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ink/ink1.xml" ContentType="application/inkml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providence4-my.sharepoint.com/personal/elena_argunov_providence_org/Documents/Desktop/ELENA/New folder/hearings/Exhibits/"/>
    </mc:Choice>
  </mc:AlternateContent>
  <xr:revisionPtr revIDLastSave="192" documentId="8_{8348EFEB-D1F2-43D1-B9C5-3C3709D95F66}" xr6:coauthVersionLast="47" xr6:coauthVersionMax="47" xr10:uidLastSave="{0B62292D-99BC-4FB8-8DF8-927B482D8F90}"/>
  <bookViews>
    <workbookView xWindow="-120" yWindow="-120" windowWidth="29040" windowHeight="17640" xr2:uid="{5C460D2A-81E1-494B-8D0E-C9F84ED742CC}"/>
  </bookViews>
  <sheets>
    <sheet name="Cover sheet" sheetId="6" r:id="rId1"/>
    <sheet name="Similar Example" sheetId="5" r:id="rId2"/>
    <sheet name="Pivot" sheetId="4" r:id="rId3"/>
    <sheet name="Sample" sheetId="1" r:id="rId4"/>
  </sheets>
  <definedNames>
    <definedName name="_xlnm._FilterDatabase" localSheetId="3" hidden="1">Sample!$A$1:$N$97</definedName>
  </definedNames>
  <calcPr calcId="191029"/>
  <pivotCaches>
    <pivotCache cacheId="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5" l="1"/>
  <c r="E17" i="5"/>
  <c r="D17" i="5"/>
  <c r="E14" i="5"/>
  <c r="E15" i="5"/>
  <c r="E16" i="5"/>
  <c r="E13" i="5"/>
  <c r="E7" i="5"/>
  <c r="E4" i="5"/>
  <c r="E5" i="5"/>
  <c r="E6" i="5"/>
  <c r="E3" i="5"/>
  <c r="B7" i="5"/>
  <c r="D7" i="5"/>
  <c r="B29" i="4"/>
  <c r="D29" i="4"/>
  <c r="C29" i="4"/>
  <c r="M97" i="1" l="1"/>
  <c r="L97" i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M4" i="1"/>
  <c r="L4" i="1"/>
  <c r="M3" i="1"/>
  <c r="L3" i="1"/>
  <c r="M2" i="1"/>
  <c r="L2" i="1"/>
</calcChain>
</file>

<file path=xl/sharedStrings.xml><?xml version="1.0" encoding="utf-8"?>
<sst xmlns="http://schemas.openxmlformats.org/spreadsheetml/2006/main" count="557" uniqueCount="59">
  <si>
    <t>TYPE</t>
  </si>
  <si>
    <t>DATE</t>
  </si>
  <si>
    <t>START TIME</t>
  </si>
  <si>
    <t>END TIME</t>
  </si>
  <si>
    <t>USAGE</t>
  </si>
  <si>
    <t>UNITS</t>
  </si>
  <si>
    <t>NOTES</t>
  </si>
  <si>
    <t>Account</t>
  </si>
  <si>
    <t>Read Type</t>
  </si>
  <si>
    <t>Actual</t>
  </si>
  <si>
    <t>Billing date</t>
  </si>
  <si>
    <t>Date</t>
  </si>
  <si>
    <t>Electric usage</t>
  </si>
  <si>
    <t>kWh</t>
  </si>
  <si>
    <t>220023882420</t>
  </si>
  <si>
    <t>interval</t>
  </si>
  <si>
    <t>11/1/2021</t>
  </si>
  <si>
    <t>Interval Value</t>
  </si>
  <si>
    <t>ID</t>
  </si>
  <si>
    <t>Row Labels</t>
  </si>
  <si>
    <t>Grand Total</t>
  </si>
  <si>
    <t>Grand total</t>
  </si>
  <si>
    <t>PSE Billing</t>
  </si>
  <si>
    <t>Average of per 15 min interval (1 intervals per hour)</t>
  </si>
  <si>
    <t>PSE Billing*0.25</t>
  </si>
  <si>
    <t>15 min</t>
  </si>
  <si>
    <t>Interval (1 hour)</t>
  </si>
  <si>
    <t>Speed</t>
  </si>
  <si>
    <t>mph</t>
  </si>
  <si>
    <t>UOM</t>
  </si>
  <si>
    <t>PSE calculations</t>
  </si>
  <si>
    <t>Total Mileage</t>
  </si>
  <si>
    <t>READTIME</t>
  </si>
  <si>
    <t>ENTRYDATE</t>
  </si>
  <si>
    <t>READSRC</t>
  </si>
  <si>
    <t>DIALKWH</t>
  </si>
  <si>
    <t>USAGEKWH</t>
  </si>
  <si>
    <t>KW</t>
  </si>
  <si>
    <t>DAILYKW</t>
  </si>
  <si>
    <t>ESTRULE</t>
  </si>
  <si>
    <t>READFLAG</t>
  </si>
  <si>
    <t>Meter</t>
  </si>
  <si>
    <t>Last  Name</t>
  </si>
  <si>
    <t/>
  </si>
  <si>
    <t>G</t>
  </si>
  <si>
    <t>X155953447</t>
  </si>
  <si>
    <t>Argunov</t>
  </si>
  <si>
    <t>Meter Read (PSE File)</t>
  </si>
  <si>
    <t>Distance (Speed*0.25)</t>
  </si>
  <si>
    <t>Miles</t>
  </si>
  <si>
    <t>DOCKET UE-220701</t>
  </si>
  <si>
    <t>Direct Testimony of Elena Argunov</t>
  </si>
  <si>
    <t>UOM - Explanation</t>
  </si>
  <si>
    <t>Small electical heater</t>
  </si>
  <si>
    <t>KWH</t>
  </si>
  <si>
    <t>Actual Consumption</t>
  </si>
  <si>
    <t xml:space="preserve">totals </t>
  </si>
  <si>
    <t>Constant demand required for heater to work(usagevalue/demand)</t>
  </si>
  <si>
    <t>Exh. EACCH-3.2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</si>
</sst>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h:mm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0" xfId="0" applyFill="1" applyAlignment="1">
      <alignment horizontal="left" vertical="top"/>
    </xf>
    <xf numFmtId="14" fontId="0" fillId="0" borderId="0" xfId="0" applyNumberFormat="1" applyFill="1" applyAlignment="1">
      <alignment horizontal="left" vertical="top"/>
    </xf>
    <xf numFmtId="0" fontId="0" fillId="0" borderId="0" xfId="0" applyNumberFormat="1" applyFill="1" applyAlignment="1">
      <alignment horizontal="left" vertical="top"/>
    </xf>
    <xf numFmtId="164" fontId="0" fillId="0" borderId="0" xfId="0" applyNumberFormat="1" applyFill="1" applyAlignment="1">
      <alignment horizontal="left" vertical="top"/>
    </xf>
    <xf numFmtId="43" fontId="0" fillId="0" borderId="0" xfId="1" applyFont="1" applyFill="1" applyAlignment="1">
      <alignment horizontal="left" vertical="top"/>
    </xf>
    <xf numFmtId="43" fontId="0" fillId="0" borderId="0" xfId="1" applyFont="1" applyFill="1" applyAlignment="1">
      <alignment vertical="top"/>
    </xf>
    <xf numFmtId="49" fontId="0" fillId="0" borderId="0" xfId="0" applyNumberFormat="1" applyFill="1" applyAlignment="1">
      <alignment horizontal="left" vertical="top"/>
    </xf>
    <xf numFmtId="0" fontId="0" fillId="0" borderId="0" xfId="0" applyFill="1"/>
    <xf numFmtId="0" fontId="0" fillId="0" borderId="0" xfId="0" applyNumberFormat="1" applyFill="1"/>
    <xf numFmtId="43" fontId="0" fillId="0" borderId="0" xfId="1" applyFont="1" applyFill="1"/>
    <xf numFmtId="0" fontId="2" fillId="2" borderId="0" xfId="0" applyFont="1" applyFill="1"/>
    <xf numFmtId="0" fontId="0" fillId="0" borderId="1" xfId="0" applyBorder="1"/>
    <xf numFmtId="0" fontId="5" fillId="0" borderId="1" xfId="0" applyFont="1" applyBorder="1"/>
    <xf numFmtId="0" fontId="2" fillId="0" borderId="1" xfId="0" applyFont="1" applyBorder="1"/>
    <xf numFmtId="14" fontId="0" fillId="0" borderId="1" xfId="0" applyNumberFormat="1" applyBorder="1"/>
    <xf numFmtId="14" fontId="2" fillId="0" borderId="1" xfId="0" applyNumberFormat="1" applyFont="1" applyBorder="1"/>
    <xf numFmtId="0" fontId="3" fillId="0" borderId="1" xfId="0" applyFont="1" applyBorder="1"/>
    <xf numFmtId="0" fontId="0" fillId="2" borderId="1" xfId="0" applyFill="1" applyBorder="1"/>
    <xf numFmtId="0" fontId="2" fillId="0" borderId="1" xfId="0" applyFont="1" applyFill="1" applyBorder="1"/>
    <xf numFmtId="0" fontId="0" fillId="0" borderId="1" xfId="0" applyFill="1" applyBorder="1"/>
    <xf numFmtId="0" fontId="2" fillId="0" borderId="0" xfId="0" applyFont="1"/>
    <xf numFmtId="0" fontId="6" fillId="2" borderId="0" xfId="0" applyFont="1" applyFill="1"/>
  </cellXfs>
  <cellStyles count="2">
    <cellStyle name="Comma" xfId="1" builtinId="3"/>
    <cellStyle name="Normal" xfId="0" builtinId="0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1" defaultTableStyle="TableStyleMedium2" defaultPivotStyle="PivotStyleLight16">
    <tableStyle name="Invisible" pivot="0" table="0" count="0" xr9:uid="{5DAA3F8D-6BC9-4165-9209-015405B691B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37620</xdr:colOff>
      <xdr:row>97</xdr:row>
      <xdr:rowOff>0</xdr:rowOff>
    </xdr:from>
    <xdr:to>
      <xdr:col>5</xdr:col>
      <xdr:colOff>37980</xdr:colOff>
      <xdr:row>97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B2B3B007-C576-4FE9-8E1B-2D5A0816EE1F}"/>
                </a:ext>
              </a:extLst>
            </xdr14:cNvPr>
            <xdr14:cNvContentPartPr/>
          </xdr14:nvContentPartPr>
          <xdr14:nvPr macro=""/>
          <xdr14:xfrm>
            <a:off x="4495320" y="7952985"/>
            <a:ext cx="360" cy="36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9D378ED9-C826-25C0-2504-E71931ECE3F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441680" y="7845345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12-19T15:57:35.72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rgunov, Elena" refreshedDate="44914.365615277777" createdVersion="8" refreshedVersion="8" minRefreshableVersion="3" recordCount="96" xr:uid="{F13D3829-5F1D-49CA-9D41-6EBD7F078666}">
  <cacheSource type="worksheet">
    <worksheetSource ref="A1:N97" sheet="Sample"/>
  </cacheSource>
  <cacheFields count="14">
    <cacheField name="TYPE" numFmtId="0">
      <sharedItems/>
    </cacheField>
    <cacheField name="DATE" numFmtId="14">
      <sharedItems containsSemiMixedTypes="0" containsNonDate="0" containsDate="1" containsString="0" minDate="2021-10-31T00:00:00" maxDate="2021-11-01T00:00:00"/>
    </cacheField>
    <cacheField name="ID" numFmtId="0">
      <sharedItems containsSemiMixedTypes="0" containsString="0" containsNumber="1" containsInteger="1" minValue="1" maxValue="24" count="2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</sharedItems>
    </cacheField>
    <cacheField name="Interval Value" numFmtId="164">
      <sharedItems containsSemiMixedTypes="0" containsNonDate="0" containsDate="1" containsString="0" minDate="1899-12-30T00:00:00" maxDate="1899-12-31T00:00:00"/>
    </cacheField>
    <cacheField name="START TIME" numFmtId="164">
      <sharedItems containsSemiMixedTypes="0" containsNonDate="0" containsDate="1" containsString="0" minDate="1899-12-30T00:00:00" maxDate="1899-12-31T00:00:00"/>
    </cacheField>
    <cacheField name="END TIME" numFmtId="164">
      <sharedItems containsSemiMixedTypes="0" containsNonDate="0" containsDate="1" containsString="0" minDate="1899-12-30T00:14:00" maxDate="1899-12-30T23:59:00"/>
    </cacheField>
    <cacheField name="USAGE" numFmtId="43">
      <sharedItems containsSemiMixedTypes="0" containsString="0" containsNumber="1" minValue="0.56999999999999995" maxValue="1.82"/>
    </cacheField>
    <cacheField name="UNITS" numFmtId="0">
      <sharedItems/>
    </cacheField>
    <cacheField name="NOTES" numFmtId="0">
      <sharedItems containsNonDate="0" containsString="0" containsBlank="1"/>
    </cacheField>
    <cacheField name="Account" numFmtId="49">
      <sharedItems/>
    </cacheField>
    <cacheField name="Read Type" numFmtId="0">
      <sharedItems/>
    </cacheField>
    <cacheField name="Actual" numFmtId="43">
      <sharedItems containsSemiMixedTypes="0" containsString="0" containsNumber="1" minValue="0.14249999999999999" maxValue="0.45500000000000002"/>
    </cacheField>
    <cacheField name="Billing date" numFmtId="14">
      <sharedItems containsSemiMixedTypes="0" containsNonDate="0" containsDate="1" containsString="0" minDate="2021-11-01T00:00:00" maxDate="2021-11-02T00:00:00"/>
    </cacheField>
    <cacheField name="Date2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">
  <r>
    <s v="Electric usage"/>
    <d v="2021-10-31T00:00:00"/>
    <x v="0"/>
    <d v="1899-12-30T00:00:00"/>
    <d v="1899-12-30T00:00:00"/>
    <d v="1899-12-30T00:14:00"/>
    <n v="1.0900000000000001"/>
    <s v="kWh"/>
    <m/>
    <s v="220023882420"/>
    <s v="interval"/>
    <n v="0.27250000000000002"/>
    <d v="2021-11-01T00:00:00"/>
    <s v="11/1/2021"/>
  </r>
  <r>
    <s v="Electric usage"/>
    <d v="2021-10-31T00:00:00"/>
    <x v="0"/>
    <d v="1899-12-30T00:15:00"/>
    <d v="1899-12-30T00:15:00"/>
    <d v="1899-12-30T00:29:00"/>
    <n v="1.1599999999999999"/>
    <s v="kWh"/>
    <m/>
    <s v="220023882420"/>
    <s v="interval"/>
    <n v="0.28999999999999998"/>
    <d v="2021-11-01T00:00:00"/>
    <s v="11/1/2021"/>
  </r>
  <r>
    <s v="Electric usage"/>
    <d v="2021-10-31T00:00:00"/>
    <x v="0"/>
    <d v="1899-12-30T00:30:00"/>
    <d v="1899-12-30T00:30:00"/>
    <d v="1899-12-30T00:44:00"/>
    <n v="1.34"/>
    <s v="kWh"/>
    <m/>
    <s v="220023882420"/>
    <s v="interval"/>
    <n v="0.33500000000000002"/>
    <d v="2021-11-01T00:00:00"/>
    <s v="11/1/2021"/>
  </r>
  <r>
    <s v="Electric usage"/>
    <d v="2021-10-31T00:00:00"/>
    <x v="0"/>
    <d v="1899-12-30T00:45:00"/>
    <d v="1899-12-30T00:45:00"/>
    <d v="1899-12-30T00:59:00"/>
    <n v="1.1000000000000001"/>
    <s v="kWh"/>
    <m/>
    <s v="220023882420"/>
    <s v="interval"/>
    <n v="0.27500000000000002"/>
    <d v="2021-11-01T00:00:00"/>
    <s v="11/1/2021"/>
  </r>
  <r>
    <s v="Electric usage"/>
    <d v="2021-10-31T00:00:00"/>
    <x v="1"/>
    <d v="1899-12-30T00:00:00"/>
    <d v="1899-12-30T01:00:00"/>
    <d v="1899-12-30T01:14:00"/>
    <n v="1.04"/>
    <s v="kWh"/>
    <m/>
    <s v="220023882420"/>
    <s v="interval"/>
    <n v="0.26"/>
    <d v="2021-11-01T00:00:00"/>
    <s v="11/1/2021"/>
  </r>
  <r>
    <s v="Electric usage"/>
    <d v="2021-10-31T00:00:00"/>
    <x v="1"/>
    <d v="1899-12-30T00:15:00"/>
    <d v="1899-12-30T01:15:00"/>
    <d v="1899-12-30T01:29:00"/>
    <n v="1.01"/>
    <s v="kWh"/>
    <m/>
    <s v="220023882420"/>
    <s v="interval"/>
    <n v="0.2525"/>
    <d v="2021-11-01T00:00:00"/>
    <s v="11/1/2021"/>
  </r>
  <r>
    <s v="Electric usage"/>
    <d v="2021-10-31T00:00:00"/>
    <x v="1"/>
    <d v="1899-12-30T00:30:00"/>
    <d v="1899-12-30T01:30:00"/>
    <d v="1899-12-30T01:44:00"/>
    <n v="0.98"/>
    <s v="kWh"/>
    <m/>
    <s v="220023882420"/>
    <s v="interval"/>
    <n v="0.245"/>
    <d v="2021-11-01T00:00:00"/>
    <s v="11/1/2021"/>
  </r>
  <r>
    <s v="Electric usage"/>
    <d v="2021-10-31T00:00:00"/>
    <x v="1"/>
    <d v="1899-12-30T00:45:00"/>
    <d v="1899-12-30T01:45:00"/>
    <d v="1899-12-30T01:59:00"/>
    <n v="1.01"/>
    <s v="kWh"/>
    <m/>
    <s v="220023882420"/>
    <s v="interval"/>
    <n v="0.2525"/>
    <d v="2021-11-01T00:00:00"/>
    <s v="11/1/2021"/>
  </r>
  <r>
    <s v="Electric usage"/>
    <d v="2021-10-31T00:00:00"/>
    <x v="2"/>
    <d v="1899-12-30T00:00:00"/>
    <d v="1899-12-30T02:00:00"/>
    <d v="1899-12-30T02:14:00"/>
    <n v="0.98"/>
    <s v="kWh"/>
    <m/>
    <s v="220023882420"/>
    <s v="interval"/>
    <n v="0.245"/>
    <d v="2021-11-01T00:00:00"/>
    <s v="11/1/2021"/>
  </r>
  <r>
    <s v="Electric usage"/>
    <d v="2021-10-31T00:00:00"/>
    <x v="2"/>
    <d v="1899-12-30T00:15:00"/>
    <d v="1899-12-30T02:15:00"/>
    <d v="1899-12-30T02:29:00"/>
    <n v="1.01"/>
    <s v="kWh"/>
    <m/>
    <s v="220023882420"/>
    <s v="interval"/>
    <n v="0.2525"/>
    <d v="2021-11-01T00:00:00"/>
    <s v="11/1/2021"/>
  </r>
  <r>
    <s v="Electric usage"/>
    <d v="2021-10-31T00:00:00"/>
    <x v="2"/>
    <d v="1899-12-30T00:30:00"/>
    <d v="1899-12-30T02:30:00"/>
    <d v="1899-12-30T02:44:00"/>
    <n v="0.97"/>
    <s v="kWh"/>
    <m/>
    <s v="220023882420"/>
    <s v="interval"/>
    <n v="0.24249999999999999"/>
    <d v="2021-11-01T00:00:00"/>
    <s v="11/1/2021"/>
  </r>
  <r>
    <s v="Electric usage"/>
    <d v="2021-10-31T00:00:00"/>
    <x v="2"/>
    <d v="1899-12-30T00:45:00"/>
    <d v="1899-12-30T02:45:00"/>
    <d v="1899-12-30T02:59:00"/>
    <n v="1.27"/>
    <s v="kWh"/>
    <m/>
    <s v="220023882420"/>
    <s v="interval"/>
    <n v="0.3175"/>
    <d v="2021-11-01T00:00:00"/>
    <s v="11/1/2021"/>
  </r>
  <r>
    <s v="Electric usage"/>
    <d v="2021-10-31T00:00:00"/>
    <x v="3"/>
    <d v="1899-12-30T00:00:00"/>
    <d v="1899-12-30T03:00:00"/>
    <d v="1899-12-30T03:14:00"/>
    <n v="1.0900000000000001"/>
    <s v="kWh"/>
    <m/>
    <s v="220023882420"/>
    <s v="interval"/>
    <n v="0.27250000000000002"/>
    <d v="2021-11-01T00:00:00"/>
    <s v="11/1/2021"/>
  </r>
  <r>
    <s v="Electric usage"/>
    <d v="2021-10-31T00:00:00"/>
    <x v="3"/>
    <d v="1899-12-30T00:15:00"/>
    <d v="1899-12-30T03:15:00"/>
    <d v="1899-12-30T03:29:00"/>
    <n v="1.01"/>
    <s v="kWh"/>
    <m/>
    <s v="220023882420"/>
    <s v="interval"/>
    <n v="0.2525"/>
    <d v="2021-11-01T00:00:00"/>
    <s v="11/1/2021"/>
  </r>
  <r>
    <s v="Electric usage"/>
    <d v="2021-10-31T00:00:00"/>
    <x v="3"/>
    <d v="1899-12-30T00:30:00"/>
    <d v="1899-12-30T03:30:00"/>
    <d v="1899-12-30T03:44:00"/>
    <n v="0.97"/>
    <s v="kWh"/>
    <m/>
    <s v="220023882420"/>
    <s v="interval"/>
    <n v="0.24249999999999999"/>
    <d v="2021-11-01T00:00:00"/>
    <s v="11/1/2021"/>
  </r>
  <r>
    <s v="Electric usage"/>
    <d v="2021-10-31T00:00:00"/>
    <x v="3"/>
    <d v="1899-12-30T00:45:00"/>
    <d v="1899-12-30T03:45:00"/>
    <d v="1899-12-30T03:59:00"/>
    <n v="1.01"/>
    <s v="kWh"/>
    <m/>
    <s v="220023882420"/>
    <s v="interval"/>
    <n v="0.2525"/>
    <d v="2021-11-01T00:00:00"/>
    <s v="11/1/2021"/>
  </r>
  <r>
    <s v="Electric usage"/>
    <d v="2021-10-31T00:00:00"/>
    <x v="4"/>
    <d v="1899-12-30T00:00:00"/>
    <d v="1899-12-30T04:00:00"/>
    <d v="1899-12-30T04:14:00"/>
    <n v="0.96"/>
    <s v="kWh"/>
    <m/>
    <s v="220023882420"/>
    <s v="interval"/>
    <n v="0.24"/>
    <d v="2021-11-01T00:00:00"/>
    <s v="11/1/2021"/>
  </r>
  <r>
    <s v="Electric usage"/>
    <d v="2021-10-31T00:00:00"/>
    <x v="4"/>
    <d v="1899-12-30T00:15:00"/>
    <d v="1899-12-30T04:15:00"/>
    <d v="1899-12-30T04:29:00"/>
    <n v="0.99"/>
    <s v="kWh"/>
    <m/>
    <s v="220023882420"/>
    <s v="interval"/>
    <n v="0.2475"/>
    <d v="2021-11-01T00:00:00"/>
    <s v="11/1/2021"/>
  </r>
  <r>
    <s v="Electric usage"/>
    <d v="2021-10-31T00:00:00"/>
    <x v="4"/>
    <d v="1899-12-30T00:30:00"/>
    <d v="1899-12-30T04:30:00"/>
    <d v="1899-12-30T04:44:00"/>
    <n v="0.97"/>
    <s v="kWh"/>
    <m/>
    <s v="220023882420"/>
    <s v="interval"/>
    <n v="0.24249999999999999"/>
    <d v="2021-11-01T00:00:00"/>
    <s v="11/1/2021"/>
  </r>
  <r>
    <s v="Electric usage"/>
    <d v="2021-10-31T00:00:00"/>
    <x v="4"/>
    <d v="1899-12-30T00:45:00"/>
    <d v="1899-12-30T04:45:00"/>
    <d v="1899-12-30T04:59:00"/>
    <n v="1.08"/>
    <s v="kWh"/>
    <m/>
    <s v="220023882420"/>
    <s v="interval"/>
    <n v="0.27"/>
    <d v="2021-11-01T00:00:00"/>
    <s v="11/1/2021"/>
  </r>
  <r>
    <s v="Electric usage"/>
    <d v="2021-10-31T00:00:00"/>
    <x v="5"/>
    <d v="1899-12-30T00:00:00"/>
    <d v="1899-12-30T05:00:00"/>
    <d v="1899-12-30T05:14:00"/>
    <n v="1.06"/>
    <s v="kWh"/>
    <m/>
    <s v="220023882420"/>
    <s v="interval"/>
    <n v="0.26500000000000001"/>
    <d v="2021-11-01T00:00:00"/>
    <s v="11/1/2021"/>
  </r>
  <r>
    <s v="Electric usage"/>
    <d v="2021-10-31T00:00:00"/>
    <x v="5"/>
    <d v="1899-12-30T00:15:00"/>
    <d v="1899-12-30T05:15:00"/>
    <d v="1899-12-30T05:29:00"/>
    <n v="1.4"/>
    <s v="kWh"/>
    <m/>
    <s v="220023882420"/>
    <s v="interval"/>
    <n v="0.35"/>
    <d v="2021-11-01T00:00:00"/>
    <s v="11/1/2021"/>
  </r>
  <r>
    <s v="Electric usage"/>
    <d v="2021-10-31T00:00:00"/>
    <x v="5"/>
    <d v="1899-12-30T00:30:00"/>
    <d v="1899-12-30T05:30:00"/>
    <d v="1899-12-30T05:44:00"/>
    <n v="1.1299999999999999"/>
    <s v="kWh"/>
    <m/>
    <s v="220023882420"/>
    <s v="interval"/>
    <n v="0.28249999999999997"/>
    <d v="2021-11-01T00:00:00"/>
    <s v="11/1/2021"/>
  </r>
  <r>
    <s v="Electric usage"/>
    <d v="2021-10-31T00:00:00"/>
    <x v="5"/>
    <d v="1899-12-30T00:45:00"/>
    <d v="1899-12-30T05:45:00"/>
    <d v="1899-12-30T05:59:00"/>
    <n v="1.08"/>
    <s v="kWh"/>
    <m/>
    <s v="220023882420"/>
    <s v="interval"/>
    <n v="0.27"/>
    <d v="2021-11-01T00:00:00"/>
    <s v="11/1/2021"/>
  </r>
  <r>
    <s v="Electric usage"/>
    <d v="2021-10-31T00:00:00"/>
    <x v="6"/>
    <d v="1899-12-30T00:00:00"/>
    <d v="1899-12-30T06:00:00"/>
    <d v="1899-12-30T06:14:00"/>
    <n v="1.07"/>
    <s v="kWh"/>
    <m/>
    <s v="220023882420"/>
    <s v="interval"/>
    <n v="0.26750000000000002"/>
    <d v="2021-11-01T00:00:00"/>
    <s v="11/1/2021"/>
  </r>
  <r>
    <s v="Electric usage"/>
    <d v="2021-10-31T00:00:00"/>
    <x v="6"/>
    <d v="1899-12-30T00:15:00"/>
    <d v="1899-12-30T06:15:00"/>
    <d v="1899-12-30T06:29:00"/>
    <n v="0.97"/>
    <s v="kWh"/>
    <m/>
    <s v="220023882420"/>
    <s v="interval"/>
    <n v="0.24249999999999999"/>
    <d v="2021-11-01T00:00:00"/>
    <s v="11/1/2021"/>
  </r>
  <r>
    <s v="Electric usage"/>
    <d v="2021-10-31T00:00:00"/>
    <x v="6"/>
    <d v="1899-12-30T00:30:00"/>
    <d v="1899-12-30T06:30:00"/>
    <d v="1899-12-30T06:44:00"/>
    <n v="0.97"/>
    <s v="kWh"/>
    <m/>
    <s v="220023882420"/>
    <s v="interval"/>
    <n v="0.24249999999999999"/>
    <d v="2021-11-01T00:00:00"/>
    <s v="11/1/2021"/>
  </r>
  <r>
    <s v="Electric usage"/>
    <d v="2021-10-31T00:00:00"/>
    <x v="6"/>
    <d v="1899-12-30T00:45:00"/>
    <d v="1899-12-30T06:45:00"/>
    <d v="1899-12-30T06:59:00"/>
    <n v="0.96"/>
    <s v="kWh"/>
    <m/>
    <s v="220023882420"/>
    <s v="interval"/>
    <n v="0.24"/>
    <d v="2021-11-01T00:00:00"/>
    <s v="11/1/2021"/>
  </r>
  <r>
    <s v="Electric usage"/>
    <d v="2021-10-31T00:00:00"/>
    <x v="7"/>
    <d v="1899-12-30T00:00:00"/>
    <d v="1899-12-30T07:00:00"/>
    <d v="1899-12-30T07:14:00"/>
    <n v="0.98"/>
    <s v="kWh"/>
    <m/>
    <s v="220023882420"/>
    <s v="interval"/>
    <n v="0.245"/>
    <d v="2021-11-01T00:00:00"/>
    <s v="11/1/2021"/>
  </r>
  <r>
    <s v="Electric usage"/>
    <d v="2021-10-31T00:00:00"/>
    <x v="7"/>
    <d v="1899-12-30T00:15:00"/>
    <d v="1899-12-30T07:15:00"/>
    <d v="1899-12-30T07:29:00"/>
    <n v="1.01"/>
    <s v="kWh"/>
    <m/>
    <s v="220023882420"/>
    <s v="interval"/>
    <n v="0.2525"/>
    <d v="2021-11-01T00:00:00"/>
    <s v="11/1/2021"/>
  </r>
  <r>
    <s v="Electric usage"/>
    <d v="2021-10-31T00:00:00"/>
    <x v="7"/>
    <d v="1899-12-30T00:30:00"/>
    <d v="1899-12-30T07:30:00"/>
    <d v="1899-12-30T07:44:00"/>
    <n v="1.33"/>
    <s v="kWh"/>
    <m/>
    <s v="220023882420"/>
    <s v="interval"/>
    <n v="0.33250000000000002"/>
    <d v="2021-11-01T00:00:00"/>
    <s v="11/1/2021"/>
  </r>
  <r>
    <s v="Electric usage"/>
    <d v="2021-10-31T00:00:00"/>
    <x v="7"/>
    <d v="1899-12-30T00:45:00"/>
    <d v="1899-12-30T07:45:00"/>
    <d v="1899-12-30T07:59:00"/>
    <n v="1.1200000000000001"/>
    <s v="kWh"/>
    <m/>
    <s v="220023882420"/>
    <s v="interval"/>
    <n v="0.28000000000000003"/>
    <d v="2021-11-01T00:00:00"/>
    <s v="11/1/2021"/>
  </r>
  <r>
    <s v="Electric usage"/>
    <d v="2021-10-31T00:00:00"/>
    <x v="8"/>
    <d v="1899-12-30T00:00:00"/>
    <d v="1899-12-30T08:00:00"/>
    <d v="1899-12-30T08:14:00"/>
    <n v="1.03"/>
    <s v="kWh"/>
    <m/>
    <s v="220023882420"/>
    <s v="interval"/>
    <n v="0.25750000000000001"/>
    <d v="2021-11-01T00:00:00"/>
    <s v="11/1/2021"/>
  </r>
  <r>
    <s v="Electric usage"/>
    <d v="2021-10-31T00:00:00"/>
    <x v="8"/>
    <d v="1899-12-30T00:15:00"/>
    <d v="1899-12-30T08:15:00"/>
    <d v="1899-12-30T08:29:00"/>
    <n v="1.06"/>
    <s v="kWh"/>
    <m/>
    <s v="220023882420"/>
    <s v="interval"/>
    <n v="0.26500000000000001"/>
    <d v="2021-11-01T00:00:00"/>
    <s v="11/1/2021"/>
  </r>
  <r>
    <s v="Electric usage"/>
    <d v="2021-10-31T00:00:00"/>
    <x v="8"/>
    <d v="1899-12-30T00:30:00"/>
    <d v="1899-12-30T08:30:00"/>
    <d v="1899-12-30T08:44:00"/>
    <n v="1.3"/>
    <s v="kWh"/>
    <m/>
    <s v="220023882420"/>
    <s v="interval"/>
    <n v="0.32500000000000001"/>
    <d v="2021-11-01T00:00:00"/>
    <s v="11/1/2021"/>
  </r>
  <r>
    <s v="Electric usage"/>
    <d v="2021-10-31T00:00:00"/>
    <x v="8"/>
    <d v="1899-12-30T00:45:00"/>
    <d v="1899-12-30T08:45:00"/>
    <d v="1899-12-30T08:59:00"/>
    <n v="1.27"/>
    <s v="kWh"/>
    <m/>
    <s v="220023882420"/>
    <s v="interval"/>
    <n v="0.3175"/>
    <d v="2021-11-01T00:00:00"/>
    <s v="11/1/2021"/>
  </r>
  <r>
    <s v="Electric usage"/>
    <d v="2021-10-31T00:00:00"/>
    <x v="9"/>
    <d v="1899-12-30T00:00:00"/>
    <d v="1899-12-30T09:00:00"/>
    <d v="1899-12-30T09:14:00"/>
    <n v="1.24"/>
    <s v="kWh"/>
    <m/>
    <s v="220023882420"/>
    <s v="interval"/>
    <n v="0.31"/>
    <d v="2021-11-01T00:00:00"/>
    <s v="11/1/2021"/>
  </r>
  <r>
    <s v="Electric usage"/>
    <d v="2021-10-31T00:00:00"/>
    <x v="9"/>
    <d v="1899-12-30T00:15:00"/>
    <d v="1899-12-30T09:15:00"/>
    <d v="1899-12-30T09:29:00"/>
    <n v="1.73"/>
    <s v="kWh"/>
    <m/>
    <s v="220023882420"/>
    <s v="interval"/>
    <n v="0.4325"/>
    <d v="2021-11-01T00:00:00"/>
    <s v="11/1/2021"/>
  </r>
  <r>
    <s v="Electric usage"/>
    <d v="2021-10-31T00:00:00"/>
    <x v="9"/>
    <d v="1899-12-30T00:30:00"/>
    <d v="1899-12-30T09:30:00"/>
    <d v="1899-12-30T09:44:00"/>
    <n v="1.82"/>
    <s v="kWh"/>
    <m/>
    <s v="220023882420"/>
    <s v="interval"/>
    <n v="0.45500000000000002"/>
    <d v="2021-11-01T00:00:00"/>
    <s v="11/1/2021"/>
  </r>
  <r>
    <s v="Electric usage"/>
    <d v="2021-10-31T00:00:00"/>
    <x v="9"/>
    <d v="1899-12-30T00:45:00"/>
    <d v="1899-12-30T09:45:00"/>
    <d v="1899-12-30T09:59:00"/>
    <n v="1.61"/>
    <s v="kWh"/>
    <m/>
    <s v="220023882420"/>
    <s v="interval"/>
    <n v="0.40250000000000002"/>
    <d v="2021-11-01T00:00:00"/>
    <s v="11/1/2021"/>
  </r>
  <r>
    <s v="Electric usage"/>
    <d v="2021-10-31T00:00:00"/>
    <x v="10"/>
    <d v="1899-12-30T00:00:00"/>
    <d v="1899-12-30T10:00:00"/>
    <d v="1899-12-30T10:14:00"/>
    <n v="1.21"/>
    <s v="kWh"/>
    <m/>
    <s v="220023882420"/>
    <s v="interval"/>
    <n v="0.30249999999999999"/>
    <d v="2021-11-01T00:00:00"/>
    <s v="11/1/2021"/>
  </r>
  <r>
    <s v="Electric usage"/>
    <d v="2021-10-31T00:00:00"/>
    <x v="10"/>
    <d v="1899-12-30T00:15:00"/>
    <d v="1899-12-30T10:15:00"/>
    <d v="1899-12-30T10:29:00"/>
    <n v="0.68"/>
    <s v="kWh"/>
    <m/>
    <s v="220023882420"/>
    <s v="interval"/>
    <n v="0.17"/>
    <d v="2021-11-01T00:00:00"/>
    <s v="11/1/2021"/>
  </r>
  <r>
    <s v="Electric usage"/>
    <d v="2021-10-31T00:00:00"/>
    <x v="10"/>
    <d v="1899-12-30T00:30:00"/>
    <d v="1899-12-30T10:30:00"/>
    <d v="1899-12-30T10:44:00"/>
    <n v="0.6"/>
    <s v="kWh"/>
    <m/>
    <s v="220023882420"/>
    <s v="interval"/>
    <n v="0.15"/>
    <d v="2021-11-01T00:00:00"/>
    <s v="11/1/2021"/>
  </r>
  <r>
    <s v="Electric usage"/>
    <d v="2021-10-31T00:00:00"/>
    <x v="10"/>
    <d v="1899-12-30T00:45:00"/>
    <d v="1899-12-30T10:45:00"/>
    <d v="1899-12-30T10:59:00"/>
    <n v="0.63"/>
    <s v="kWh"/>
    <m/>
    <s v="220023882420"/>
    <s v="interval"/>
    <n v="0.1575"/>
    <d v="2021-11-01T00:00:00"/>
    <s v="11/1/2021"/>
  </r>
  <r>
    <s v="Electric usage"/>
    <d v="2021-10-31T00:00:00"/>
    <x v="11"/>
    <d v="1899-12-30T00:00:00"/>
    <d v="1899-12-30T11:00:00"/>
    <d v="1899-12-30T11:14:00"/>
    <n v="0.6"/>
    <s v="kWh"/>
    <m/>
    <s v="220023882420"/>
    <s v="interval"/>
    <n v="0.15"/>
    <d v="2021-11-01T00:00:00"/>
    <s v="11/1/2021"/>
  </r>
  <r>
    <s v="Electric usage"/>
    <d v="2021-10-31T00:00:00"/>
    <x v="11"/>
    <d v="1899-12-30T00:15:00"/>
    <d v="1899-12-30T11:15:00"/>
    <d v="1899-12-30T11:29:00"/>
    <n v="0.62"/>
    <s v="kWh"/>
    <m/>
    <s v="220023882420"/>
    <s v="interval"/>
    <n v="0.155"/>
    <d v="2021-11-01T00:00:00"/>
    <s v="11/1/2021"/>
  </r>
  <r>
    <s v="Electric usage"/>
    <d v="2021-10-31T00:00:00"/>
    <x v="11"/>
    <d v="1899-12-30T00:30:00"/>
    <d v="1899-12-30T11:30:00"/>
    <d v="1899-12-30T11:44:00"/>
    <n v="0.65"/>
    <s v="kWh"/>
    <m/>
    <s v="220023882420"/>
    <s v="interval"/>
    <n v="0.16250000000000001"/>
    <d v="2021-11-01T00:00:00"/>
    <s v="11/1/2021"/>
  </r>
  <r>
    <s v="Electric usage"/>
    <d v="2021-10-31T00:00:00"/>
    <x v="11"/>
    <d v="1899-12-30T00:45:00"/>
    <d v="1899-12-30T11:45:00"/>
    <d v="1899-12-30T11:59:00"/>
    <n v="1.02"/>
    <s v="kWh"/>
    <m/>
    <s v="220023882420"/>
    <s v="interval"/>
    <n v="0.255"/>
    <d v="2021-11-01T00:00:00"/>
    <s v="11/1/2021"/>
  </r>
  <r>
    <s v="Electric usage"/>
    <d v="2021-10-31T00:00:00"/>
    <x v="12"/>
    <d v="1899-12-30T00:00:00"/>
    <d v="1899-12-30T12:00:00"/>
    <d v="1899-12-30T12:14:00"/>
    <n v="1.29"/>
    <s v="kWh"/>
    <m/>
    <s v="220023882420"/>
    <s v="interval"/>
    <n v="0.32250000000000001"/>
    <d v="2021-11-01T00:00:00"/>
    <s v="11/1/2021"/>
  </r>
  <r>
    <s v="Electric usage"/>
    <d v="2021-10-31T00:00:00"/>
    <x v="12"/>
    <d v="1899-12-30T00:15:00"/>
    <d v="1899-12-30T12:15:00"/>
    <d v="1899-12-30T12:29:00"/>
    <n v="1.28"/>
    <s v="kWh"/>
    <m/>
    <s v="220023882420"/>
    <s v="interval"/>
    <n v="0.32"/>
    <d v="2021-11-01T00:00:00"/>
    <s v="11/1/2021"/>
  </r>
  <r>
    <s v="Electric usage"/>
    <d v="2021-10-31T00:00:00"/>
    <x v="12"/>
    <d v="1899-12-30T00:30:00"/>
    <d v="1899-12-30T12:30:00"/>
    <d v="1899-12-30T12:44:00"/>
    <n v="1.01"/>
    <s v="kWh"/>
    <m/>
    <s v="220023882420"/>
    <s v="interval"/>
    <n v="0.2525"/>
    <d v="2021-11-01T00:00:00"/>
    <s v="11/1/2021"/>
  </r>
  <r>
    <s v="Electric usage"/>
    <d v="2021-10-31T00:00:00"/>
    <x v="12"/>
    <d v="1899-12-30T00:45:00"/>
    <d v="1899-12-30T12:45:00"/>
    <d v="1899-12-30T12:59:00"/>
    <n v="0.91"/>
    <s v="kWh"/>
    <m/>
    <s v="220023882420"/>
    <s v="interval"/>
    <n v="0.22750000000000001"/>
    <d v="2021-11-01T00:00:00"/>
    <s v="11/1/2021"/>
  </r>
  <r>
    <s v="Electric usage"/>
    <d v="2021-10-31T00:00:00"/>
    <x v="13"/>
    <d v="1899-12-30T00:00:00"/>
    <d v="1899-12-30T13:00:00"/>
    <d v="1899-12-30T13:14:00"/>
    <n v="0.8"/>
    <s v="kWh"/>
    <m/>
    <s v="220023882420"/>
    <s v="interval"/>
    <n v="0.2"/>
    <d v="2021-11-01T00:00:00"/>
    <s v="11/1/2021"/>
  </r>
  <r>
    <s v="Electric usage"/>
    <d v="2021-10-31T00:00:00"/>
    <x v="13"/>
    <d v="1899-12-30T00:15:00"/>
    <d v="1899-12-30T13:15:00"/>
    <d v="1899-12-30T13:29:00"/>
    <n v="0.73"/>
    <s v="kWh"/>
    <m/>
    <s v="220023882420"/>
    <s v="interval"/>
    <n v="0.1825"/>
    <d v="2021-11-01T00:00:00"/>
    <s v="11/1/2021"/>
  </r>
  <r>
    <s v="Electric usage"/>
    <d v="2021-10-31T00:00:00"/>
    <x v="13"/>
    <d v="1899-12-30T00:30:00"/>
    <d v="1899-12-30T13:30:00"/>
    <d v="1899-12-30T13:44:00"/>
    <n v="0.56999999999999995"/>
    <s v="kWh"/>
    <m/>
    <s v="220023882420"/>
    <s v="interval"/>
    <n v="0.14249999999999999"/>
    <d v="2021-11-01T00:00:00"/>
    <s v="11/1/2021"/>
  </r>
  <r>
    <s v="Electric usage"/>
    <d v="2021-10-31T00:00:00"/>
    <x v="13"/>
    <d v="1899-12-30T00:45:00"/>
    <d v="1899-12-30T13:45:00"/>
    <d v="1899-12-30T13:59:00"/>
    <n v="0.56999999999999995"/>
    <s v="kWh"/>
    <m/>
    <s v="220023882420"/>
    <s v="interval"/>
    <n v="0.14249999999999999"/>
    <d v="2021-11-01T00:00:00"/>
    <s v="11/1/2021"/>
  </r>
  <r>
    <s v="Electric usage"/>
    <d v="2021-10-31T00:00:00"/>
    <x v="14"/>
    <d v="1899-12-30T00:00:00"/>
    <d v="1899-12-30T14:00:00"/>
    <d v="1899-12-30T14:14:00"/>
    <n v="0.56999999999999995"/>
    <s v="kWh"/>
    <m/>
    <s v="220023882420"/>
    <s v="interval"/>
    <n v="0.14249999999999999"/>
    <d v="2021-11-01T00:00:00"/>
    <s v="11/1/2021"/>
  </r>
  <r>
    <s v="Electric usage"/>
    <d v="2021-10-31T00:00:00"/>
    <x v="14"/>
    <d v="1899-12-30T00:15:00"/>
    <d v="1899-12-30T14:15:00"/>
    <d v="1899-12-30T14:29:00"/>
    <n v="0.59"/>
    <s v="kWh"/>
    <m/>
    <s v="220023882420"/>
    <s v="interval"/>
    <n v="0.14749999999999999"/>
    <d v="2021-11-01T00:00:00"/>
    <s v="11/1/2021"/>
  </r>
  <r>
    <s v="Electric usage"/>
    <d v="2021-10-31T00:00:00"/>
    <x v="14"/>
    <d v="1899-12-30T00:30:00"/>
    <d v="1899-12-30T14:30:00"/>
    <d v="1899-12-30T14:44:00"/>
    <n v="0.57999999999999996"/>
    <s v="kWh"/>
    <m/>
    <s v="220023882420"/>
    <s v="interval"/>
    <n v="0.14499999999999999"/>
    <d v="2021-11-01T00:00:00"/>
    <s v="11/1/2021"/>
  </r>
  <r>
    <s v="Electric usage"/>
    <d v="2021-10-31T00:00:00"/>
    <x v="14"/>
    <d v="1899-12-30T00:45:00"/>
    <d v="1899-12-30T14:45:00"/>
    <d v="1899-12-30T14:59:00"/>
    <n v="0.57999999999999996"/>
    <s v="kWh"/>
    <m/>
    <s v="220023882420"/>
    <s v="interval"/>
    <n v="0.14499999999999999"/>
    <d v="2021-11-01T00:00:00"/>
    <s v="11/1/2021"/>
  </r>
  <r>
    <s v="Electric usage"/>
    <d v="2021-10-31T00:00:00"/>
    <x v="15"/>
    <d v="1899-12-30T00:00:00"/>
    <d v="1899-12-30T15:00:00"/>
    <d v="1899-12-30T15:14:00"/>
    <n v="0.65"/>
    <s v="kWh"/>
    <m/>
    <s v="220023882420"/>
    <s v="interval"/>
    <n v="0.16250000000000001"/>
    <d v="2021-11-01T00:00:00"/>
    <s v="11/1/2021"/>
  </r>
  <r>
    <s v="Electric usage"/>
    <d v="2021-10-31T00:00:00"/>
    <x v="15"/>
    <d v="1899-12-30T00:15:00"/>
    <d v="1899-12-30T15:15:00"/>
    <d v="1899-12-30T15:29:00"/>
    <n v="0.75"/>
    <s v="kWh"/>
    <m/>
    <s v="220023882420"/>
    <s v="interval"/>
    <n v="0.1875"/>
    <d v="2021-11-01T00:00:00"/>
    <s v="11/1/2021"/>
  </r>
  <r>
    <s v="Electric usage"/>
    <d v="2021-10-31T00:00:00"/>
    <x v="15"/>
    <d v="1899-12-30T00:30:00"/>
    <d v="1899-12-30T15:30:00"/>
    <d v="1899-12-30T15:44:00"/>
    <n v="0.99"/>
    <s v="kWh"/>
    <m/>
    <s v="220023882420"/>
    <s v="interval"/>
    <n v="0.2475"/>
    <d v="2021-11-01T00:00:00"/>
    <s v="11/1/2021"/>
  </r>
  <r>
    <s v="Electric usage"/>
    <d v="2021-10-31T00:00:00"/>
    <x v="15"/>
    <d v="1899-12-30T00:45:00"/>
    <d v="1899-12-30T15:45:00"/>
    <d v="1899-12-30T15:59:00"/>
    <n v="0.7"/>
    <s v="kWh"/>
    <m/>
    <s v="220023882420"/>
    <s v="interval"/>
    <n v="0.17499999999999999"/>
    <d v="2021-11-01T00:00:00"/>
    <s v="11/1/2021"/>
  </r>
  <r>
    <s v="Electric usage"/>
    <d v="2021-10-31T00:00:00"/>
    <x v="16"/>
    <d v="1899-12-30T00:00:00"/>
    <d v="1899-12-30T16:00:00"/>
    <d v="1899-12-30T16:14:00"/>
    <n v="0.75"/>
    <s v="kWh"/>
    <m/>
    <s v="220023882420"/>
    <s v="interval"/>
    <n v="0.1875"/>
    <d v="2021-11-01T00:00:00"/>
    <s v="11/1/2021"/>
  </r>
  <r>
    <s v="Electric usage"/>
    <d v="2021-10-31T00:00:00"/>
    <x v="16"/>
    <d v="1899-12-30T00:15:00"/>
    <d v="1899-12-30T16:15:00"/>
    <d v="1899-12-30T16:29:00"/>
    <n v="1.48"/>
    <s v="kWh"/>
    <m/>
    <s v="220023882420"/>
    <s v="interval"/>
    <n v="0.37"/>
    <d v="2021-11-01T00:00:00"/>
    <s v="11/1/2021"/>
  </r>
  <r>
    <s v="Electric usage"/>
    <d v="2021-10-31T00:00:00"/>
    <x v="16"/>
    <d v="1899-12-30T00:30:00"/>
    <d v="1899-12-30T16:30:00"/>
    <d v="1899-12-30T16:44:00"/>
    <n v="1.38"/>
    <s v="kWh"/>
    <m/>
    <s v="220023882420"/>
    <s v="interval"/>
    <n v="0.34499999999999997"/>
    <d v="2021-11-01T00:00:00"/>
    <s v="11/1/2021"/>
  </r>
  <r>
    <s v="Electric usage"/>
    <d v="2021-10-31T00:00:00"/>
    <x v="16"/>
    <d v="1899-12-30T00:45:00"/>
    <d v="1899-12-30T16:45:00"/>
    <d v="1899-12-30T16:59:00"/>
    <n v="1.05"/>
    <s v="kWh"/>
    <m/>
    <s v="220023882420"/>
    <s v="interval"/>
    <n v="0.26250000000000001"/>
    <d v="2021-11-01T00:00:00"/>
    <s v="11/1/2021"/>
  </r>
  <r>
    <s v="Electric usage"/>
    <d v="2021-10-31T00:00:00"/>
    <x v="17"/>
    <d v="1899-12-30T00:00:00"/>
    <d v="1899-12-30T17:00:00"/>
    <d v="1899-12-30T17:14:00"/>
    <n v="0.88"/>
    <s v="kWh"/>
    <m/>
    <s v="220023882420"/>
    <s v="interval"/>
    <n v="0.22"/>
    <d v="2021-11-01T00:00:00"/>
    <s v="11/1/2021"/>
  </r>
  <r>
    <s v="Electric usage"/>
    <d v="2021-10-31T00:00:00"/>
    <x v="17"/>
    <d v="1899-12-30T00:15:00"/>
    <d v="1899-12-30T17:15:00"/>
    <d v="1899-12-30T17:29:00"/>
    <n v="0.98"/>
    <s v="kWh"/>
    <m/>
    <s v="220023882420"/>
    <s v="interval"/>
    <n v="0.245"/>
    <d v="2021-11-01T00:00:00"/>
    <s v="11/1/2021"/>
  </r>
  <r>
    <s v="Electric usage"/>
    <d v="2021-10-31T00:00:00"/>
    <x v="17"/>
    <d v="1899-12-30T00:30:00"/>
    <d v="1899-12-30T17:30:00"/>
    <d v="1899-12-30T17:44:00"/>
    <n v="1.3"/>
    <s v="kWh"/>
    <m/>
    <s v="220023882420"/>
    <s v="interval"/>
    <n v="0.32500000000000001"/>
    <d v="2021-11-01T00:00:00"/>
    <s v="11/1/2021"/>
  </r>
  <r>
    <s v="Electric usage"/>
    <d v="2021-10-31T00:00:00"/>
    <x v="17"/>
    <d v="1899-12-30T00:45:00"/>
    <d v="1899-12-30T17:45:00"/>
    <d v="1899-12-30T17:59:00"/>
    <n v="1.1100000000000001"/>
    <s v="kWh"/>
    <m/>
    <s v="220023882420"/>
    <s v="interval"/>
    <n v="0.27750000000000002"/>
    <d v="2021-11-01T00:00:00"/>
    <s v="11/1/2021"/>
  </r>
  <r>
    <s v="Electric usage"/>
    <d v="2021-10-31T00:00:00"/>
    <x v="18"/>
    <d v="1899-12-30T00:00:00"/>
    <d v="1899-12-30T18:00:00"/>
    <d v="1899-12-30T18:14:00"/>
    <n v="0.73"/>
    <s v="kWh"/>
    <m/>
    <s v="220023882420"/>
    <s v="interval"/>
    <n v="0.1825"/>
    <d v="2021-11-01T00:00:00"/>
    <s v="11/1/2021"/>
  </r>
  <r>
    <s v="Electric usage"/>
    <d v="2021-10-31T00:00:00"/>
    <x v="18"/>
    <d v="1899-12-30T00:15:00"/>
    <d v="1899-12-30T18:15:00"/>
    <d v="1899-12-30T18:29:00"/>
    <n v="0.71"/>
    <s v="kWh"/>
    <m/>
    <s v="220023882420"/>
    <s v="interval"/>
    <n v="0.17749999999999999"/>
    <d v="2021-11-01T00:00:00"/>
    <s v="11/1/2021"/>
  </r>
  <r>
    <s v="Electric usage"/>
    <d v="2021-10-31T00:00:00"/>
    <x v="18"/>
    <d v="1899-12-30T00:30:00"/>
    <d v="1899-12-30T18:30:00"/>
    <d v="1899-12-30T18:44:00"/>
    <n v="0.72"/>
    <s v="kWh"/>
    <m/>
    <s v="220023882420"/>
    <s v="interval"/>
    <n v="0.18"/>
    <d v="2021-11-01T00:00:00"/>
    <s v="11/1/2021"/>
  </r>
  <r>
    <s v="Electric usage"/>
    <d v="2021-10-31T00:00:00"/>
    <x v="18"/>
    <d v="1899-12-30T00:45:00"/>
    <d v="1899-12-30T18:45:00"/>
    <d v="1899-12-30T18:59:00"/>
    <n v="0.74"/>
    <s v="kWh"/>
    <m/>
    <s v="220023882420"/>
    <s v="interval"/>
    <n v="0.185"/>
    <d v="2021-11-01T00:00:00"/>
    <s v="11/1/2021"/>
  </r>
  <r>
    <s v="Electric usage"/>
    <d v="2021-10-31T00:00:00"/>
    <x v="19"/>
    <d v="1899-12-30T00:00:00"/>
    <d v="1899-12-30T19:00:00"/>
    <d v="1899-12-30T19:14:00"/>
    <n v="0.78"/>
    <s v="kWh"/>
    <m/>
    <s v="220023882420"/>
    <s v="interval"/>
    <n v="0.19500000000000001"/>
    <d v="2021-11-01T00:00:00"/>
    <s v="11/1/2021"/>
  </r>
  <r>
    <s v="Electric usage"/>
    <d v="2021-10-31T00:00:00"/>
    <x v="19"/>
    <d v="1899-12-30T00:15:00"/>
    <d v="1899-12-30T19:15:00"/>
    <d v="1899-12-30T19:29:00"/>
    <n v="1.01"/>
    <s v="kWh"/>
    <m/>
    <s v="220023882420"/>
    <s v="interval"/>
    <n v="0.2525"/>
    <d v="2021-11-01T00:00:00"/>
    <s v="11/1/2021"/>
  </r>
  <r>
    <s v="Electric usage"/>
    <d v="2021-10-31T00:00:00"/>
    <x v="19"/>
    <d v="1899-12-30T00:30:00"/>
    <d v="1899-12-30T19:30:00"/>
    <d v="1899-12-30T19:44:00"/>
    <n v="1.1100000000000001"/>
    <s v="kWh"/>
    <m/>
    <s v="220023882420"/>
    <s v="interval"/>
    <n v="0.27750000000000002"/>
    <d v="2021-11-01T00:00:00"/>
    <s v="11/1/2021"/>
  </r>
  <r>
    <s v="Electric usage"/>
    <d v="2021-10-31T00:00:00"/>
    <x v="19"/>
    <d v="1899-12-30T00:45:00"/>
    <d v="1899-12-30T19:45:00"/>
    <d v="1899-12-30T19:59:00"/>
    <n v="0.81"/>
    <s v="kWh"/>
    <m/>
    <s v="220023882420"/>
    <s v="interval"/>
    <n v="0.20250000000000001"/>
    <d v="2021-11-01T00:00:00"/>
    <s v="11/1/2021"/>
  </r>
  <r>
    <s v="Electric usage"/>
    <d v="2021-10-31T00:00:00"/>
    <x v="20"/>
    <d v="1899-12-30T00:00:00"/>
    <d v="1899-12-30T20:00:00"/>
    <d v="1899-12-30T20:14:00"/>
    <n v="0.73"/>
    <s v="kWh"/>
    <m/>
    <s v="220023882420"/>
    <s v="interval"/>
    <n v="0.1825"/>
    <d v="2021-11-01T00:00:00"/>
    <s v="11/1/2021"/>
  </r>
  <r>
    <s v="Electric usage"/>
    <d v="2021-10-31T00:00:00"/>
    <x v="20"/>
    <d v="1899-12-30T00:15:00"/>
    <d v="1899-12-30T20:15:00"/>
    <d v="1899-12-30T20:29:00"/>
    <n v="1.03"/>
    <s v="kWh"/>
    <m/>
    <s v="220023882420"/>
    <s v="interval"/>
    <n v="0.25750000000000001"/>
    <d v="2021-11-01T00:00:00"/>
    <s v="11/1/2021"/>
  </r>
  <r>
    <s v="Electric usage"/>
    <d v="2021-10-31T00:00:00"/>
    <x v="20"/>
    <d v="1899-12-30T00:30:00"/>
    <d v="1899-12-30T20:30:00"/>
    <d v="1899-12-30T20:44:00"/>
    <n v="1.07"/>
    <s v="kWh"/>
    <m/>
    <s v="220023882420"/>
    <s v="interval"/>
    <n v="0.26750000000000002"/>
    <d v="2021-11-01T00:00:00"/>
    <s v="11/1/2021"/>
  </r>
  <r>
    <s v="Electric usage"/>
    <d v="2021-10-31T00:00:00"/>
    <x v="20"/>
    <d v="1899-12-30T00:45:00"/>
    <d v="1899-12-30T20:45:00"/>
    <d v="1899-12-30T20:59:00"/>
    <n v="1.0900000000000001"/>
    <s v="kWh"/>
    <m/>
    <s v="220023882420"/>
    <s v="interval"/>
    <n v="0.27250000000000002"/>
    <d v="2021-11-01T00:00:00"/>
    <s v="11/1/2021"/>
  </r>
  <r>
    <s v="Electric usage"/>
    <d v="2021-10-31T00:00:00"/>
    <x v="21"/>
    <d v="1899-12-30T00:00:00"/>
    <d v="1899-12-30T21:00:00"/>
    <d v="1899-12-30T21:14:00"/>
    <n v="1.05"/>
    <s v="kWh"/>
    <m/>
    <s v="220023882420"/>
    <s v="interval"/>
    <n v="0.26250000000000001"/>
    <d v="2021-11-01T00:00:00"/>
    <s v="11/1/2021"/>
  </r>
  <r>
    <s v="Electric usage"/>
    <d v="2021-10-31T00:00:00"/>
    <x v="21"/>
    <d v="1899-12-30T00:15:00"/>
    <d v="1899-12-30T21:15:00"/>
    <d v="1899-12-30T21:29:00"/>
    <n v="1.27"/>
    <s v="kWh"/>
    <m/>
    <s v="220023882420"/>
    <s v="interval"/>
    <n v="0.3175"/>
    <d v="2021-11-01T00:00:00"/>
    <s v="11/1/2021"/>
  </r>
  <r>
    <s v="Electric usage"/>
    <d v="2021-10-31T00:00:00"/>
    <x v="21"/>
    <d v="1899-12-30T00:30:00"/>
    <d v="1899-12-30T21:30:00"/>
    <d v="1899-12-30T21:44:00"/>
    <n v="1.45"/>
    <s v="kWh"/>
    <m/>
    <s v="220023882420"/>
    <s v="interval"/>
    <n v="0.36249999999999999"/>
    <d v="2021-11-01T00:00:00"/>
    <s v="11/1/2021"/>
  </r>
  <r>
    <s v="Electric usage"/>
    <d v="2021-10-31T00:00:00"/>
    <x v="21"/>
    <d v="1899-12-30T00:45:00"/>
    <d v="1899-12-30T21:45:00"/>
    <d v="1899-12-30T21:59:00"/>
    <n v="1.5"/>
    <s v="kWh"/>
    <m/>
    <s v="220023882420"/>
    <s v="interval"/>
    <n v="0.375"/>
    <d v="2021-11-01T00:00:00"/>
    <s v="11/1/2021"/>
  </r>
  <r>
    <s v="Electric usage"/>
    <d v="2021-10-31T00:00:00"/>
    <x v="22"/>
    <d v="1899-12-30T00:00:00"/>
    <d v="1899-12-30T22:00:00"/>
    <d v="1899-12-30T22:14:00"/>
    <n v="1.47"/>
    <s v="kWh"/>
    <m/>
    <s v="220023882420"/>
    <s v="interval"/>
    <n v="0.36749999999999999"/>
    <d v="2021-11-01T00:00:00"/>
    <s v="11/1/2021"/>
  </r>
  <r>
    <s v="Electric usage"/>
    <d v="2021-10-31T00:00:00"/>
    <x v="22"/>
    <d v="1899-12-30T00:15:00"/>
    <d v="1899-12-30T22:15:00"/>
    <d v="1899-12-30T22:29:00"/>
    <n v="1.49"/>
    <s v="kWh"/>
    <m/>
    <s v="220023882420"/>
    <s v="interval"/>
    <n v="0.3725"/>
    <d v="2021-11-01T00:00:00"/>
    <s v="11/1/2021"/>
  </r>
  <r>
    <s v="Electric usage"/>
    <d v="2021-10-31T00:00:00"/>
    <x v="22"/>
    <d v="1899-12-30T00:30:00"/>
    <d v="1899-12-30T22:30:00"/>
    <d v="1899-12-30T22:44:00"/>
    <n v="1.19"/>
    <s v="kWh"/>
    <m/>
    <s v="220023882420"/>
    <s v="interval"/>
    <n v="0.29749999999999999"/>
    <d v="2021-11-01T00:00:00"/>
    <s v="11/1/2021"/>
  </r>
  <r>
    <s v="Electric usage"/>
    <d v="2021-10-31T00:00:00"/>
    <x v="22"/>
    <d v="1899-12-30T00:45:00"/>
    <d v="1899-12-30T22:45:00"/>
    <d v="1899-12-30T22:59:00"/>
    <n v="1.1499999999999999"/>
    <s v="kWh"/>
    <m/>
    <s v="220023882420"/>
    <s v="interval"/>
    <n v="0.28749999999999998"/>
    <d v="2021-11-01T00:00:00"/>
    <s v="11/1/2021"/>
  </r>
  <r>
    <s v="Electric usage"/>
    <d v="2021-10-31T00:00:00"/>
    <x v="23"/>
    <d v="1899-12-30T00:00:00"/>
    <d v="1899-12-30T23:00:00"/>
    <d v="1899-12-30T23:14:00"/>
    <n v="1.1200000000000001"/>
    <s v="kWh"/>
    <m/>
    <s v="220023882420"/>
    <s v="interval"/>
    <n v="0.28000000000000003"/>
    <d v="2021-11-01T00:00:00"/>
    <s v="11/1/2021"/>
  </r>
  <r>
    <s v="Electric usage"/>
    <d v="2021-10-31T00:00:00"/>
    <x v="23"/>
    <d v="1899-12-30T00:15:00"/>
    <d v="1899-12-30T23:15:00"/>
    <d v="1899-12-30T23:29:00"/>
    <n v="1.1299999999999999"/>
    <s v="kWh"/>
    <m/>
    <s v="220023882420"/>
    <s v="interval"/>
    <n v="0.28249999999999997"/>
    <d v="2021-11-01T00:00:00"/>
    <s v="11/1/2021"/>
  </r>
  <r>
    <s v="Electric usage"/>
    <d v="2021-10-31T00:00:00"/>
    <x v="23"/>
    <d v="1899-12-30T00:30:00"/>
    <d v="1899-12-30T23:30:00"/>
    <d v="1899-12-30T23:44:00"/>
    <n v="1.1200000000000001"/>
    <s v="kWh"/>
    <m/>
    <s v="220023882420"/>
    <s v="interval"/>
    <n v="0.28000000000000003"/>
    <d v="2021-11-01T00:00:00"/>
    <s v="11/1/2021"/>
  </r>
  <r>
    <s v="Electric usage"/>
    <d v="2021-10-31T00:00:00"/>
    <x v="23"/>
    <d v="1899-12-30T00:45:00"/>
    <d v="1899-12-30T23:45:00"/>
    <d v="1899-12-30T23:59:00"/>
    <n v="1.1299999999999999"/>
    <s v="kWh"/>
    <m/>
    <s v="220023882420"/>
    <s v="interval"/>
    <n v="0.28249999999999997"/>
    <d v="2021-11-01T00:00:00"/>
    <s v="11/1/20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21939C2-74E5-4DAF-814B-A2E54C29EA1E}" name="PivotTable3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D28" firstHeaderRow="0" firstDataRow="1" firstDataCol="1"/>
  <pivotFields count="14">
    <pivotField showAll="0"/>
    <pivotField numFmtId="14" showAll="0"/>
    <pivotField axis="axisRow"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numFmtId="164" showAll="0"/>
    <pivotField numFmtId="164" showAll="0"/>
    <pivotField numFmtId="164" showAll="0"/>
    <pivotField dataField="1" numFmtId="43" showAll="0"/>
    <pivotField showAll="0"/>
    <pivotField showAll="0"/>
    <pivotField showAll="0"/>
    <pivotField showAll="0"/>
    <pivotField dataField="1" numFmtId="43" showAll="0"/>
    <pivotField numFmtId="14" showAll="0"/>
    <pivotField showAll="0"/>
  </pivotFields>
  <rowFields count="1">
    <field x="2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PSE Billing" fld="6" baseField="0" baseItem="0"/>
    <dataField name="Average of per 15 min interval (1 intervals per hour)" fld="6" subtotal="average" baseField="2" baseItem="0"/>
    <dataField name="PSE Billing*0.25" fld="11" baseField="0" baseItem="0"/>
  </dataFields>
  <formats count="2">
    <format dxfId="1">
      <pivotArea collapsedLevelsAreSubtotals="1" fieldPosition="0">
        <references count="1">
          <reference field="2" count="0"/>
        </references>
      </pivotArea>
    </format>
    <format dxfId="0">
      <pivotArea dataOnly="0" labelOnly="1" fieldPosition="0">
        <references count="1"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A450D-4FB7-4014-AD5C-6966791F998A}">
  <dimension ref="A1:A3"/>
  <sheetViews>
    <sheetView tabSelected="1" workbookViewId="0">
      <selection activeCell="A8" sqref="A8"/>
    </sheetView>
  </sheetViews>
  <sheetFormatPr defaultRowHeight="15" x14ac:dyDescent="0.25"/>
  <cols>
    <col min="1" max="1" width="39.7109375" customWidth="1"/>
  </cols>
  <sheetData>
    <row r="1" spans="1:1" ht="18.75" x14ac:dyDescent="0.3">
      <c r="A1" s="30" t="s">
        <v>50</v>
      </c>
    </row>
    <row r="2" spans="1:1" ht="18.75" x14ac:dyDescent="0.3">
      <c r="A2" s="30" t="s">
        <v>51</v>
      </c>
    </row>
    <row r="3" spans="1:1" ht="18.75" x14ac:dyDescent="0.3">
      <c r="A3" s="30" t="s">
        <v>58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8A5AE-F6C3-4263-BB41-3D38070937F9}">
  <dimension ref="A1:F17"/>
  <sheetViews>
    <sheetView workbookViewId="0">
      <selection activeCell="E17" sqref="E17"/>
    </sheetView>
  </sheetViews>
  <sheetFormatPr defaultRowHeight="15" x14ac:dyDescent="0.25"/>
  <cols>
    <col min="1" max="1" width="22.5703125" customWidth="1"/>
    <col min="2" max="2" width="62.42578125" bestFit="1" customWidth="1"/>
    <col min="4" max="4" width="18" customWidth="1"/>
    <col min="5" max="5" width="25.28515625" customWidth="1"/>
  </cols>
  <sheetData>
    <row r="1" spans="1:6" x14ac:dyDescent="0.25">
      <c r="A1" s="29" t="s">
        <v>52</v>
      </c>
    </row>
    <row r="2" spans="1:6" x14ac:dyDescent="0.25">
      <c r="A2" s="22" t="s">
        <v>26</v>
      </c>
      <c r="B2" s="22" t="s">
        <v>27</v>
      </c>
      <c r="C2" s="22" t="s">
        <v>29</v>
      </c>
      <c r="D2" s="22" t="s">
        <v>30</v>
      </c>
      <c r="E2" s="22" t="s">
        <v>48</v>
      </c>
      <c r="F2" s="22" t="s">
        <v>29</v>
      </c>
    </row>
    <row r="3" spans="1:6" x14ac:dyDescent="0.25">
      <c r="A3" s="20" t="s">
        <v>25</v>
      </c>
      <c r="B3" s="20">
        <v>65</v>
      </c>
      <c r="C3" s="20" t="s">
        <v>28</v>
      </c>
      <c r="D3" s="21">
        <v>65</v>
      </c>
      <c r="E3" s="20">
        <f>B3*0.25</f>
        <v>16.25</v>
      </c>
      <c r="F3" s="20" t="s">
        <v>49</v>
      </c>
    </row>
    <row r="4" spans="1:6" x14ac:dyDescent="0.25">
      <c r="A4" s="20" t="s">
        <v>25</v>
      </c>
      <c r="B4" s="20">
        <v>85</v>
      </c>
      <c r="C4" s="20" t="s">
        <v>28</v>
      </c>
      <c r="D4" s="21">
        <v>85</v>
      </c>
      <c r="E4" s="20">
        <f t="shared" ref="E4:E6" si="0">B4*0.25</f>
        <v>21.25</v>
      </c>
      <c r="F4" s="20" t="s">
        <v>49</v>
      </c>
    </row>
    <row r="5" spans="1:6" x14ac:dyDescent="0.25">
      <c r="A5" s="20" t="s">
        <v>25</v>
      </c>
      <c r="B5" s="20">
        <v>95</v>
      </c>
      <c r="C5" s="20" t="s">
        <v>28</v>
      </c>
      <c r="D5" s="21">
        <v>95</v>
      </c>
      <c r="E5" s="20">
        <f t="shared" si="0"/>
        <v>23.75</v>
      </c>
      <c r="F5" s="20" t="s">
        <v>49</v>
      </c>
    </row>
    <row r="6" spans="1:6" x14ac:dyDescent="0.25">
      <c r="A6" s="20" t="s">
        <v>25</v>
      </c>
      <c r="B6" s="20">
        <v>77</v>
      </c>
      <c r="C6" s="20" t="s">
        <v>28</v>
      </c>
      <c r="D6" s="21">
        <v>77</v>
      </c>
      <c r="E6" s="20">
        <f t="shared" si="0"/>
        <v>19.25</v>
      </c>
      <c r="F6" s="20" t="s">
        <v>49</v>
      </c>
    </row>
    <row r="7" spans="1:6" x14ac:dyDescent="0.25">
      <c r="A7" s="4" t="s">
        <v>31</v>
      </c>
      <c r="B7" s="6">
        <f>AVERAGE(B3:B6)</f>
        <v>80.5</v>
      </c>
      <c r="C7" s="4"/>
      <c r="D7" s="5">
        <f>SUM(D3:D6)</f>
        <v>322</v>
      </c>
      <c r="E7" s="6">
        <f>SUM(E3:E6)</f>
        <v>80.5</v>
      </c>
      <c r="F7" s="26"/>
    </row>
    <row r="11" spans="1:6" x14ac:dyDescent="0.25">
      <c r="A11" s="29" t="s">
        <v>53</v>
      </c>
    </row>
    <row r="12" spans="1:6" x14ac:dyDescent="0.25">
      <c r="A12" s="22" t="s">
        <v>26</v>
      </c>
      <c r="B12" s="20" t="s">
        <v>57</v>
      </c>
      <c r="C12" s="22" t="s">
        <v>29</v>
      </c>
      <c r="D12" s="22" t="s">
        <v>30</v>
      </c>
      <c r="E12" s="27" t="s">
        <v>55</v>
      </c>
    </row>
    <row r="13" spans="1:6" x14ac:dyDescent="0.25">
      <c r="A13" s="20" t="s">
        <v>25</v>
      </c>
      <c r="B13" s="20">
        <v>1.5</v>
      </c>
      <c r="C13" s="20" t="s">
        <v>54</v>
      </c>
      <c r="D13" s="20">
        <v>1.5</v>
      </c>
      <c r="E13" s="20">
        <f>D13*0.25</f>
        <v>0.375</v>
      </c>
    </row>
    <row r="14" spans="1:6" x14ac:dyDescent="0.25">
      <c r="A14" s="20" t="s">
        <v>25</v>
      </c>
      <c r="B14" s="20">
        <v>1.5</v>
      </c>
      <c r="C14" s="20" t="s">
        <v>54</v>
      </c>
      <c r="D14" s="20">
        <v>1.5</v>
      </c>
      <c r="E14" s="20">
        <f t="shared" ref="E14:E16" si="1">D14*0.25</f>
        <v>0.375</v>
      </c>
    </row>
    <row r="15" spans="1:6" x14ac:dyDescent="0.25">
      <c r="A15" s="20" t="s">
        <v>25</v>
      </c>
      <c r="B15" s="20">
        <v>1.5</v>
      </c>
      <c r="C15" s="20" t="s">
        <v>54</v>
      </c>
      <c r="D15" s="20">
        <v>1.5</v>
      </c>
      <c r="E15" s="20">
        <f t="shared" si="1"/>
        <v>0.375</v>
      </c>
    </row>
    <row r="16" spans="1:6" x14ac:dyDescent="0.25">
      <c r="A16" s="20" t="s">
        <v>25</v>
      </c>
      <c r="B16" s="20">
        <v>1.5</v>
      </c>
      <c r="C16" s="20" t="s">
        <v>54</v>
      </c>
      <c r="D16" s="20">
        <v>1.5</v>
      </c>
      <c r="E16" s="20">
        <f t="shared" si="1"/>
        <v>0.375</v>
      </c>
    </row>
    <row r="17" spans="1:5" x14ac:dyDescent="0.25">
      <c r="A17" s="28" t="s">
        <v>56</v>
      </c>
      <c r="B17" s="4">
        <f>SUM(B13:B16)</f>
        <v>6</v>
      </c>
      <c r="C17" s="4" t="s">
        <v>54</v>
      </c>
      <c r="D17" s="4">
        <f>SUM(D13:D16)</f>
        <v>6</v>
      </c>
      <c r="E17" s="4">
        <f>SUM(E13:E16)</f>
        <v>1.5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832B6-6F30-43A7-A3DD-84A2DAEC412D}">
  <dimension ref="A2:S29"/>
  <sheetViews>
    <sheetView workbookViewId="0">
      <selection activeCell="F38" sqref="F38"/>
    </sheetView>
  </sheetViews>
  <sheetFormatPr defaultRowHeight="15" x14ac:dyDescent="0.25"/>
  <cols>
    <col min="1" max="1" width="13.140625" bestFit="1" customWidth="1"/>
    <col min="2" max="2" width="13.85546875" bestFit="1" customWidth="1"/>
    <col min="3" max="3" width="26.7109375" customWidth="1"/>
    <col min="4" max="4" width="18.85546875" customWidth="1"/>
    <col min="8" max="8" width="20.28515625" bestFit="1" customWidth="1"/>
    <col min="9" max="9" width="14.28515625" customWidth="1"/>
    <col min="12" max="12" width="13.5703125" customWidth="1"/>
    <col min="16" max="16" width="10.28515625" bestFit="1" customWidth="1"/>
    <col min="17" max="17" width="13.5703125" bestFit="1" customWidth="1"/>
    <col min="18" max="18" width="11.28515625" bestFit="1" customWidth="1"/>
    <col min="19" max="19" width="10.5703125" bestFit="1" customWidth="1"/>
  </cols>
  <sheetData>
    <row r="2" spans="1:19" x14ac:dyDescent="0.25">
      <c r="H2" s="19" t="s">
        <v>47</v>
      </c>
    </row>
    <row r="3" spans="1:19" x14ac:dyDescent="0.25">
      <c r="A3" s="2" t="s">
        <v>19</v>
      </c>
      <c r="B3" t="s">
        <v>22</v>
      </c>
      <c r="C3" t="s">
        <v>23</v>
      </c>
      <c r="D3" t="s">
        <v>24</v>
      </c>
      <c r="H3" s="24" t="s">
        <v>32</v>
      </c>
      <c r="I3" s="24" t="s">
        <v>33</v>
      </c>
      <c r="J3" s="22" t="s">
        <v>34</v>
      </c>
      <c r="K3" s="22" t="s">
        <v>35</v>
      </c>
      <c r="L3" s="4" t="s">
        <v>36</v>
      </c>
      <c r="M3" s="22" t="s">
        <v>37</v>
      </c>
      <c r="N3" s="25" t="s">
        <v>38</v>
      </c>
      <c r="O3" s="22" t="s">
        <v>39</v>
      </c>
      <c r="P3" s="22" t="s">
        <v>40</v>
      </c>
      <c r="Q3" s="22" t="s">
        <v>7</v>
      </c>
      <c r="R3" s="22" t="s">
        <v>41</v>
      </c>
      <c r="S3" s="22" t="s">
        <v>42</v>
      </c>
    </row>
    <row r="4" spans="1:19" x14ac:dyDescent="0.25">
      <c r="A4" s="7">
        <v>1</v>
      </c>
      <c r="B4" s="8">
        <v>4.6899999999999995</v>
      </c>
      <c r="C4" s="8">
        <v>1.1724999999999999</v>
      </c>
      <c r="D4" s="8">
        <v>1.1724999999999999</v>
      </c>
      <c r="H4" s="23">
        <v>44501</v>
      </c>
      <c r="I4" s="23">
        <v>44501</v>
      </c>
      <c r="J4" s="20">
        <v>62</v>
      </c>
      <c r="K4" s="20">
        <v>5074.915</v>
      </c>
      <c r="L4" s="5">
        <v>98.337999999999994</v>
      </c>
      <c r="M4" s="20">
        <v>0</v>
      </c>
      <c r="N4" s="21">
        <v>7.32</v>
      </c>
      <c r="O4" s="20" t="s">
        <v>43</v>
      </c>
      <c r="P4" s="20" t="s">
        <v>44</v>
      </c>
      <c r="Q4" s="20" t="s">
        <v>14</v>
      </c>
      <c r="R4" s="20" t="s">
        <v>45</v>
      </c>
      <c r="S4" s="20" t="s">
        <v>46</v>
      </c>
    </row>
    <row r="5" spans="1:19" x14ac:dyDescent="0.25">
      <c r="A5" s="7">
        <v>2</v>
      </c>
      <c r="B5" s="8">
        <v>4.04</v>
      </c>
      <c r="C5" s="8">
        <v>1.01</v>
      </c>
      <c r="D5" s="8">
        <v>1.01</v>
      </c>
    </row>
    <row r="6" spans="1:19" x14ac:dyDescent="0.25">
      <c r="A6" s="7">
        <v>3</v>
      </c>
      <c r="B6" s="8">
        <v>4.2300000000000004</v>
      </c>
      <c r="C6" s="8">
        <v>1.0575000000000001</v>
      </c>
      <c r="D6" s="8">
        <v>1.0575000000000001</v>
      </c>
    </row>
    <row r="7" spans="1:19" x14ac:dyDescent="0.25">
      <c r="A7" s="7">
        <v>4</v>
      </c>
      <c r="B7" s="8">
        <v>4.08</v>
      </c>
      <c r="C7" s="8">
        <v>1.02</v>
      </c>
      <c r="D7" s="8">
        <v>1.02</v>
      </c>
    </row>
    <row r="8" spans="1:19" x14ac:dyDescent="0.25">
      <c r="A8" s="7">
        <v>5</v>
      </c>
      <c r="B8" s="8">
        <v>4</v>
      </c>
      <c r="C8" s="8">
        <v>1</v>
      </c>
      <c r="D8" s="8">
        <v>1</v>
      </c>
    </row>
    <row r="9" spans="1:19" x14ac:dyDescent="0.25">
      <c r="A9" s="7">
        <v>6</v>
      </c>
      <c r="B9" s="8">
        <v>4.67</v>
      </c>
      <c r="C9" s="8">
        <v>1.1675</v>
      </c>
      <c r="D9" s="8">
        <v>1.1675</v>
      </c>
    </row>
    <row r="10" spans="1:19" x14ac:dyDescent="0.25">
      <c r="A10" s="7">
        <v>7</v>
      </c>
      <c r="B10" s="8">
        <v>3.9699999999999998</v>
      </c>
      <c r="C10" s="8">
        <v>0.99249999999999994</v>
      </c>
      <c r="D10" s="8">
        <v>0.99249999999999994</v>
      </c>
    </row>
    <row r="11" spans="1:19" x14ac:dyDescent="0.25">
      <c r="A11" s="7">
        <v>8</v>
      </c>
      <c r="B11" s="8">
        <v>4.4400000000000004</v>
      </c>
      <c r="C11" s="8">
        <v>1.1100000000000001</v>
      </c>
      <c r="D11" s="8">
        <v>1.1100000000000001</v>
      </c>
    </row>
    <row r="12" spans="1:19" x14ac:dyDescent="0.25">
      <c r="A12" s="7">
        <v>9</v>
      </c>
      <c r="B12" s="8">
        <v>4.66</v>
      </c>
      <c r="C12" s="8">
        <v>1.165</v>
      </c>
      <c r="D12" s="8">
        <v>1.165</v>
      </c>
    </row>
    <row r="13" spans="1:19" x14ac:dyDescent="0.25">
      <c r="A13" s="7">
        <v>10</v>
      </c>
      <c r="B13" s="8">
        <v>6.4</v>
      </c>
      <c r="C13" s="8">
        <v>1.6</v>
      </c>
      <c r="D13" s="8">
        <v>1.6</v>
      </c>
    </row>
    <row r="14" spans="1:19" x14ac:dyDescent="0.25">
      <c r="A14" s="7">
        <v>11</v>
      </c>
      <c r="B14" s="8">
        <v>3.12</v>
      </c>
      <c r="C14" s="8">
        <v>0.78</v>
      </c>
      <c r="D14" s="8">
        <v>0.78</v>
      </c>
    </row>
    <row r="15" spans="1:19" x14ac:dyDescent="0.25">
      <c r="A15" s="7">
        <v>12</v>
      </c>
      <c r="B15" s="8">
        <v>2.89</v>
      </c>
      <c r="C15" s="8">
        <v>0.72250000000000003</v>
      </c>
      <c r="D15" s="8">
        <v>0.72250000000000003</v>
      </c>
    </row>
    <row r="16" spans="1:19" x14ac:dyDescent="0.25">
      <c r="A16" s="7">
        <v>13</v>
      </c>
      <c r="B16" s="8">
        <v>4.49</v>
      </c>
      <c r="C16" s="8">
        <v>1.1225000000000001</v>
      </c>
      <c r="D16" s="8">
        <v>1.1225000000000001</v>
      </c>
    </row>
    <row r="17" spans="1:4" x14ac:dyDescent="0.25">
      <c r="A17" s="7">
        <v>14</v>
      </c>
      <c r="B17" s="8">
        <v>2.67</v>
      </c>
      <c r="C17" s="8">
        <v>0.66749999999999998</v>
      </c>
      <c r="D17" s="8">
        <v>0.66749999999999998</v>
      </c>
    </row>
    <row r="18" spans="1:4" x14ac:dyDescent="0.25">
      <c r="A18" s="7">
        <v>15</v>
      </c>
      <c r="B18" s="8">
        <v>2.3199999999999998</v>
      </c>
      <c r="C18" s="8">
        <v>0.57999999999999996</v>
      </c>
      <c r="D18" s="8">
        <v>0.57999999999999996</v>
      </c>
    </row>
    <row r="19" spans="1:4" x14ac:dyDescent="0.25">
      <c r="A19" s="7">
        <v>16</v>
      </c>
      <c r="B19" s="8">
        <v>3.09</v>
      </c>
      <c r="C19" s="8">
        <v>0.77249999999999996</v>
      </c>
      <c r="D19" s="8">
        <v>0.77249999999999996</v>
      </c>
    </row>
    <row r="20" spans="1:4" x14ac:dyDescent="0.25">
      <c r="A20" s="7">
        <v>17</v>
      </c>
      <c r="B20" s="8">
        <v>4.66</v>
      </c>
      <c r="C20" s="8">
        <v>1.165</v>
      </c>
      <c r="D20" s="8">
        <v>1.165</v>
      </c>
    </row>
    <row r="21" spans="1:4" x14ac:dyDescent="0.25">
      <c r="A21" s="7">
        <v>18</v>
      </c>
      <c r="B21" s="8">
        <v>4.2700000000000005</v>
      </c>
      <c r="C21" s="8">
        <v>1.0675000000000001</v>
      </c>
      <c r="D21" s="8">
        <v>1.0675000000000001</v>
      </c>
    </row>
    <row r="22" spans="1:4" x14ac:dyDescent="0.25">
      <c r="A22" s="7">
        <v>19</v>
      </c>
      <c r="B22" s="8">
        <v>2.9000000000000004</v>
      </c>
      <c r="C22" s="8">
        <v>0.72500000000000009</v>
      </c>
      <c r="D22" s="8">
        <v>0.72500000000000009</v>
      </c>
    </row>
    <row r="23" spans="1:4" x14ac:dyDescent="0.25">
      <c r="A23" s="7">
        <v>20</v>
      </c>
      <c r="B23" s="8">
        <v>3.7100000000000004</v>
      </c>
      <c r="C23" s="8">
        <v>0.9275000000000001</v>
      </c>
      <c r="D23" s="8">
        <v>0.9275000000000001</v>
      </c>
    </row>
    <row r="24" spans="1:4" x14ac:dyDescent="0.25">
      <c r="A24" s="7">
        <v>21</v>
      </c>
      <c r="B24" s="8">
        <v>3.92</v>
      </c>
      <c r="C24" s="8">
        <v>0.98</v>
      </c>
      <c r="D24" s="8">
        <v>0.98</v>
      </c>
    </row>
    <row r="25" spans="1:4" x14ac:dyDescent="0.25">
      <c r="A25" s="7">
        <v>22</v>
      </c>
      <c r="B25" s="8">
        <v>5.2700000000000005</v>
      </c>
      <c r="C25" s="8">
        <v>1.3175000000000001</v>
      </c>
      <c r="D25" s="8">
        <v>1.3175000000000001</v>
      </c>
    </row>
    <row r="26" spans="1:4" x14ac:dyDescent="0.25">
      <c r="A26" s="7">
        <v>23</v>
      </c>
      <c r="B26" s="8">
        <v>5.3000000000000007</v>
      </c>
      <c r="C26" s="8">
        <v>1.3250000000000002</v>
      </c>
      <c r="D26" s="8">
        <v>1.3250000000000002</v>
      </c>
    </row>
    <row r="27" spans="1:4" x14ac:dyDescent="0.25">
      <c r="A27" s="7">
        <v>24</v>
      </c>
      <c r="B27" s="8">
        <v>4.5</v>
      </c>
      <c r="C27" s="8">
        <v>1.125</v>
      </c>
      <c r="D27" s="8">
        <v>1.125</v>
      </c>
    </row>
    <row r="28" spans="1:4" hidden="1" x14ac:dyDescent="0.25">
      <c r="A28" s="3" t="s">
        <v>20</v>
      </c>
      <c r="B28" s="1">
        <v>98.289999999999978</v>
      </c>
      <c r="C28" s="1">
        <v>1.0238541666666665</v>
      </c>
      <c r="D28" s="1">
        <v>24.572499999999994</v>
      </c>
    </row>
    <row r="29" spans="1:4" x14ac:dyDescent="0.25">
      <c r="A29" s="4" t="s">
        <v>21</v>
      </c>
      <c r="B29" s="5">
        <f>SUM(B4:B27)</f>
        <v>98.289999999999992</v>
      </c>
      <c r="C29" s="6">
        <f>SUM(C4:C27)</f>
        <v>24.572499999999998</v>
      </c>
      <c r="D29" s="6">
        <f>SUM(D4:D27)</f>
        <v>24.572499999999998</v>
      </c>
    </row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281CF-3FBF-4D40-ABF8-803C8C75E078}">
  <dimension ref="A1:N97"/>
  <sheetViews>
    <sheetView workbookViewId="0">
      <selection activeCell="D39" sqref="D39"/>
    </sheetView>
  </sheetViews>
  <sheetFormatPr defaultRowHeight="15" x14ac:dyDescent="0.25"/>
  <cols>
    <col min="1" max="1" width="13.140625" style="16" bestFit="1" customWidth="1"/>
    <col min="2" max="2" width="10.85546875" style="16" bestFit="1" customWidth="1"/>
    <col min="3" max="3" width="10.85546875" style="17" customWidth="1"/>
    <col min="4" max="4" width="15.7109375" style="16" customWidth="1"/>
    <col min="5" max="6" width="9.140625" style="16"/>
    <col min="7" max="7" width="9.140625" style="18"/>
    <col min="8" max="9" width="9.140625" style="16"/>
    <col min="10" max="10" width="14.5703125" style="16" customWidth="1"/>
    <col min="11" max="11" width="9.140625" style="16"/>
    <col min="12" max="12" width="10.7109375" style="16" customWidth="1"/>
    <col min="13" max="13" width="11" style="16" bestFit="1" customWidth="1"/>
    <col min="14" max="14" width="9.85546875" style="16" bestFit="1" customWidth="1"/>
    <col min="15" max="16384" width="9.140625" style="16"/>
  </cols>
  <sheetData>
    <row r="1" spans="1:14" x14ac:dyDescent="0.25">
      <c r="A1" s="9" t="s">
        <v>0</v>
      </c>
      <c r="B1" s="10" t="s">
        <v>1</v>
      </c>
      <c r="C1" s="11" t="s">
        <v>18</v>
      </c>
      <c r="D1" s="10" t="s">
        <v>17</v>
      </c>
      <c r="E1" s="12" t="s">
        <v>2</v>
      </c>
      <c r="F1" s="12" t="s">
        <v>3</v>
      </c>
      <c r="G1" s="13" t="s">
        <v>4</v>
      </c>
      <c r="H1" s="9" t="s">
        <v>5</v>
      </c>
      <c r="I1" s="9" t="s">
        <v>6</v>
      </c>
      <c r="J1" s="9" t="s">
        <v>7</v>
      </c>
      <c r="K1" s="9" t="s">
        <v>8</v>
      </c>
      <c r="L1" s="14" t="s">
        <v>9</v>
      </c>
      <c r="M1" s="9" t="s">
        <v>10</v>
      </c>
      <c r="N1" s="15" t="s">
        <v>11</v>
      </c>
    </row>
    <row r="2" spans="1:14" x14ac:dyDescent="0.25">
      <c r="A2" s="9" t="s">
        <v>12</v>
      </c>
      <c r="B2" s="10">
        <v>44500</v>
      </c>
      <c r="C2" s="11">
        <v>1</v>
      </c>
      <c r="D2" s="12">
        <v>0</v>
      </c>
      <c r="E2" s="12">
        <v>0</v>
      </c>
      <c r="F2" s="12">
        <v>9.7222222222222224E-3</v>
      </c>
      <c r="G2" s="13">
        <v>1.0900000000000001</v>
      </c>
      <c r="H2" s="9" t="s">
        <v>13</v>
      </c>
      <c r="I2" s="9"/>
      <c r="J2" s="15" t="s">
        <v>14</v>
      </c>
      <c r="K2" s="9" t="s">
        <v>15</v>
      </c>
      <c r="L2" s="14">
        <f t="shared" ref="L2:L33" si="0">G2/4</f>
        <v>0.27250000000000002</v>
      </c>
      <c r="M2" s="10">
        <f t="shared" ref="M2:M33" si="1">B2+1</f>
        <v>44501</v>
      </c>
      <c r="N2" s="15" t="s">
        <v>16</v>
      </c>
    </row>
    <row r="3" spans="1:14" x14ac:dyDescent="0.25">
      <c r="A3" s="9" t="s">
        <v>12</v>
      </c>
      <c r="B3" s="10">
        <v>44500</v>
      </c>
      <c r="C3" s="11">
        <v>1</v>
      </c>
      <c r="D3" s="12">
        <v>1.0416666666666666E-2</v>
      </c>
      <c r="E3" s="12">
        <v>1.0416666666666666E-2</v>
      </c>
      <c r="F3" s="12">
        <v>2.013888888888889E-2</v>
      </c>
      <c r="G3" s="13">
        <v>1.1599999999999999</v>
      </c>
      <c r="H3" s="9" t="s">
        <v>13</v>
      </c>
      <c r="I3" s="9"/>
      <c r="J3" s="15" t="s">
        <v>14</v>
      </c>
      <c r="K3" s="9" t="s">
        <v>15</v>
      </c>
      <c r="L3" s="14">
        <f t="shared" si="0"/>
        <v>0.28999999999999998</v>
      </c>
      <c r="M3" s="10">
        <f t="shared" si="1"/>
        <v>44501</v>
      </c>
      <c r="N3" s="15" t="s">
        <v>16</v>
      </c>
    </row>
    <row r="4" spans="1:14" x14ac:dyDescent="0.25">
      <c r="A4" s="9" t="s">
        <v>12</v>
      </c>
      <c r="B4" s="10">
        <v>44500</v>
      </c>
      <c r="C4" s="11">
        <v>1</v>
      </c>
      <c r="D4" s="12">
        <v>2.0833333333333332E-2</v>
      </c>
      <c r="E4" s="12">
        <v>2.0833333333333332E-2</v>
      </c>
      <c r="F4" s="12">
        <v>3.0555555555555555E-2</v>
      </c>
      <c r="G4" s="13">
        <v>1.34</v>
      </c>
      <c r="H4" s="9" t="s">
        <v>13</v>
      </c>
      <c r="I4" s="9"/>
      <c r="J4" s="15" t="s">
        <v>14</v>
      </c>
      <c r="K4" s="9" t="s">
        <v>15</v>
      </c>
      <c r="L4" s="14">
        <f t="shared" si="0"/>
        <v>0.33500000000000002</v>
      </c>
      <c r="M4" s="10">
        <f t="shared" si="1"/>
        <v>44501</v>
      </c>
      <c r="N4" s="15" t="s">
        <v>16</v>
      </c>
    </row>
    <row r="5" spans="1:14" x14ac:dyDescent="0.25">
      <c r="A5" s="9" t="s">
        <v>12</v>
      </c>
      <c r="B5" s="10">
        <v>44500</v>
      </c>
      <c r="C5" s="11">
        <v>1</v>
      </c>
      <c r="D5" s="12">
        <v>3.125E-2</v>
      </c>
      <c r="E5" s="12">
        <v>3.125E-2</v>
      </c>
      <c r="F5" s="12">
        <v>4.0972222222222222E-2</v>
      </c>
      <c r="G5" s="13">
        <v>1.1000000000000001</v>
      </c>
      <c r="H5" s="9" t="s">
        <v>13</v>
      </c>
      <c r="I5" s="9"/>
      <c r="J5" s="15" t="s">
        <v>14</v>
      </c>
      <c r="K5" s="9" t="s">
        <v>15</v>
      </c>
      <c r="L5" s="14">
        <f t="shared" si="0"/>
        <v>0.27500000000000002</v>
      </c>
      <c r="M5" s="10">
        <f t="shared" si="1"/>
        <v>44501</v>
      </c>
      <c r="N5" s="15" t="s">
        <v>16</v>
      </c>
    </row>
    <row r="6" spans="1:14" x14ac:dyDescent="0.25">
      <c r="A6" s="9" t="s">
        <v>12</v>
      </c>
      <c r="B6" s="10">
        <v>44500</v>
      </c>
      <c r="C6" s="11">
        <v>2</v>
      </c>
      <c r="D6" s="12">
        <v>0</v>
      </c>
      <c r="E6" s="12">
        <v>4.1666666666666664E-2</v>
      </c>
      <c r="F6" s="12">
        <v>5.1388888888888894E-2</v>
      </c>
      <c r="G6" s="13">
        <v>1.04</v>
      </c>
      <c r="H6" s="9" t="s">
        <v>13</v>
      </c>
      <c r="I6" s="9"/>
      <c r="J6" s="15" t="s">
        <v>14</v>
      </c>
      <c r="K6" s="9" t="s">
        <v>15</v>
      </c>
      <c r="L6" s="14">
        <f t="shared" si="0"/>
        <v>0.26</v>
      </c>
      <c r="M6" s="10">
        <f t="shared" si="1"/>
        <v>44501</v>
      </c>
      <c r="N6" s="15" t="s">
        <v>16</v>
      </c>
    </row>
    <row r="7" spans="1:14" x14ac:dyDescent="0.25">
      <c r="A7" s="9" t="s">
        <v>12</v>
      </c>
      <c r="B7" s="10">
        <v>44500</v>
      </c>
      <c r="C7" s="11">
        <v>2</v>
      </c>
      <c r="D7" s="12">
        <v>1.0416666666666666E-2</v>
      </c>
      <c r="E7" s="12">
        <v>5.2083333333333336E-2</v>
      </c>
      <c r="F7" s="12">
        <v>6.1805555555555558E-2</v>
      </c>
      <c r="G7" s="13">
        <v>1.01</v>
      </c>
      <c r="H7" s="9" t="s">
        <v>13</v>
      </c>
      <c r="I7" s="9"/>
      <c r="J7" s="15" t="s">
        <v>14</v>
      </c>
      <c r="K7" s="9" t="s">
        <v>15</v>
      </c>
      <c r="L7" s="14">
        <f t="shared" si="0"/>
        <v>0.2525</v>
      </c>
      <c r="M7" s="10">
        <f t="shared" si="1"/>
        <v>44501</v>
      </c>
      <c r="N7" s="15" t="s">
        <v>16</v>
      </c>
    </row>
    <row r="8" spans="1:14" x14ac:dyDescent="0.25">
      <c r="A8" s="9" t="s">
        <v>12</v>
      </c>
      <c r="B8" s="10">
        <v>44500</v>
      </c>
      <c r="C8" s="11">
        <v>2</v>
      </c>
      <c r="D8" s="12">
        <v>2.0833333333333332E-2</v>
      </c>
      <c r="E8" s="12">
        <v>6.25E-2</v>
      </c>
      <c r="F8" s="12">
        <v>7.2222222222222229E-2</v>
      </c>
      <c r="G8" s="13">
        <v>0.98</v>
      </c>
      <c r="H8" s="9" t="s">
        <v>13</v>
      </c>
      <c r="I8" s="9"/>
      <c r="J8" s="15" t="s">
        <v>14</v>
      </c>
      <c r="K8" s="9" t="s">
        <v>15</v>
      </c>
      <c r="L8" s="14">
        <f t="shared" si="0"/>
        <v>0.245</v>
      </c>
      <c r="M8" s="10">
        <f t="shared" si="1"/>
        <v>44501</v>
      </c>
      <c r="N8" s="15" t="s">
        <v>16</v>
      </c>
    </row>
    <row r="9" spans="1:14" x14ac:dyDescent="0.25">
      <c r="A9" s="9" t="s">
        <v>12</v>
      </c>
      <c r="B9" s="10">
        <v>44500</v>
      </c>
      <c r="C9" s="11">
        <v>2</v>
      </c>
      <c r="D9" s="12">
        <v>3.125E-2</v>
      </c>
      <c r="E9" s="12">
        <v>7.2916666666666671E-2</v>
      </c>
      <c r="F9" s="12">
        <v>8.2638888888888887E-2</v>
      </c>
      <c r="G9" s="13">
        <v>1.01</v>
      </c>
      <c r="H9" s="9" t="s">
        <v>13</v>
      </c>
      <c r="I9" s="9"/>
      <c r="J9" s="15" t="s">
        <v>14</v>
      </c>
      <c r="K9" s="9" t="s">
        <v>15</v>
      </c>
      <c r="L9" s="14">
        <f t="shared" si="0"/>
        <v>0.2525</v>
      </c>
      <c r="M9" s="10">
        <f t="shared" si="1"/>
        <v>44501</v>
      </c>
      <c r="N9" s="15" t="s">
        <v>16</v>
      </c>
    </row>
    <row r="10" spans="1:14" x14ac:dyDescent="0.25">
      <c r="A10" s="9" t="s">
        <v>12</v>
      </c>
      <c r="B10" s="10">
        <v>44500</v>
      </c>
      <c r="C10" s="11">
        <v>3</v>
      </c>
      <c r="D10" s="12">
        <v>0</v>
      </c>
      <c r="E10" s="12">
        <v>8.3333333333333329E-2</v>
      </c>
      <c r="F10" s="12">
        <v>9.3055555555555558E-2</v>
      </c>
      <c r="G10" s="13">
        <v>0.98</v>
      </c>
      <c r="H10" s="9" t="s">
        <v>13</v>
      </c>
      <c r="I10" s="9"/>
      <c r="J10" s="15" t="s">
        <v>14</v>
      </c>
      <c r="K10" s="9" t="s">
        <v>15</v>
      </c>
      <c r="L10" s="14">
        <f t="shared" si="0"/>
        <v>0.245</v>
      </c>
      <c r="M10" s="10">
        <f t="shared" si="1"/>
        <v>44501</v>
      </c>
      <c r="N10" s="15" t="s">
        <v>16</v>
      </c>
    </row>
    <row r="11" spans="1:14" x14ac:dyDescent="0.25">
      <c r="A11" s="9" t="s">
        <v>12</v>
      </c>
      <c r="B11" s="10">
        <v>44500</v>
      </c>
      <c r="C11" s="11">
        <v>3</v>
      </c>
      <c r="D11" s="12">
        <v>1.0416666666666666E-2</v>
      </c>
      <c r="E11" s="12">
        <v>9.375E-2</v>
      </c>
      <c r="F11" s="12">
        <v>0.10347222222222223</v>
      </c>
      <c r="G11" s="13">
        <v>1.01</v>
      </c>
      <c r="H11" s="9" t="s">
        <v>13</v>
      </c>
      <c r="I11" s="9"/>
      <c r="J11" s="15" t="s">
        <v>14</v>
      </c>
      <c r="K11" s="9" t="s">
        <v>15</v>
      </c>
      <c r="L11" s="14">
        <f t="shared" si="0"/>
        <v>0.2525</v>
      </c>
      <c r="M11" s="10">
        <f t="shared" si="1"/>
        <v>44501</v>
      </c>
      <c r="N11" s="15" t="s">
        <v>16</v>
      </c>
    </row>
    <row r="12" spans="1:14" x14ac:dyDescent="0.25">
      <c r="A12" s="9" t="s">
        <v>12</v>
      </c>
      <c r="B12" s="10">
        <v>44500</v>
      </c>
      <c r="C12" s="11">
        <v>3</v>
      </c>
      <c r="D12" s="12">
        <v>2.0833333333333332E-2</v>
      </c>
      <c r="E12" s="12">
        <v>0.10416666666666667</v>
      </c>
      <c r="F12" s="12">
        <v>0.11388888888888889</v>
      </c>
      <c r="G12" s="13">
        <v>0.97</v>
      </c>
      <c r="H12" s="9" t="s">
        <v>13</v>
      </c>
      <c r="I12" s="9"/>
      <c r="J12" s="15" t="s">
        <v>14</v>
      </c>
      <c r="K12" s="9" t="s">
        <v>15</v>
      </c>
      <c r="L12" s="14">
        <f t="shared" si="0"/>
        <v>0.24249999999999999</v>
      </c>
      <c r="M12" s="10">
        <f t="shared" si="1"/>
        <v>44501</v>
      </c>
      <c r="N12" s="15" t="s">
        <v>16</v>
      </c>
    </row>
    <row r="13" spans="1:14" x14ac:dyDescent="0.25">
      <c r="A13" s="9" t="s">
        <v>12</v>
      </c>
      <c r="B13" s="10">
        <v>44500</v>
      </c>
      <c r="C13" s="11">
        <v>3</v>
      </c>
      <c r="D13" s="12">
        <v>3.125E-2</v>
      </c>
      <c r="E13" s="12">
        <v>0.11458333333333333</v>
      </c>
      <c r="F13" s="12">
        <v>0.12430555555555556</v>
      </c>
      <c r="G13" s="13">
        <v>1.27</v>
      </c>
      <c r="H13" s="9" t="s">
        <v>13</v>
      </c>
      <c r="I13" s="9"/>
      <c r="J13" s="15" t="s">
        <v>14</v>
      </c>
      <c r="K13" s="9" t="s">
        <v>15</v>
      </c>
      <c r="L13" s="14">
        <f t="shared" si="0"/>
        <v>0.3175</v>
      </c>
      <c r="M13" s="10">
        <f t="shared" si="1"/>
        <v>44501</v>
      </c>
      <c r="N13" s="15" t="s">
        <v>16</v>
      </c>
    </row>
    <row r="14" spans="1:14" x14ac:dyDescent="0.25">
      <c r="A14" s="9" t="s">
        <v>12</v>
      </c>
      <c r="B14" s="10">
        <v>44500</v>
      </c>
      <c r="C14" s="11">
        <v>4</v>
      </c>
      <c r="D14" s="12">
        <v>0</v>
      </c>
      <c r="E14" s="12">
        <v>0.125</v>
      </c>
      <c r="F14" s="12">
        <v>0.13472222222222222</v>
      </c>
      <c r="G14" s="13">
        <v>1.0900000000000001</v>
      </c>
      <c r="H14" s="9" t="s">
        <v>13</v>
      </c>
      <c r="I14" s="9"/>
      <c r="J14" s="15" t="s">
        <v>14</v>
      </c>
      <c r="K14" s="9" t="s">
        <v>15</v>
      </c>
      <c r="L14" s="14">
        <f t="shared" si="0"/>
        <v>0.27250000000000002</v>
      </c>
      <c r="M14" s="10">
        <f t="shared" si="1"/>
        <v>44501</v>
      </c>
      <c r="N14" s="15" t="s">
        <v>16</v>
      </c>
    </row>
    <row r="15" spans="1:14" x14ac:dyDescent="0.25">
      <c r="A15" s="9" t="s">
        <v>12</v>
      </c>
      <c r="B15" s="10">
        <v>44500</v>
      </c>
      <c r="C15" s="11">
        <v>4</v>
      </c>
      <c r="D15" s="12">
        <v>1.0416666666666666E-2</v>
      </c>
      <c r="E15" s="12">
        <v>0.13541666666666666</v>
      </c>
      <c r="F15" s="12">
        <v>0.1451388888888889</v>
      </c>
      <c r="G15" s="13">
        <v>1.01</v>
      </c>
      <c r="H15" s="9" t="s">
        <v>13</v>
      </c>
      <c r="I15" s="9"/>
      <c r="J15" s="15" t="s">
        <v>14</v>
      </c>
      <c r="K15" s="9" t="s">
        <v>15</v>
      </c>
      <c r="L15" s="14">
        <f t="shared" si="0"/>
        <v>0.2525</v>
      </c>
      <c r="M15" s="10">
        <f t="shared" si="1"/>
        <v>44501</v>
      </c>
      <c r="N15" s="15" t="s">
        <v>16</v>
      </c>
    </row>
    <row r="16" spans="1:14" x14ac:dyDescent="0.25">
      <c r="A16" s="9" t="s">
        <v>12</v>
      </c>
      <c r="B16" s="10">
        <v>44500</v>
      </c>
      <c r="C16" s="11">
        <v>4</v>
      </c>
      <c r="D16" s="12">
        <v>2.0833333333333332E-2</v>
      </c>
      <c r="E16" s="12">
        <v>0.14583333333333334</v>
      </c>
      <c r="F16" s="12">
        <v>0.15555555555555556</v>
      </c>
      <c r="G16" s="13">
        <v>0.97</v>
      </c>
      <c r="H16" s="9" t="s">
        <v>13</v>
      </c>
      <c r="I16" s="9"/>
      <c r="J16" s="15" t="s">
        <v>14</v>
      </c>
      <c r="K16" s="9" t="s">
        <v>15</v>
      </c>
      <c r="L16" s="14">
        <f t="shared" si="0"/>
        <v>0.24249999999999999</v>
      </c>
      <c r="M16" s="10">
        <f t="shared" si="1"/>
        <v>44501</v>
      </c>
      <c r="N16" s="15" t="s">
        <v>16</v>
      </c>
    </row>
    <row r="17" spans="1:14" x14ac:dyDescent="0.25">
      <c r="A17" s="9" t="s">
        <v>12</v>
      </c>
      <c r="B17" s="10">
        <v>44500</v>
      </c>
      <c r="C17" s="11">
        <v>4</v>
      </c>
      <c r="D17" s="12">
        <v>3.125E-2</v>
      </c>
      <c r="E17" s="12">
        <v>0.15625</v>
      </c>
      <c r="F17" s="12">
        <v>0.16597222222222222</v>
      </c>
      <c r="G17" s="13">
        <v>1.01</v>
      </c>
      <c r="H17" s="9" t="s">
        <v>13</v>
      </c>
      <c r="I17" s="9"/>
      <c r="J17" s="15" t="s">
        <v>14</v>
      </c>
      <c r="K17" s="9" t="s">
        <v>15</v>
      </c>
      <c r="L17" s="14">
        <f t="shared" si="0"/>
        <v>0.2525</v>
      </c>
      <c r="M17" s="10">
        <f t="shared" si="1"/>
        <v>44501</v>
      </c>
      <c r="N17" s="15" t="s">
        <v>16</v>
      </c>
    </row>
    <row r="18" spans="1:14" x14ac:dyDescent="0.25">
      <c r="A18" s="9" t="s">
        <v>12</v>
      </c>
      <c r="B18" s="10">
        <v>44500</v>
      </c>
      <c r="C18" s="11">
        <v>5</v>
      </c>
      <c r="D18" s="12">
        <v>0</v>
      </c>
      <c r="E18" s="12">
        <v>0.16666666666666666</v>
      </c>
      <c r="F18" s="12">
        <v>0.1763888888888889</v>
      </c>
      <c r="G18" s="13">
        <v>0.96</v>
      </c>
      <c r="H18" s="9" t="s">
        <v>13</v>
      </c>
      <c r="I18" s="9"/>
      <c r="J18" s="15" t="s">
        <v>14</v>
      </c>
      <c r="K18" s="9" t="s">
        <v>15</v>
      </c>
      <c r="L18" s="14">
        <f t="shared" si="0"/>
        <v>0.24</v>
      </c>
      <c r="M18" s="10">
        <f t="shared" si="1"/>
        <v>44501</v>
      </c>
      <c r="N18" s="15" t="s">
        <v>16</v>
      </c>
    </row>
    <row r="19" spans="1:14" x14ac:dyDescent="0.25">
      <c r="A19" s="9" t="s">
        <v>12</v>
      </c>
      <c r="B19" s="10">
        <v>44500</v>
      </c>
      <c r="C19" s="11">
        <v>5</v>
      </c>
      <c r="D19" s="12">
        <v>1.0416666666666666E-2</v>
      </c>
      <c r="E19" s="12">
        <v>0.17708333333333334</v>
      </c>
      <c r="F19" s="12">
        <v>0.18680555555555556</v>
      </c>
      <c r="G19" s="13">
        <v>0.99</v>
      </c>
      <c r="H19" s="9" t="s">
        <v>13</v>
      </c>
      <c r="I19" s="9"/>
      <c r="J19" s="15" t="s">
        <v>14</v>
      </c>
      <c r="K19" s="9" t="s">
        <v>15</v>
      </c>
      <c r="L19" s="14">
        <f t="shared" si="0"/>
        <v>0.2475</v>
      </c>
      <c r="M19" s="10">
        <f t="shared" si="1"/>
        <v>44501</v>
      </c>
      <c r="N19" s="15" t="s">
        <v>16</v>
      </c>
    </row>
    <row r="20" spans="1:14" x14ac:dyDescent="0.25">
      <c r="A20" s="9" t="s">
        <v>12</v>
      </c>
      <c r="B20" s="10">
        <v>44500</v>
      </c>
      <c r="C20" s="11">
        <v>5</v>
      </c>
      <c r="D20" s="12">
        <v>2.0833333333333332E-2</v>
      </c>
      <c r="E20" s="12">
        <v>0.1875</v>
      </c>
      <c r="F20" s="12">
        <v>0.19722222222222222</v>
      </c>
      <c r="G20" s="13">
        <v>0.97</v>
      </c>
      <c r="H20" s="9" t="s">
        <v>13</v>
      </c>
      <c r="I20" s="9"/>
      <c r="J20" s="15" t="s">
        <v>14</v>
      </c>
      <c r="K20" s="9" t="s">
        <v>15</v>
      </c>
      <c r="L20" s="14">
        <f t="shared" si="0"/>
        <v>0.24249999999999999</v>
      </c>
      <c r="M20" s="10">
        <f t="shared" si="1"/>
        <v>44501</v>
      </c>
      <c r="N20" s="15" t="s">
        <v>16</v>
      </c>
    </row>
    <row r="21" spans="1:14" x14ac:dyDescent="0.25">
      <c r="A21" s="9" t="s">
        <v>12</v>
      </c>
      <c r="B21" s="10">
        <v>44500</v>
      </c>
      <c r="C21" s="11">
        <v>5</v>
      </c>
      <c r="D21" s="12">
        <v>3.125E-2</v>
      </c>
      <c r="E21" s="12">
        <v>0.19791666666666666</v>
      </c>
      <c r="F21" s="12">
        <v>0.2076388888888889</v>
      </c>
      <c r="G21" s="13">
        <v>1.08</v>
      </c>
      <c r="H21" s="9" t="s">
        <v>13</v>
      </c>
      <c r="I21" s="9"/>
      <c r="J21" s="15" t="s">
        <v>14</v>
      </c>
      <c r="K21" s="9" t="s">
        <v>15</v>
      </c>
      <c r="L21" s="14">
        <f t="shared" si="0"/>
        <v>0.27</v>
      </c>
      <c r="M21" s="10">
        <f t="shared" si="1"/>
        <v>44501</v>
      </c>
      <c r="N21" s="15" t="s">
        <v>16</v>
      </c>
    </row>
    <row r="22" spans="1:14" x14ac:dyDescent="0.25">
      <c r="A22" s="9" t="s">
        <v>12</v>
      </c>
      <c r="B22" s="10">
        <v>44500</v>
      </c>
      <c r="C22" s="11">
        <v>6</v>
      </c>
      <c r="D22" s="12">
        <v>0</v>
      </c>
      <c r="E22" s="12">
        <v>0.20833333333333334</v>
      </c>
      <c r="F22" s="12">
        <v>0.21805555555555556</v>
      </c>
      <c r="G22" s="13">
        <v>1.06</v>
      </c>
      <c r="H22" s="9" t="s">
        <v>13</v>
      </c>
      <c r="I22" s="9"/>
      <c r="J22" s="15" t="s">
        <v>14</v>
      </c>
      <c r="K22" s="9" t="s">
        <v>15</v>
      </c>
      <c r="L22" s="14">
        <f t="shared" si="0"/>
        <v>0.26500000000000001</v>
      </c>
      <c r="M22" s="10">
        <f t="shared" si="1"/>
        <v>44501</v>
      </c>
      <c r="N22" s="15" t="s">
        <v>16</v>
      </c>
    </row>
    <row r="23" spans="1:14" x14ac:dyDescent="0.25">
      <c r="A23" s="9" t="s">
        <v>12</v>
      </c>
      <c r="B23" s="10">
        <v>44500</v>
      </c>
      <c r="C23" s="11">
        <v>6</v>
      </c>
      <c r="D23" s="12">
        <v>1.0416666666666666E-2</v>
      </c>
      <c r="E23" s="12">
        <v>0.21875</v>
      </c>
      <c r="F23" s="12">
        <v>0.22847222222222222</v>
      </c>
      <c r="G23" s="13">
        <v>1.4</v>
      </c>
      <c r="H23" s="9" t="s">
        <v>13</v>
      </c>
      <c r="I23" s="9"/>
      <c r="J23" s="15" t="s">
        <v>14</v>
      </c>
      <c r="K23" s="9" t="s">
        <v>15</v>
      </c>
      <c r="L23" s="14">
        <f t="shared" si="0"/>
        <v>0.35</v>
      </c>
      <c r="M23" s="10">
        <f t="shared" si="1"/>
        <v>44501</v>
      </c>
      <c r="N23" s="15" t="s">
        <v>16</v>
      </c>
    </row>
    <row r="24" spans="1:14" x14ac:dyDescent="0.25">
      <c r="A24" s="9" t="s">
        <v>12</v>
      </c>
      <c r="B24" s="10">
        <v>44500</v>
      </c>
      <c r="C24" s="11">
        <v>6</v>
      </c>
      <c r="D24" s="12">
        <v>2.0833333333333332E-2</v>
      </c>
      <c r="E24" s="12">
        <v>0.22916666666666666</v>
      </c>
      <c r="F24" s="12">
        <v>0.2388888888888889</v>
      </c>
      <c r="G24" s="13">
        <v>1.1299999999999999</v>
      </c>
      <c r="H24" s="9" t="s">
        <v>13</v>
      </c>
      <c r="I24" s="9"/>
      <c r="J24" s="15" t="s">
        <v>14</v>
      </c>
      <c r="K24" s="9" t="s">
        <v>15</v>
      </c>
      <c r="L24" s="14">
        <f t="shared" si="0"/>
        <v>0.28249999999999997</v>
      </c>
      <c r="M24" s="10">
        <f t="shared" si="1"/>
        <v>44501</v>
      </c>
      <c r="N24" s="15" t="s">
        <v>16</v>
      </c>
    </row>
    <row r="25" spans="1:14" x14ac:dyDescent="0.25">
      <c r="A25" s="9" t="s">
        <v>12</v>
      </c>
      <c r="B25" s="10">
        <v>44500</v>
      </c>
      <c r="C25" s="11">
        <v>6</v>
      </c>
      <c r="D25" s="12">
        <v>3.125E-2</v>
      </c>
      <c r="E25" s="12">
        <v>0.23958333333333334</v>
      </c>
      <c r="F25" s="12">
        <v>0.24930555555555556</v>
      </c>
      <c r="G25" s="13">
        <v>1.08</v>
      </c>
      <c r="H25" s="9" t="s">
        <v>13</v>
      </c>
      <c r="I25" s="9"/>
      <c r="J25" s="15" t="s">
        <v>14</v>
      </c>
      <c r="K25" s="9" t="s">
        <v>15</v>
      </c>
      <c r="L25" s="14">
        <f t="shared" si="0"/>
        <v>0.27</v>
      </c>
      <c r="M25" s="10">
        <f t="shared" si="1"/>
        <v>44501</v>
      </c>
      <c r="N25" s="15" t="s">
        <v>16</v>
      </c>
    </row>
    <row r="26" spans="1:14" x14ac:dyDescent="0.25">
      <c r="A26" s="9" t="s">
        <v>12</v>
      </c>
      <c r="B26" s="10">
        <v>44500</v>
      </c>
      <c r="C26" s="11">
        <v>7</v>
      </c>
      <c r="D26" s="12">
        <v>0</v>
      </c>
      <c r="E26" s="12">
        <v>0.25</v>
      </c>
      <c r="F26" s="12">
        <v>0.25972222222222224</v>
      </c>
      <c r="G26" s="13">
        <v>1.07</v>
      </c>
      <c r="H26" s="9" t="s">
        <v>13</v>
      </c>
      <c r="I26" s="9"/>
      <c r="J26" s="15" t="s">
        <v>14</v>
      </c>
      <c r="K26" s="9" t="s">
        <v>15</v>
      </c>
      <c r="L26" s="14">
        <f t="shared" si="0"/>
        <v>0.26750000000000002</v>
      </c>
      <c r="M26" s="10">
        <f t="shared" si="1"/>
        <v>44501</v>
      </c>
      <c r="N26" s="15" t="s">
        <v>16</v>
      </c>
    </row>
    <row r="27" spans="1:14" x14ac:dyDescent="0.25">
      <c r="A27" s="9" t="s">
        <v>12</v>
      </c>
      <c r="B27" s="10">
        <v>44500</v>
      </c>
      <c r="C27" s="11">
        <v>7</v>
      </c>
      <c r="D27" s="12">
        <v>1.0416666666666666E-2</v>
      </c>
      <c r="E27" s="12">
        <v>0.26041666666666669</v>
      </c>
      <c r="F27" s="12">
        <v>0.27013888888888887</v>
      </c>
      <c r="G27" s="13">
        <v>0.97</v>
      </c>
      <c r="H27" s="9" t="s">
        <v>13</v>
      </c>
      <c r="I27" s="9"/>
      <c r="J27" s="15" t="s">
        <v>14</v>
      </c>
      <c r="K27" s="9" t="s">
        <v>15</v>
      </c>
      <c r="L27" s="14">
        <f t="shared" si="0"/>
        <v>0.24249999999999999</v>
      </c>
      <c r="M27" s="10">
        <f t="shared" si="1"/>
        <v>44501</v>
      </c>
      <c r="N27" s="15" t="s">
        <v>16</v>
      </c>
    </row>
    <row r="28" spans="1:14" x14ac:dyDescent="0.25">
      <c r="A28" s="9" t="s">
        <v>12</v>
      </c>
      <c r="B28" s="10">
        <v>44500</v>
      </c>
      <c r="C28" s="11">
        <v>7</v>
      </c>
      <c r="D28" s="12">
        <v>2.0833333333333332E-2</v>
      </c>
      <c r="E28" s="12">
        <v>0.27083333333333331</v>
      </c>
      <c r="F28" s="12">
        <v>0.28055555555555556</v>
      </c>
      <c r="G28" s="13">
        <v>0.97</v>
      </c>
      <c r="H28" s="9" t="s">
        <v>13</v>
      </c>
      <c r="I28" s="9"/>
      <c r="J28" s="15" t="s">
        <v>14</v>
      </c>
      <c r="K28" s="9" t="s">
        <v>15</v>
      </c>
      <c r="L28" s="14">
        <f t="shared" si="0"/>
        <v>0.24249999999999999</v>
      </c>
      <c r="M28" s="10">
        <f t="shared" si="1"/>
        <v>44501</v>
      </c>
      <c r="N28" s="15" t="s">
        <v>16</v>
      </c>
    </row>
    <row r="29" spans="1:14" x14ac:dyDescent="0.25">
      <c r="A29" s="9" t="s">
        <v>12</v>
      </c>
      <c r="B29" s="10">
        <v>44500</v>
      </c>
      <c r="C29" s="11">
        <v>7</v>
      </c>
      <c r="D29" s="12">
        <v>3.125E-2</v>
      </c>
      <c r="E29" s="12">
        <v>0.28125</v>
      </c>
      <c r="F29" s="12">
        <v>0.29097222222222224</v>
      </c>
      <c r="G29" s="13">
        <v>0.96</v>
      </c>
      <c r="H29" s="9" t="s">
        <v>13</v>
      </c>
      <c r="I29" s="9"/>
      <c r="J29" s="15" t="s">
        <v>14</v>
      </c>
      <c r="K29" s="9" t="s">
        <v>15</v>
      </c>
      <c r="L29" s="14">
        <f t="shared" si="0"/>
        <v>0.24</v>
      </c>
      <c r="M29" s="10">
        <f t="shared" si="1"/>
        <v>44501</v>
      </c>
      <c r="N29" s="15" t="s">
        <v>16</v>
      </c>
    </row>
    <row r="30" spans="1:14" x14ac:dyDescent="0.25">
      <c r="A30" s="9" t="s">
        <v>12</v>
      </c>
      <c r="B30" s="10">
        <v>44500</v>
      </c>
      <c r="C30" s="11">
        <v>8</v>
      </c>
      <c r="D30" s="12">
        <v>0</v>
      </c>
      <c r="E30" s="12">
        <v>0.29166666666666669</v>
      </c>
      <c r="F30" s="12">
        <v>0.30138888888888887</v>
      </c>
      <c r="G30" s="13">
        <v>0.98</v>
      </c>
      <c r="H30" s="9" t="s">
        <v>13</v>
      </c>
      <c r="I30" s="9"/>
      <c r="J30" s="15" t="s">
        <v>14</v>
      </c>
      <c r="K30" s="9" t="s">
        <v>15</v>
      </c>
      <c r="L30" s="14">
        <f t="shared" si="0"/>
        <v>0.245</v>
      </c>
      <c r="M30" s="10">
        <f t="shared" si="1"/>
        <v>44501</v>
      </c>
      <c r="N30" s="15" t="s">
        <v>16</v>
      </c>
    </row>
    <row r="31" spans="1:14" x14ac:dyDescent="0.25">
      <c r="A31" s="9" t="s">
        <v>12</v>
      </c>
      <c r="B31" s="10">
        <v>44500</v>
      </c>
      <c r="C31" s="11">
        <v>8</v>
      </c>
      <c r="D31" s="12">
        <v>1.0416666666666666E-2</v>
      </c>
      <c r="E31" s="12">
        <v>0.30208333333333331</v>
      </c>
      <c r="F31" s="12">
        <v>0.31180555555555556</v>
      </c>
      <c r="G31" s="13">
        <v>1.01</v>
      </c>
      <c r="H31" s="9" t="s">
        <v>13</v>
      </c>
      <c r="I31" s="9"/>
      <c r="J31" s="15" t="s">
        <v>14</v>
      </c>
      <c r="K31" s="9" t="s">
        <v>15</v>
      </c>
      <c r="L31" s="14">
        <f t="shared" si="0"/>
        <v>0.2525</v>
      </c>
      <c r="M31" s="10">
        <f t="shared" si="1"/>
        <v>44501</v>
      </c>
      <c r="N31" s="15" t="s">
        <v>16</v>
      </c>
    </row>
    <row r="32" spans="1:14" x14ac:dyDescent="0.25">
      <c r="A32" s="9" t="s">
        <v>12</v>
      </c>
      <c r="B32" s="10">
        <v>44500</v>
      </c>
      <c r="C32" s="11">
        <v>8</v>
      </c>
      <c r="D32" s="12">
        <v>2.0833333333333332E-2</v>
      </c>
      <c r="E32" s="12">
        <v>0.3125</v>
      </c>
      <c r="F32" s="12">
        <v>0.32222222222222224</v>
      </c>
      <c r="G32" s="13">
        <v>1.33</v>
      </c>
      <c r="H32" s="9" t="s">
        <v>13</v>
      </c>
      <c r="I32" s="9"/>
      <c r="J32" s="15" t="s">
        <v>14</v>
      </c>
      <c r="K32" s="9" t="s">
        <v>15</v>
      </c>
      <c r="L32" s="14">
        <f t="shared" si="0"/>
        <v>0.33250000000000002</v>
      </c>
      <c r="M32" s="10">
        <f t="shared" si="1"/>
        <v>44501</v>
      </c>
      <c r="N32" s="15" t="s">
        <v>16</v>
      </c>
    </row>
    <row r="33" spans="1:14" x14ac:dyDescent="0.25">
      <c r="A33" s="9" t="s">
        <v>12</v>
      </c>
      <c r="B33" s="10">
        <v>44500</v>
      </c>
      <c r="C33" s="11">
        <v>8</v>
      </c>
      <c r="D33" s="12">
        <v>3.125E-2</v>
      </c>
      <c r="E33" s="12">
        <v>0.32291666666666669</v>
      </c>
      <c r="F33" s="12">
        <v>0.33263888888888887</v>
      </c>
      <c r="G33" s="13">
        <v>1.1200000000000001</v>
      </c>
      <c r="H33" s="9" t="s">
        <v>13</v>
      </c>
      <c r="I33" s="9"/>
      <c r="J33" s="15" t="s">
        <v>14</v>
      </c>
      <c r="K33" s="9" t="s">
        <v>15</v>
      </c>
      <c r="L33" s="14">
        <f t="shared" si="0"/>
        <v>0.28000000000000003</v>
      </c>
      <c r="M33" s="10">
        <f t="shared" si="1"/>
        <v>44501</v>
      </c>
      <c r="N33" s="15" t="s">
        <v>16</v>
      </c>
    </row>
    <row r="34" spans="1:14" x14ac:dyDescent="0.25">
      <c r="A34" s="9" t="s">
        <v>12</v>
      </c>
      <c r="B34" s="10">
        <v>44500</v>
      </c>
      <c r="C34" s="11">
        <v>9</v>
      </c>
      <c r="D34" s="12">
        <v>0</v>
      </c>
      <c r="E34" s="12">
        <v>0.33333333333333331</v>
      </c>
      <c r="F34" s="12">
        <v>0.3430555555555555</v>
      </c>
      <c r="G34" s="13">
        <v>1.03</v>
      </c>
      <c r="H34" s="9" t="s">
        <v>13</v>
      </c>
      <c r="I34" s="9"/>
      <c r="J34" s="15" t="s">
        <v>14</v>
      </c>
      <c r="K34" s="9" t="s">
        <v>15</v>
      </c>
      <c r="L34" s="14">
        <f t="shared" ref="L34:L65" si="2">G34/4</f>
        <v>0.25750000000000001</v>
      </c>
      <c r="M34" s="10">
        <f t="shared" ref="M34:M65" si="3">B34+1</f>
        <v>44501</v>
      </c>
      <c r="N34" s="15" t="s">
        <v>16</v>
      </c>
    </row>
    <row r="35" spans="1:14" x14ac:dyDescent="0.25">
      <c r="A35" s="9" t="s">
        <v>12</v>
      </c>
      <c r="B35" s="10">
        <v>44500</v>
      </c>
      <c r="C35" s="11">
        <v>9</v>
      </c>
      <c r="D35" s="12">
        <v>1.0416666666666666E-2</v>
      </c>
      <c r="E35" s="12">
        <v>0.34375</v>
      </c>
      <c r="F35" s="12">
        <v>0.35347222222222219</v>
      </c>
      <c r="G35" s="13">
        <v>1.06</v>
      </c>
      <c r="H35" s="9" t="s">
        <v>13</v>
      </c>
      <c r="I35" s="9"/>
      <c r="J35" s="15" t="s">
        <v>14</v>
      </c>
      <c r="K35" s="9" t="s">
        <v>15</v>
      </c>
      <c r="L35" s="14">
        <f t="shared" si="2"/>
        <v>0.26500000000000001</v>
      </c>
      <c r="M35" s="10">
        <f t="shared" si="3"/>
        <v>44501</v>
      </c>
      <c r="N35" s="15" t="s">
        <v>16</v>
      </c>
    </row>
    <row r="36" spans="1:14" x14ac:dyDescent="0.25">
      <c r="A36" s="9" t="s">
        <v>12</v>
      </c>
      <c r="B36" s="10">
        <v>44500</v>
      </c>
      <c r="C36" s="11">
        <v>9</v>
      </c>
      <c r="D36" s="12">
        <v>2.0833333333333332E-2</v>
      </c>
      <c r="E36" s="12">
        <v>0.35416666666666669</v>
      </c>
      <c r="F36" s="12">
        <v>0.36388888888888887</v>
      </c>
      <c r="G36" s="13">
        <v>1.3</v>
      </c>
      <c r="H36" s="9" t="s">
        <v>13</v>
      </c>
      <c r="I36" s="9"/>
      <c r="J36" s="15" t="s">
        <v>14</v>
      </c>
      <c r="K36" s="9" t="s">
        <v>15</v>
      </c>
      <c r="L36" s="14">
        <f t="shared" si="2"/>
        <v>0.32500000000000001</v>
      </c>
      <c r="M36" s="10">
        <f t="shared" si="3"/>
        <v>44501</v>
      </c>
      <c r="N36" s="15" t="s">
        <v>16</v>
      </c>
    </row>
    <row r="37" spans="1:14" x14ac:dyDescent="0.25">
      <c r="A37" s="9" t="s">
        <v>12</v>
      </c>
      <c r="B37" s="10">
        <v>44500</v>
      </c>
      <c r="C37" s="11">
        <v>9</v>
      </c>
      <c r="D37" s="12">
        <v>3.125E-2</v>
      </c>
      <c r="E37" s="12">
        <v>0.36458333333333331</v>
      </c>
      <c r="F37" s="12">
        <v>0.3743055555555555</v>
      </c>
      <c r="G37" s="13">
        <v>1.27</v>
      </c>
      <c r="H37" s="9" t="s">
        <v>13</v>
      </c>
      <c r="I37" s="9"/>
      <c r="J37" s="15" t="s">
        <v>14</v>
      </c>
      <c r="K37" s="9" t="s">
        <v>15</v>
      </c>
      <c r="L37" s="14">
        <f t="shared" si="2"/>
        <v>0.3175</v>
      </c>
      <c r="M37" s="10">
        <f t="shared" si="3"/>
        <v>44501</v>
      </c>
      <c r="N37" s="15" t="s">
        <v>16</v>
      </c>
    </row>
    <row r="38" spans="1:14" x14ac:dyDescent="0.25">
      <c r="A38" s="9" t="s">
        <v>12</v>
      </c>
      <c r="B38" s="10">
        <v>44500</v>
      </c>
      <c r="C38" s="11">
        <v>10</v>
      </c>
      <c r="D38" s="12">
        <v>0</v>
      </c>
      <c r="E38" s="12">
        <v>0.375</v>
      </c>
      <c r="F38" s="12">
        <v>0.38472222222222219</v>
      </c>
      <c r="G38" s="13">
        <v>1.24</v>
      </c>
      <c r="H38" s="9" t="s">
        <v>13</v>
      </c>
      <c r="I38" s="9"/>
      <c r="J38" s="15" t="s">
        <v>14</v>
      </c>
      <c r="K38" s="9" t="s">
        <v>15</v>
      </c>
      <c r="L38" s="14">
        <f t="shared" si="2"/>
        <v>0.31</v>
      </c>
      <c r="M38" s="10">
        <f t="shared" si="3"/>
        <v>44501</v>
      </c>
      <c r="N38" s="15" t="s">
        <v>16</v>
      </c>
    </row>
    <row r="39" spans="1:14" x14ac:dyDescent="0.25">
      <c r="A39" s="9" t="s">
        <v>12</v>
      </c>
      <c r="B39" s="10">
        <v>44500</v>
      </c>
      <c r="C39" s="11">
        <v>10</v>
      </c>
      <c r="D39" s="12">
        <v>1.0416666666666666E-2</v>
      </c>
      <c r="E39" s="12">
        <v>0.38541666666666669</v>
      </c>
      <c r="F39" s="12">
        <v>0.39513888888888887</v>
      </c>
      <c r="G39" s="13">
        <v>1.73</v>
      </c>
      <c r="H39" s="9" t="s">
        <v>13</v>
      </c>
      <c r="I39" s="9"/>
      <c r="J39" s="15" t="s">
        <v>14</v>
      </c>
      <c r="K39" s="9" t="s">
        <v>15</v>
      </c>
      <c r="L39" s="14">
        <f t="shared" si="2"/>
        <v>0.4325</v>
      </c>
      <c r="M39" s="10">
        <f t="shared" si="3"/>
        <v>44501</v>
      </c>
      <c r="N39" s="15" t="s">
        <v>16</v>
      </c>
    </row>
    <row r="40" spans="1:14" x14ac:dyDescent="0.25">
      <c r="A40" s="9" t="s">
        <v>12</v>
      </c>
      <c r="B40" s="10">
        <v>44500</v>
      </c>
      <c r="C40" s="11">
        <v>10</v>
      </c>
      <c r="D40" s="12">
        <v>2.0833333333333332E-2</v>
      </c>
      <c r="E40" s="12">
        <v>0.39583333333333331</v>
      </c>
      <c r="F40" s="12">
        <v>0.4055555555555555</v>
      </c>
      <c r="G40" s="13">
        <v>1.82</v>
      </c>
      <c r="H40" s="9" t="s">
        <v>13</v>
      </c>
      <c r="I40" s="9"/>
      <c r="J40" s="15" t="s">
        <v>14</v>
      </c>
      <c r="K40" s="9" t="s">
        <v>15</v>
      </c>
      <c r="L40" s="14">
        <f t="shared" si="2"/>
        <v>0.45500000000000002</v>
      </c>
      <c r="M40" s="10">
        <f t="shared" si="3"/>
        <v>44501</v>
      </c>
      <c r="N40" s="15" t="s">
        <v>16</v>
      </c>
    </row>
    <row r="41" spans="1:14" x14ac:dyDescent="0.25">
      <c r="A41" s="9" t="s">
        <v>12</v>
      </c>
      <c r="B41" s="10">
        <v>44500</v>
      </c>
      <c r="C41" s="11">
        <v>10</v>
      </c>
      <c r="D41" s="12">
        <v>3.125E-2</v>
      </c>
      <c r="E41" s="12">
        <v>0.40625</v>
      </c>
      <c r="F41" s="12">
        <v>0.41597222222222219</v>
      </c>
      <c r="G41" s="13">
        <v>1.61</v>
      </c>
      <c r="H41" s="9" t="s">
        <v>13</v>
      </c>
      <c r="I41" s="9"/>
      <c r="J41" s="15" t="s">
        <v>14</v>
      </c>
      <c r="K41" s="9" t="s">
        <v>15</v>
      </c>
      <c r="L41" s="14">
        <f t="shared" si="2"/>
        <v>0.40250000000000002</v>
      </c>
      <c r="M41" s="10">
        <f t="shared" si="3"/>
        <v>44501</v>
      </c>
      <c r="N41" s="15" t="s">
        <v>16</v>
      </c>
    </row>
    <row r="42" spans="1:14" x14ac:dyDescent="0.25">
      <c r="A42" s="9" t="s">
        <v>12</v>
      </c>
      <c r="B42" s="10">
        <v>44500</v>
      </c>
      <c r="C42" s="11">
        <v>11</v>
      </c>
      <c r="D42" s="12">
        <v>0</v>
      </c>
      <c r="E42" s="12">
        <v>0.41666666666666669</v>
      </c>
      <c r="F42" s="12">
        <v>0.42638888888888887</v>
      </c>
      <c r="G42" s="13">
        <v>1.21</v>
      </c>
      <c r="H42" s="9" t="s">
        <v>13</v>
      </c>
      <c r="I42" s="9"/>
      <c r="J42" s="15" t="s">
        <v>14</v>
      </c>
      <c r="K42" s="9" t="s">
        <v>15</v>
      </c>
      <c r="L42" s="14">
        <f t="shared" si="2"/>
        <v>0.30249999999999999</v>
      </c>
      <c r="M42" s="10">
        <f t="shared" si="3"/>
        <v>44501</v>
      </c>
      <c r="N42" s="15" t="s">
        <v>16</v>
      </c>
    </row>
    <row r="43" spans="1:14" x14ac:dyDescent="0.25">
      <c r="A43" s="9" t="s">
        <v>12</v>
      </c>
      <c r="B43" s="10">
        <v>44500</v>
      </c>
      <c r="C43" s="11">
        <v>11</v>
      </c>
      <c r="D43" s="12">
        <v>1.0416666666666666E-2</v>
      </c>
      <c r="E43" s="12">
        <v>0.42708333333333331</v>
      </c>
      <c r="F43" s="12">
        <v>0.4368055555555555</v>
      </c>
      <c r="G43" s="13">
        <v>0.68</v>
      </c>
      <c r="H43" s="9" t="s">
        <v>13</v>
      </c>
      <c r="I43" s="9"/>
      <c r="J43" s="15" t="s">
        <v>14</v>
      </c>
      <c r="K43" s="9" t="s">
        <v>15</v>
      </c>
      <c r="L43" s="14">
        <f t="shared" si="2"/>
        <v>0.17</v>
      </c>
      <c r="M43" s="10">
        <f t="shared" si="3"/>
        <v>44501</v>
      </c>
      <c r="N43" s="15" t="s">
        <v>16</v>
      </c>
    </row>
    <row r="44" spans="1:14" x14ac:dyDescent="0.25">
      <c r="A44" s="9" t="s">
        <v>12</v>
      </c>
      <c r="B44" s="10">
        <v>44500</v>
      </c>
      <c r="C44" s="11">
        <v>11</v>
      </c>
      <c r="D44" s="12">
        <v>2.0833333333333332E-2</v>
      </c>
      <c r="E44" s="12">
        <v>0.4375</v>
      </c>
      <c r="F44" s="12">
        <v>0.44722222222222219</v>
      </c>
      <c r="G44" s="13">
        <v>0.6</v>
      </c>
      <c r="H44" s="9" t="s">
        <v>13</v>
      </c>
      <c r="I44" s="9"/>
      <c r="J44" s="15" t="s">
        <v>14</v>
      </c>
      <c r="K44" s="9" t="s">
        <v>15</v>
      </c>
      <c r="L44" s="14">
        <f t="shared" si="2"/>
        <v>0.15</v>
      </c>
      <c r="M44" s="10">
        <f t="shared" si="3"/>
        <v>44501</v>
      </c>
      <c r="N44" s="15" t="s">
        <v>16</v>
      </c>
    </row>
    <row r="45" spans="1:14" x14ac:dyDescent="0.25">
      <c r="A45" s="9" t="s">
        <v>12</v>
      </c>
      <c r="B45" s="10">
        <v>44500</v>
      </c>
      <c r="C45" s="11">
        <v>11</v>
      </c>
      <c r="D45" s="12">
        <v>3.125E-2</v>
      </c>
      <c r="E45" s="12">
        <v>0.44791666666666669</v>
      </c>
      <c r="F45" s="12">
        <v>0.45763888888888887</v>
      </c>
      <c r="G45" s="13">
        <v>0.63</v>
      </c>
      <c r="H45" s="9" t="s">
        <v>13</v>
      </c>
      <c r="I45" s="9"/>
      <c r="J45" s="15" t="s">
        <v>14</v>
      </c>
      <c r="K45" s="9" t="s">
        <v>15</v>
      </c>
      <c r="L45" s="14">
        <f t="shared" si="2"/>
        <v>0.1575</v>
      </c>
      <c r="M45" s="10">
        <f t="shared" si="3"/>
        <v>44501</v>
      </c>
      <c r="N45" s="15" t="s">
        <v>16</v>
      </c>
    </row>
    <row r="46" spans="1:14" x14ac:dyDescent="0.25">
      <c r="A46" s="9" t="s">
        <v>12</v>
      </c>
      <c r="B46" s="10">
        <v>44500</v>
      </c>
      <c r="C46" s="11">
        <v>12</v>
      </c>
      <c r="D46" s="12">
        <v>0</v>
      </c>
      <c r="E46" s="12">
        <v>0.45833333333333331</v>
      </c>
      <c r="F46" s="12">
        <v>0.4680555555555555</v>
      </c>
      <c r="G46" s="13">
        <v>0.6</v>
      </c>
      <c r="H46" s="9" t="s">
        <v>13</v>
      </c>
      <c r="I46" s="9"/>
      <c r="J46" s="15" t="s">
        <v>14</v>
      </c>
      <c r="K46" s="9" t="s">
        <v>15</v>
      </c>
      <c r="L46" s="14">
        <f t="shared" si="2"/>
        <v>0.15</v>
      </c>
      <c r="M46" s="10">
        <f t="shared" si="3"/>
        <v>44501</v>
      </c>
      <c r="N46" s="15" t="s">
        <v>16</v>
      </c>
    </row>
    <row r="47" spans="1:14" x14ac:dyDescent="0.25">
      <c r="A47" s="9" t="s">
        <v>12</v>
      </c>
      <c r="B47" s="10">
        <v>44500</v>
      </c>
      <c r="C47" s="11">
        <v>12</v>
      </c>
      <c r="D47" s="12">
        <v>1.0416666666666666E-2</v>
      </c>
      <c r="E47" s="12">
        <v>0.46875</v>
      </c>
      <c r="F47" s="12">
        <v>0.47847222222222219</v>
      </c>
      <c r="G47" s="13">
        <v>0.62</v>
      </c>
      <c r="H47" s="9" t="s">
        <v>13</v>
      </c>
      <c r="I47" s="9"/>
      <c r="J47" s="15" t="s">
        <v>14</v>
      </c>
      <c r="K47" s="9" t="s">
        <v>15</v>
      </c>
      <c r="L47" s="14">
        <f t="shared" si="2"/>
        <v>0.155</v>
      </c>
      <c r="M47" s="10">
        <f t="shared" si="3"/>
        <v>44501</v>
      </c>
      <c r="N47" s="15" t="s">
        <v>16</v>
      </c>
    </row>
    <row r="48" spans="1:14" x14ac:dyDescent="0.25">
      <c r="A48" s="9" t="s">
        <v>12</v>
      </c>
      <c r="B48" s="10">
        <v>44500</v>
      </c>
      <c r="C48" s="11">
        <v>12</v>
      </c>
      <c r="D48" s="12">
        <v>2.0833333333333332E-2</v>
      </c>
      <c r="E48" s="12">
        <v>0.47916666666666669</v>
      </c>
      <c r="F48" s="12">
        <v>0.48888888888888887</v>
      </c>
      <c r="G48" s="13">
        <v>0.65</v>
      </c>
      <c r="H48" s="9" t="s">
        <v>13</v>
      </c>
      <c r="I48" s="9"/>
      <c r="J48" s="15" t="s">
        <v>14</v>
      </c>
      <c r="K48" s="9" t="s">
        <v>15</v>
      </c>
      <c r="L48" s="14">
        <f t="shared" si="2"/>
        <v>0.16250000000000001</v>
      </c>
      <c r="M48" s="10">
        <f t="shared" si="3"/>
        <v>44501</v>
      </c>
      <c r="N48" s="15" t="s">
        <v>16</v>
      </c>
    </row>
    <row r="49" spans="1:14" x14ac:dyDescent="0.25">
      <c r="A49" s="9" t="s">
        <v>12</v>
      </c>
      <c r="B49" s="10">
        <v>44500</v>
      </c>
      <c r="C49" s="11">
        <v>12</v>
      </c>
      <c r="D49" s="12">
        <v>3.125E-2</v>
      </c>
      <c r="E49" s="12">
        <v>0.48958333333333331</v>
      </c>
      <c r="F49" s="12">
        <v>0.4993055555555555</v>
      </c>
      <c r="G49" s="13">
        <v>1.02</v>
      </c>
      <c r="H49" s="9" t="s">
        <v>13</v>
      </c>
      <c r="I49" s="9"/>
      <c r="J49" s="15" t="s">
        <v>14</v>
      </c>
      <c r="K49" s="9" t="s">
        <v>15</v>
      </c>
      <c r="L49" s="14">
        <f t="shared" si="2"/>
        <v>0.255</v>
      </c>
      <c r="M49" s="10">
        <f t="shared" si="3"/>
        <v>44501</v>
      </c>
      <c r="N49" s="15" t="s">
        <v>16</v>
      </c>
    </row>
    <row r="50" spans="1:14" x14ac:dyDescent="0.25">
      <c r="A50" s="9" t="s">
        <v>12</v>
      </c>
      <c r="B50" s="10">
        <v>44500</v>
      </c>
      <c r="C50" s="11">
        <v>13</v>
      </c>
      <c r="D50" s="12">
        <v>0</v>
      </c>
      <c r="E50" s="12">
        <v>0.5</v>
      </c>
      <c r="F50" s="12">
        <v>0.50972222222222219</v>
      </c>
      <c r="G50" s="13">
        <v>1.29</v>
      </c>
      <c r="H50" s="9" t="s">
        <v>13</v>
      </c>
      <c r="I50" s="9"/>
      <c r="J50" s="15" t="s">
        <v>14</v>
      </c>
      <c r="K50" s="9" t="s">
        <v>15</v>
      </c>
      <c r="L50" s="14">
        <f t="shared" si="2"/>
        <v>0.32250000000000001</v>
      </c>
      <c r="M50" s="10">
        <f t="shared" si="3"/>
        <v>44501</v>
      </c>
      <c r="N50" s="15" t="s">
        <v>16</v>
      </c>
    </row>
    <row r="51" spans="1:14" x14ac:dyDescent="0.25">
      <c r="A51" s="9" t="s">
        <v>12</v>
      </c>
      <c r="B51" s="10">
        <v>44500</v>
      </c>
      <c r="C51" s="11">
        <v>13</v>
      </c>
      <c r="D51" s="12">
        <v>1.0416666666666666E-2</v>
      </c>
      <c r="E51" s="12">
        <v>0.51041666666666663</v>
      </c>
      <c r="F51" s="12">
        <v>0.52013888888888882</v>
      </c>
      <c r="G51" s="13">
        <v>1.28</v>
      </c>
      <c r="H51" s="9" t="s">
        <v>13</v>
      </c>
      <c r="I51" s="9"/>
      <c r="J51" s="15" t="s">
        <v>14</v>
      </c>
      <c r="K51" s="9" t="s">
        <v>15</v>
      </c>
      <c r="L51" s="14">
        <f t="shared" si="2"/>
        <v>0.32</v>
      </c>
      <c r="M51" s="10">
        <f t="shared" si="3"/>
        <v>44501</v>
      </c>
      <c r="N51" s="15" t="s">
        <v>16</v>
      </c>
    </row>
    <row r="52" spans="1:14" x14ac:dyDescent="0.25">
      <c r="A52" s="9" t="s">
        <v>12</v>
      </c>
      <c r="B52" s="10">
        <v>44500</v>
      </c>
      <c r="C52" s="11">
        <v>13</v>
      </c>
      <c r="D52" s="12">
        <v>2.0833333333333332E-2</v>
      </c>
      <c r="E52" s="12">
        <v>0.52083333333333337</v>
      </c>
      <c r="F52" s="12">
        <v>0.53055555555555556</v>
      </c>
      <c r="G52" s="13">
        <v>1.01</v>
      </c>
      <c r="H52" s="9" t="s">
        <v>13</v>
      </c>
      <c r="I52" s="9"/>
      <c r="J52" s="15" t="s">
        <v>14</v>
      </c>
      <c r="K52" s="9" t="s">
        <v>15</v>
      </c>
      <c r="L52" s="14">
        <f t="shared" si="2"/>
        <v>0.2525</v>
      </c>
      <c r="M52" s="10">
        <f t="shared" si="3"/>
        <v>44501</v>
      </c>
      <c r="N52" s="15" t="s">
        <v>16</v>
      </c>
    </row>
    <row r="53" spans="1:14" x14ac:dyDescent="0.25">
      <c r="A53" s="9" t="s">
        <v>12</v>
      </c>
      <c r="B53" s="10">
        <v>44500</v>
      </c>
      <c r="C53" s="11">
        <v>13</v>
      </c>
      <c r="D53" s="12">
        <v>3.125E-2</v>
      </c>
      <c r="E53" s="12">
        <v>0.53125</v>
      </c>
      <c r="F53" s="12">
        <v>0.54097222222222219</v>
      </c>
      <c r="G53" s="13">
        <v>0.91</v>
      </c>
      <c r="H53" s="9" t="s">
        <v>13</v>
      </c>
      <c r="I53" s="9"/>
      <c r="J53" s="15" t="s">
        <v>14</v>
      </c>
      <c r="K53" s="9" t="s">
        <v>15</v>
      </c>
      <c r="L53" s="14">
        <f t="shared" si="2"/>
        <v>0.22750000000000001</v>
      </c>
      <c r="M53" s="10">
        <f t="shared" si="3"/>
        <v>44501</v>
      </c>
      <c r="N53" s="15" t="s">
        <v>16</v>
      </c>
    </row>
    <row r="54" spans="1:14" x14ac:dyDescent="0.25">
      <c r="A54" s="9" t="s">
        <v>12</v>
      </c>
      <c r="B54" s="10">
        <v>44500</v>
      </c>
      <c r="C54" s="11">
        <v>14</v>
      </c>
      <c r="D54" s="12">
        <v>0</v>
      </c>
      <c r="E54" s="12">
        <v>0.54166666666666663</v>
      </c>
      <c r="F54" s="12">
        <v>0.55138888888888882</v>
      </c>
      <c r="G54" s="13">
        <v>0.8</v>
      </c>
      <c r="H54" s="9" t="s">
        <v>13</v>
      </c>
      <c r="I54" s="9"/>
      <c r="J54" s="15" t="s">
        <v>14</v>
      </c>
      <c r="K54" s="9" t="s">
        <v>15</v>
      </c>
      <c r="L54" s="14">
        <f t="shared" si="2"/>
        <v>0.2</v>
      </c>
      <c r="M54" s="10">
        <f t="shared" si="3"/>
        <v>44501</v>
      </c>
      <c r="N54" s="15" t="s">
        <v>16</v>
      </c>
    </row>
    <row r="55" spans="1:14" x14ac:dyDescent="0.25">
      <c r="A55" s="9" t="s">
        <v>12</v>
      </c>
      <c r="B55" s="10">
        <v>44500</v>
      </c>
      <c r="C55" s="11">
        <v>14</v>
      </c>
      <c r="D55" s="12">
        <v>1.0416666666666666E-2</v>
      </c>
      <c r="E55" s="12">
        <v>0.55208333333333337</v>
      </c>
      <c r="F55" s="12">
        <v>0.56180555555555556</v>
      </c>
      <c r="G55" s="13">
        <v>0.73</v>
      </c>
      <c r="H55" s="9" t="s">
        <v>13</v>
      </c>
      <c r="I55" s="9"/>
      <c r="J55" s="15" t="s">
        <v>14</v>
      </c>
      <c r="K55" s="9" t="s">
        <v>15</v>
      </c>
      <c r="L55" s="14">
        <f t="shared" si="2"/>
        <v>0.1825</v>
      </c>
      <c r="M55" s="10">
        <f t="shared" si="3"/>
        <v>44501</v>
      </c>
      <c r="N55" s="15" t="s">
        <v>16</v>
      </c>
    </row>
    <row r="56" spans="1:14" x14ac:dyDescent="0.25">
      <c r="A56" s="9" t="s">
        <v>12</v>
      </c>
      <c r="B56" s="10">
        <v>44500</v>
      </c>
      <c r="C56" s="11">
        <v>14</v>
      </c>
      <c r="D56" s="12">
        <v>2.0833333333333332E-2</v>
      </c>
      <c r="E56" s="12">
        <v>0.5625</v>
      </c>
      <c r="F56" s="12">
        <v>0.57222222222222219</v>
      </c>
      <c r="G56" s="13">
        <v>0.56999999999999995</v>
      </c>
      <c r="H56" s="9" t="s">
        <v>13</v>
      </c>
      <c r="I56" s="9"/>
      <c r="J56" s="15" t="s">
        <v>14</v>
      </c>
      <c r="K56" s="9" t="s">
        <v>15</v>
      </c>
      <c r="L56" s="14">
        <f t="shared" si="2"/>
        <v>0.14249999999999999</v>
      </c>
      <c r="M56" s="10">
        <f t="shared" si="3"/>
        <v>44501</v>
      </c>
      <c r="N56" s="15" t="s">
        <v>16</v>
      </c>
    </row>
    <row r="57" spans="1:14" x14ac:dyDescent="0.25">
      <c r="A57" s="9" t="s">
        <v>12</v>
      </c>
      <c r="B57" s="10">
        <v>44500</v>
      </c>
      <c r="C57" s="11">
        <v>14</v>
      </c>
      <c r="D57" s="12">
        <v>3.125E-2</v>
      </c>
      <c r="E57" s="12">
        <v>0.57291666666666663</v>
      </c>
      <c r="F57" s="12">
        <v>0.58263888888888882</v>
      </c>
      <c r="G57" s="13">
        <v>0.56999999999999995</v>
      </c>
      <c r="H57" s="9" t="s">
        <v>13</v>
      </c>
      <c r="I57" s="9"/>
      <c r="J57" s="15" t="s">
        <v>14</v>
      </c>
      <c r="K57" s="9" t="s">
        <v>15</v>
      </c>
      <c r="L57" s="14">
        <f t="shared" si="2"/>
        <v>0.14249999999999999</v>
      </c>
      <c r="M57" s="10">
        <f t="shared" si="3"/>
        <v>44501</v>
      </c>
      <c r="N57" s="15" t="s">
        <v>16</v>
      </c>
    </row>
    <row r="58" spans="1:14" x14ac:dyDescent="0.25">
      <c r="A58" s="9" t="s">
        <v>12</v>
      </c>
      <c r="B58" s="10">
        <v>44500</v>
      </c>
      <c r="C58" s="11">
        <v>15</v>
      </c>
      <c r="D58" s="12">
        <v>0</v>
      </c>
      <c r="E58" s="12">
        <v>0.58333333333333337</v>
      </c>
      <c r="F58" s="12">
        <v>0.59305555555555556</v>
      </c>
      <c r="G58" s="13">
        <v>0.56999999999999995</v>
      </c>
      <c r="H58" s="9" t="s">
        <v>13</v>
      </c>
      <c r="I58" s="9"/>
      <c r="J58" s="15" t="s">
        <v>14</v>
      </c>
      <c r="K58" s="9" t="s">
        <v>15</v>
      </c>
      <c r="L58" s="14">
        <f t="shared" si="2"/>
        <v>0.14249999999999999</v>
      </c>
      <c r="M58" s="10">
        <f t="shared" si="3"/>
        <v>44501</v>
      </c>
      <c r="N58" s="15" t="s">
        <v>16</v>
      </c>
    </row>
    <row r="59" spans="1:14" x14ac:dyDescent="0.25">
      <c r="A59" s="9" t="s">
        <v>12</v>
      </c>
      <c r="B59" s="10">
        <v>44500</v>
      </c>
      <c r="C59" s="11">
        <v>15</v>
      </c>
      <c r="D59" s="12">
        <v>1.0416666666666666E-2</v>
      </c>
      <c r="E59" s="12">
        <v>0.59375</v>
      </c>
      <c r="F59" s="12">
        <v>0.60347222222222219</v>
      </c>
      <c r="G59" s="13">
        <v>0.59</v>
      </c>
      <c r="H59" s="9" t="s">
        <v>13</v>
      </c>
      <c r="I59" s="9"/>
      <c r="J59" s="15" t="s">
        <v>14</v>
      </c>
      <c r="K59" s="9" t="s">
        <v>15</v>
      </c>
      <c r="L59" s="14">
        <f t="shared" si="2"/>
        <v>0.14749999999999999</v>
      </c>
      <c r="M59" s="10">
        <f t="shared" si="3"/>
        <v>44501</v>
      </c>
      <c r="N59" s="15" t="s">
        <v>16</v>
      </c>
    </row>
    <row r="60" spans="1:14" x14ac:dyDescent="0.25">
      <c r="A60" s="9" t="s">
        <v>12</v>
      </c>
      <c r="B60" s="10">
        <v>44500</v>
      </c>
      <c r="C60" s="11">
        <v>15</v>
      </c>
      <c r="D60" s="12">
        <v>2.0833333333333332E-2</v>
      </c>
      <c r="E60" s="12">
        <v>0.60416666666666663</v>
      </c>
      <c r="F60" s="12">
        <v>0.61388888888888882</v>
      </c>
      <c r="G60" s="13">
        <v>0.57999999999999996</v>
      </c>
      <c r="H60" s="9" t="s">
        <v>13</v>
      </c>
      <c r="I60" s="9"/>
      <c r="J60" s="15" t="s">
        <v>14</v>
      </c>
      <c r="K60" s="9" t="s">
        <v>15</v>
      </c>
      <c r="L60" s="14">
        <f t="shared" si="2"/>
        <v>0.14499999999999999</v>
      </c>
      <c r="M60" s="10">
        <f t="shared" si="3"/>
        <v>44501</v>
      </c>
      <c r="N60" s="15" t="s">
        <v>16</v>
      </c>
    </row>
    <row r="61" spans="1:14" x14ac:dyDescent="0.25">
      <c r="A61" s="9" t="s">
        <v>12</v>
      </c>
      <c r="B61" s="10">
        <v>44500</v>
      </c>
      <c r="C61" s="11">
        <v>15</v>
      </c>
      <c r="D61" s="12">
        <v>3.125E-2</v>
      </c>
      <c r="E61" s="12">
        <v>0.61458333333333337</v>
      </c>
      <c r="F61" s="12">
        <v>0.62430555555555556</v>
      </c>
      <c r="G61" s="13">
        <v>0.57999999999999996</v>
      </c>
      <c r="H61" s="9" t="s">
        <v>13</v>
      </c>
      <c r="I61" s="9"/>
      <c r="J61" s="15" t="s">
        <v>14</v>
      </c>
      <c r="K61" s="9" t="s">
        <v>15</v>
      </c>
      <c r="L61" s="14">
        <f t="shared" si="2"/>
        <v>0.14499999999999999</v>
      </c>
      <c r="M61" s="10">
        <f t="shared" si="3"/>
        <v>44501</v>
      </c>
      <c r="N61" s="15" t="s">
        <v>16</v>
      </c>
    </row>
    <row r="62" spans="1:14" x14ac:dyDescent="0.25">
      <c r="A62" s="9" t="s">
        <v>12</v>
      </c>
      <c r="B62" s="10">
        <v>44500</v>
      </c>
      <c r="C62" s="11">
        <v>16</v>
      </c>
      <c r="D62" s="12">
        <v>0</v>
      </c>
      <c r="E62" s="12">
        <v>0.625</v>
      </c>
      <c r="F62" s="12">
        <v>0.63472222222222219</v>
      </c>
      <c r="G62" s="13">
        <v>0.65</v>
      </c>
      <c r="H62" s="9" t="s">
        <v>13</v>
      </c>
      <c r="I62" s="9"/>
      <c r="J62" s="15" t="s">
        <v>14</v>
      </c>
      <c r="K62" s="9" t="s">
        <v>15</v>
      </c>
      <c r="L62" s="14">
        <f t="shared" si="2"/>
        <v>0.16250000000000001</v>
      </c>
      <c r="M62" s="10">
        <f t="shared" si="3"/>
        <v>44501</v>
      </c>
      <c r="N62" s="15" t="s">
        <v>16</v>
      </c>
    </row>
    <row r="63" spans="1:14" x14ac:dyDescent="0.25">
      <c r="A63" s="9" t="s">
        <v>12</v>
      </c>
      <c r="B63" s="10">
        <v>44500</v>
      </c>
      <c r="C63" s="11">
        <v>16</v>
      </c>
      <c r="D63" s="12">
        <v>1.0416666666666666E-2</v>
      </c>
      <c r="E63" s="12">
        <v>0.63541666666666663</v>
      </c>
      <c r="F63" s="12">
        <v>0.64513888888888882</v>
      </c>
      <c r="G63" s="13">
        <v>0.75</v>
      </c>
      <c r="H63" s="9" t="s">
        <v>13</v>
      </c>
      <c r="I63" s="9"/>
      <c r="J63" s="15" t="s">
        <v>14</v>
      </c>
      <c r="K63" s="9" t="s">
        <v>15</v>
      </c>
      <c r="L63" s="14">
        <f t="shared" si="2"/>
        <v>0.1875</v>
      </c>
      <c r="M63" s="10">
        <f t="shared" si="3"/>
        <v>44501</v>
      </c>
      <c r="N63" s="15" t="s">
        <v>16</v>
      </c>
    </row>
    <row r="64" spans="1:14" x14ac:dyDescent="0.25">
      <c r="A64" s="9" t="s">
        <v>12</v>
      </c>
      <c r="B64" s="10">
        <v>44500</v>
      </c>
      <c r="C64" s="11">
        <v>16</v>
      </c>
      <c r="D64" s="12">
        <v>2.0833333333333332E-2</v>
      </c>
      <c r="E64" s="12">
        <v>0.64583333333333337</v>
      </c>
      <c r="F64" s="12">
        <v>0.65555555555555556</v>
      </c>
      <c r="G64" s="13">
        <v>0.99</v>
      </c>
      <c r="H64" s="9" t="s">
        <v>13</v>
      </c>
      <c r="I64" s="9"/>
      <c r="J64" s="15" t="s">
        <v>14</v>
      </c>
      <c r="K64" s="9" t="s">
        <v>15</v>
      </c>
      <c r="L64" s="14">
        <f t="shared" si="2"/>
        <v>0.2475</v>
      </c>
      <c r="M64" s="10">
        <f t="shared" si="3"/>
        <v>44501</v>
      </c>
      <c r="N64" s="15" t="s">
        <v>16</v>
      </c>
    </row>
    <row r="65" spans="1:14" x14ac:dyDescent="0.25">
      <c r="A65" s="9" t="s">
        <v>12</v>
      </c>
      <c r="B65" s="10">
        <v>44500</v>
      </c>
      <c r="C65" s="11">
        <v>16</v>
      </c>
      <c r="D65" s="12">
        <v>3.125E-2</v>
      </c>
      <c r="E65" s="12">
        <v>0.65625</v>
      </c>
      <c r="F65" s="12">
        <v>0.66597222222222219</v>
      </c>
      <c r="G65" s="13">
        <v>0.7</v>
      </c>
      <c r="H65" s="9" t="s">
        <v>13</v>
      </c>
      <c r="I65" s="9"/>
      <c r="J65" s="15" t="s">
        <v>14</v>
      </c>
      <c r="K65" s="9" t="s">
        <v>15</v>
      </c>
      <c r="L65" s="14">
        <f t="shared" si="2"/>
        <v>0.17499999999999999</v>
      </c>
      <c r="M65" s="10">
        <f t="shared" si="3"/>
        <v>44501</v>
      </c>
      <c r="N65" s="15" t="s">
        <v>16</v>
      </c>
    </row>
    <row r="66" spans="1:14" x14ac:dyDescent="0.25">
      <c r="A66" s="9" t="s">
        <v>12</v>
      </c>
      <c r="B66" s="10">
        <v>44500</v>
      </c>
      <c r="C66" s="11">
        <v>17</v>
      </c>
      <c r="D66" s="12">
        <v>0</v>
      </c>
      <c r="E66" s="12">
        <v>0.66666666666666663</v>
      </c>
      <c r="F66" s="12">
        <v>0.67638888888888893</v>
      </c>
      <c r="G66" s="13">
        <v>0.75</v>
      </c>
      <c r="H66" s="9" t="s">
        <v>13</v>
      </c>
      <c r="I66" s="9"/>
      <c r="J66" s="15" t="s">
        <v>14</v>
      </c>
      <c r="K66" s="9" t="s">
        <v>15</v>
      </c>
      <c r="L66" s="14">
        <f t="shared" ref="L66:L97" si="4">G66/4</f>
        <v>0.1875</v>
      </c>
      <c r="M66" s="10">
        <f t="shared" ref="M66:M97" si="5">B66+1</f>
        <v>44501</v>
      </c>
      <c r="N66" s="15" t="s">
        <v>16</v>
      </c>
    </row>
    <row r="67" spans="1:14" x14ac:dyDescent="0.25">
      <c r="A67" s="9" t="s">
        <v>12</v>
      </c>
      <c r="B67" s="10">
        <v>44500</v>
      </c>
      <c r="C67" s="11">
        <v>17</v>
      </c>
      <c r="D67" s="12">
        <v>1.0416666666666666E-2</v>
      </c>
      <c r="E67" s="12">
        <v>0.67708333333333337</v>
      </c>
      <c r="F67" s="12">
        <v>0.68680555555555556</v>
      </c>
      <c r="G67" s="13">
        <v>1.48</v>
      </c>
      <c r="H67" s="9" t="s">
        <v>13</v>
      </c>
      <c r="I67" s="9"/>
      <c r="J67" s="15" t="s">
        <v>14</v>
      </c>
      <c r="K67" s="9" t="s">
        <v>15</v>
      </c>
      <c r="L67" s="14">
        <f t="shared" si="4"/>
        <v>0.37</v>
      </c>
      <c r="M67" s="10">
        <f t="shared" si="5"/>
        <v>44501</v>
      </c>
      <c r="N67" s="15" t="s">
        <v>16</v>
      </c>
    </row>
    <row r="68" spans="1:14" x14ac:dyDescent="0.25">
      <c r="A68" s="9" t="s">
        <v>12</v>
      </c>
      <c r="B68" s="10">
        <v>44500</v>
      </c>
      <c r="C68" s="11">
        <v>17</v>
      </c>
      <c r="D68" s="12">
        <v>2.0833333333333332E-2</v>
      </c>
      <c r="E68" s="12">
        <v>0.6875</v>
      </c>
      <c r="F68" s="12">
        <v>0.6972222222222223</v>
      </c>
      <c r="G68" s="13">
        <v>1.38</v>
      </c>
      <c r="H68" s="9" t="s">
        <v>13</v>
      </c>
      <c r="I68" s="9"/>
      <c r="J68" s="15" t="s">
        <v>14</v>
      </c>
      <c r="K68" s="9" t="s">
        <v>15</v>
      </c>
      <c r="L68" s="14">
        <f t="shared" si="4"/>
        <v>0.34499999999999997</v>
      </c>
      <c r="M68" s="10">
        <f t="shared" si="5"/>
        <v>44501</v>
      </c>
      <c r="N68" s="15" t="s">
        <v>16</v>
      </c>
    </row>
    <row r="69" spans="1:14" x14ac:dyDescent="0.25">
      <c r="A69" s="9" t="s">
        <v>12</v>
      </c>
      <c r="B69" s="10">
        <v>44500</v>
      </c>
      <c r="C69" s="11">
        <v>17</v>
      </c>
      <c r="D69" s="12">
        <v>3.125E-2</v>
      </c>
      <c r="E69" s="12">
        <v>0.69791666666666663</v>
      </c>
      <c r="F69" s="12">
        <v>0.70763888888888893</v>
      </c>
      <c r="G69" s="13">
        <v>1.05</v>
      </c>
      <c r="H69" s="9" t="s">
        <v>13</v>
      </c>
      <c r="I69" s="9"/>
      <c r="J69" s="15" t="s">
        <v>14</v>
      </c>
      <c r="K69" s="9" t="s">
        <v>15</v>
      </c>
      <c r="L69" s="14">
        <f t="shared" si="4"/>
        <v>0.26250000000000001</v>
      </c>
      <c r="M69" s="10">
        <f t="shared" si="5"/>
        <v>44501</v>
      </c>
      <c r="N69" s="15" t="s">
        <v>16</v>
      </c>
    </row>
    <row r="70" spans="1:14" x14ac:dyDescent="0.25">
      <c r="A70" s="9" t="s">
        <v>12</v>
      </c>
      <c r="B70" s="10">
        <v>44500</v>
      </c>
      <c r="C70" s="11">
        <v>18</v>
      </c>
      <c r="D70" s="12">
        <v>0</v>
      </c>
      <c r="E70" s="12">
        <v>0.70833333333333337</v>
      </c>
      <c r="F70" s="12">
        <v>0.71805555555555556</v>
      </c>
      <c r="G70" s="13">
        <v>0.88</v>
      </c>
      <c r="H70" s="9" t="s">
        <v>13</v>
      </c>
      <c r="I70" s="9"/>
      <c r="J70" s="15" t="s">
        <v>14</v>
      </c>
      <c r="K70" s="9" t="s">
        <v>15</v>
      </c>
      <c r="L70" s="14">
        <f t="shared" si="4"/>
        <v>0.22</v>
      </c>
      <c r="M70" s="10">
        <f t="shared" si="5"/>
        <v>44501</v>
      </c>
      <c r="N70" s="15" t="s">
        <v>16</v>
      </c>
    </row>
    <row r="71" spans="1:14" x14ac:dyDescent="0.25">
      <c r="A71" s="9" t="s">
        <v>12</v>
      </c>
      <c r="B71" s="10">
        <v>44500</v>
      </c>
      <c r="C71" s="11">
        <v>18</v>
      </c>
      <c r="D71" s="12">
        <v>1.0416666666666666E-2</v>
      </c>
      <c r="E71" s="12">
        <v>0.71875</v>
      </c>
      <c r="F71" s="12">
        <v>0.7284722222222223</v>
      </c>
      <c r="G71" s="13">
        <v>0.98</v>
      </c>
      <c r="H71" s="9" t="s">
        <v>13</v>
      </c>
      <c r="I71" s="9"/>
      <c r="J71" s="15" t="s">
        <v>14</v>
      </c>
      <c r="K71" s="9" t="s">
        <v>15</v>
      </c>
      <c r="L71" s="14">
        <f t="shared" si="4"/>
        <v>0.245</v>
      </c>
      <c r="M71" s="10">
        <f t="shared" si="5"/>
        <v>44501</v>
      </c>
      <c r="N71" s="15" t="s">
        <v>16</v>
      </c>
    </row>
    <row r="72" spans="1:14" x14ac:dyDescent="0.25">
      <c r="A72" s="9" t="s">
        <v>12</v>
      </c>
      <c r="B72" s="10">
        <v>44500</v>
      </c>
      <c r="C72" s="11">
        <v>18</v>
      </c>
      <c r="D72" s="12">
        <v>2.0833333333333332E-2</v>
      </c>
      <c r="E72" s="12">
        <v>0.72916666666666663</v>
      </c>
      <c r="F72" s="12">
        <v>0.73888888888888893</v>
      </c>
      <c r="G72" s="13">
        <v>1.3</v>
      </c>
      <c r="H72" s="9" t="s">
        <v>13</v>
      </c>
      <c r="I72" s="9"/>
      <c r="J72" s="15" t="s">
        <v>14</v>
      </c>
      <c r="K72" s="9" t="s">
        <v>15</v>
      </c>
      <c r="L72" s="14">
        <f t="shared" si="4"/>
        <v>0.32500000000000001</v>
      </c>
      <c r="M72" s="10">
        <f t="shared" si="5"/>
        <v>44501</v>
      </c>
      <c r="N72" s="15" t="s">
        <v>16</v>
      </c>
    </row>
    <row r="73" spans="1:14" x14ac:dyDescent="0.25">
      <c r="A73" s="9" t="s">
        <v>12</v>
      </c>
      <c r="B73" s="10">
        <v>44500</v>
      </c>
      <c r="C73" s="11">
        <v>18</v>
      </c>
      <c r="D73" s="12">
        <v>3.125E-2</v>
      </c>
      <c r="E73" s="12">
        <v>0.73958333333333337</v>
      </c>
      <c r="F73" s="12">
        <v>0.74930555555555556</v>
      </c>
      <c r="G73" s="13">
        <v>1.1100000000000001</v>
      </c>
      <c r="H73" s="9" t="s">
        <v>13</v>
      </c>
      <c r="I73" s="9"/>
      <c r="J73" s="15" t="s">
        <v>14</v>
      </c>
      <c r="K73" s="9" t="s">
        <v>15</v>
      </c>
      <c r="L73" s="14">
        <f t="shared" si="4"/>
        <v>0.27750000000000002</v>
      </c>
      <c r="M73" s="10">
        <f t="shared" si="5"/>
        <v>44501</v>
      </c>
      <c r="N73" s="15" t="s">
        <v>16</v>
      </c>
    </row>
    <row r="74" spans="1:14" x14ac:dyDescent="0.25">
      <c r="A74" s="9" t="s">
        <v>12</v>
      </c>
      <c r="B74" s="10">
        <v>44500</v>
      </c>
      <c r="C74" s="11">
        <v>19</v>
      </c>
      <c r="D74" s="12">
        <v>0</v>
      </c>
      <c r="E74" s="12">
        <v>0.75</v>
      </c>
      <c r="F74" s="12">
        <v>0.7597222222222223</v>
      </c>
      <c r="G74" s="13">
        <v>0.73</v>
      </c>
      <c r="H74" s="9" t="s">
        <v>13</v>
      </c>
      <c r="I74" s="9"/>
      <c r="J74" s="15" t="s">
        <v>14</v>
      </c>
      <c r="K74" s="9" t="s">
        <v>15</v>
      </c>
      <c r="L74" s="14">
        <f t="shared" si="4"/>
        <v>0.1825</v>
      </c>
      <c r="M74" s="10">
        <f t="shared" si="5"/>
        <v>44501</v>
      </c>
      <c r="N74" s="15" t="s">
        <v>16</v>
      </c>
    </row>
    <row r="75" spans="1:14" x14ac:dyDescent="0.25">
      <c r="A75" s="9" t="s">
        <v>12</v>
      </c>
      <c r="B75" s="10">
        <v>44500</v>
      </c>
      <c r="C75" s="11">
        <v>19</v>
      </c>
      <c r="D75" s="12">
        <v>1.0416666666666666E-2</v>
      </c>
      <c r="E75" s="12">
        <v>0.76041666666666663</v>
      </c>
      <c r="F75" s="12">
        <v>0.77013888888888893</v>
      </c>
      <c r="G75" s="13">
        <v>0.71</v>
      </c>
      <c r="H75" s="9" t="s">
        <v>13</v>
      </c>
      <c r="I75" s="9"/>
      <c r="J75" s="15" t="s">
        <v>14</v>
      </c>
      <c r="K75" s="9" t="s">
        <v>15</v>
      </c>
      <c r="L75" s="14">
        <f t="shared" si="4"/>
        <v>0.17749999999999999</v>
      </c>
      <c r="M75" s="10">
        <f t="shared" si="5"/>
        <v>44501</v>
      </c>
      <c r="N75" s="15" t="s">
        <v>16</v>
      </c>
    </row>
    <row r="76" spans="1:14" x14ac:dyDescent="0.25">
      <c r="A76" s="9" t="s">
        <v>12</v>
      </c>
      <c r="B76" s="10">
        <v>44500</v>
      </c>
      <c r="C76" s="11">
        <v>19</v>
      </c>
      <c r="D76" s="12">
        <v>2.0833333333333332E-2</v>
      </c>
      <c r="E76" s="12">
        <v>0.77083333333333337</v>
      </c>
      <c r="F76" s="12">
        <v>0.78055555555555556</v>
      </c>
      <c r="G76" s="13">
        <v>0.72</v>
      </c>
      <c r="H76" s="9" t="s">
        <v>13</v>
      </c>
      <c r="I76" s="9"/>
      <c r="J76" s="15" t="s">
        <v>14</v>
      </c>
      <c r="K76" s="9" t="s">
        <v>15</v>
      </c>
      <c r="L76" s="14">
        <f t="shared" si="4"/>
        <v>0.18</v>
      </c>
      <c r="M76" s="10">
        <f t="shared" si="5"/>
        <v>44501</v>
      </c>
      <c r="N76" s="15" t="s">
        <v>16</v>
      </c>
    </row>
    <row r="77" spans="1:14" x14ac:dyDescent="0.25">
      <c r="A77" s="9" t="s">
        <v>12</v>
      </c>
      <c r="B77" s="10">
        <v>44500</v>
      </c>
      <c r="C77" s="11">
        <v>19</v>
      </c>
      <c r="D77" s="12">
        <v>3.125E-2</v>
      </c>
      <c r="E77" s="12">
        <v>0.78125</v>
      </c>
      <c r="F77" s="12">
        <v>0.7909722222222223</v>
      </c>
      <c r="G77" s="13">
        <v>0.74</v>
      </c>
      <c r="H77" s="9" t="s">
        <v>13</v>
      </c>
      <c r="I77" s="9"/>
      <c r="J77" s="15" t="s">
        <v>14</v>
      </c>
      <c r="K77" s="9" t="s">
        <v>15</v>
      </c>
      <c r="L77" s="14">
        <f t="shared" si="4"/>
        <v>0.185</v>
      </c>
      <c r="M77" s="10">
        <f t="shared" si="5"/>
        <v>44501</v>
      </c>
      <c r="N77" s="15" t="s">
        <v>16</v>
      </c>
    </row>
    <row r="78" spans="1:14" x14ac:dyDescent="0.25">
      <c r="A78" s="9" t="s">
        <v>12</v>
      </c>
      <c r="B78" s="10">
        <v>44500</v>
      </c>
      <c r="C78" s="11">
        <v>20</v>
      </c>
      <c r="D78" s="12">
        <v>0</v>
      </c>
      <c r="E78" s="12">
        <v>0.79166666666666663</v>
      </c>
      <c r="F78" s="12">
        <v>0.80138888888888893</v>
      </c>
      <c r="G78" s="13">
        <v>0.78</v>
      </c>
      <c r="H78" s="9" t="s">
        <v>13</v>
      </c>
      <c r="I78" s="9"/>
      <c r="J78" s="15" t="s">
        <v>14</v>
      </c>
      <c r="K78" s="9" t="s">
        <v>15</v>
      </c>
      <c r="L78" s="14">
        <f t="shared" si="4"/>
        <v>0.19500000000000001</v>
      </c>
      <c r="M78" s="10">
        <f t="shared" si="5"/>
        <v>44501</v>
      </c>
      <c r="N78" s="15" t="s">
        <v>16</v>
      </c>
    </row>
    <row r="79" spans="1:14" x14ac:dyDescent="0.25">
      <c r="A79" s="9" t="s">
        <v>12</v>
      </c>
      <c r="B79" s="10">
        <v>44500</v>
      </c>
      <c r="C79" s="11">
        <v>20</v>
      </c>
      <c r="D79" s="12">
        <v>1.0416666666666666E-2</v>
      </c>
      <c r="E79" s="12">
        <v>0.80208333333333337</v>
      </c>
      <c r="F79" s="12">
        <v>0.81180555555555556</v>
      </c>
      <c r="G79" s="13">
        <v>1.01</v>
      </c>
      <c r="H79" s="9" t="s">
        <v>13</v>
      </c>
      <c r="I79" s="9"/>
      <c r="J79" s="15" t="s">
        <v>14</v>
      </c>
      <c r="K79" s="9" t="s">
        <v>15</v>
      </c>
      <c r="L79" s="14">
        <f t="shared" si="4"/>
        <v>0.2525</v>
      </c>
      <c r="M79" s="10">
        <f t="shared" si="5"/>
        <v>44501</v>
      </c>
      <c r="N79" s="15" t="s">
        <v>16</v>
      </c>
    </row>
    <row r="80" spans="1:14" x14ac:dyDescent="0.25">
      <c r="A80" s="9" t="s">
        <v>12</v>
      </c>
      <c r="B80" s="10">
        <v>44500</v>
      </c>
      <c r="C80" s="11">
        <v>20</v>
      </c>
      <c r="D80" s="12">
        <v>2.0833333333333332E-2</v>
      </c>
      <c r="E80" s="12">
        <v>0.8125</v>
      </c>
      <c r="F80" s="12">
        <v>0.8222222222222223</v>
      </c>
      <c r="G80" s="13">
        <v>1.1100000000000001</v>
      </c>
      <c r="H80" s="9" t="s">
        <v>13</v>
      </c>
      <c r="I80" s="9"/>
      <c r="J80" s="15" t="s">
        <v>14</v>
      </c>
      <c r="K80" s="9" t="s">
        <v>15</v>
      </c>
      <c r="L80" s="14">
        <f t="shared" si="4"/>
        <v>0.27750000000000002</v>
      </c>
      <c r="M80" s="10">
        <f t="shared" si="5"/>
        <v>44501</v>
      </c>
      <c r="N80" s="15" t="s">
        <v>16</v>
      </c>
    </row>
    <row r="81" spans="1:14" x14ac:dyDescent="0.25">
      <c r="A81" s="9" t="s">
        <v>12</v>
      </c>
      <c r="B81" s="10">
        <v>44500</v>
      </c>
      <c r="C81" s="11">
        <v>20</v>
      </c>
      <c r="D81" s="12">
        <v>3.125E-2</v>
      </c>
      <c r="E81" s="12">
        <v>0.82291666666666663</v>
      </c>
      <c r="F81" s="12">
        <v>0.83263888888888893</v>
      </c>
      <c r="G81" s="13">
        <v>0.81</v>
      </c>
      <c r="H81" s="9" t="s">
        <v>13</v>
      </c>
      <c r="I81" s="9"/>
      <c r="J81" s="15" t="s">
        <v>14</v>
      </c>
      <c r="K81" s="9" t="s">
        <v>15</v>
      </c>
      <c r="L81" s="14">
        <f t="shared" si="4"/>
        <v>0.20250000000000001</v>
      </c>
      <c r="M81" s="10">
        <f t="shared" si="5"/>
        <v>44501</v>
      </c>
      <c r="N81" s="15" t="s">
        <v>16</v>
      </c>
    </row>
    <row r="82" spans="1:14" x14ac:dyDescent="0.25">
      <c r="A82" s="9" t="s">
        <v>12</v>
      </c>
      <c r="B82" s="10">
        <v>44500</v>
      </c>
      <c r="C82" s="11">
        <v>21</v>
      </c>
      <c r="D82" s="12">
        <v>0</v>
      </c>
      <c r="E82" s="12">
        <v>0.83333333333333337</v>
      </c>
      <c r="F82" s="12">
        <v>0.84305555555555556</v>
      </c>
      <c r="G82" s="13">
        <v>0.73</v>
      </c>
      <c r="H82" s="9" t="s">
        <v>13</v>
      </c>
      <c r="I82" s="9"/>
      <c r="J82" s="15" t="s">
        <v>14</v>
      </c>
      <c r="K82" s="9" t="s">
        <v>15</v>
      </c>
      <c r="L82" s="14">
        <f t="shared" si="4"/>
        <v>0.1825</v>
      </c>
      <c r="M82" s="10">
        <f t="shared" si="5"/>
        <v>44501</v>
      </c>
      <c r="N82" s="15" t="s">
        <v>16</v>
      </c>
    </row>
    <row r="83" spans="1:14" x14ac:dyDescent="0.25">
      <c r="A83" s="9" t="s">
        <v>12</v>
      </c>
      <c r="B83" s="10">
        <v>44500</v>
      </c>
      <c r="C83" s="11">
        <v>21</v>
      </c>
      <c r="D83" s="12">
        <v>1.0416666666666666E-2</v>
      </c>
      <c r="E83" s="12">
        <v>0.84375</v>
      </c>
      <c r="F83" s="12">
        <v>0.8534722222222223</v>
      </c>
      <c r="G83" s="13">
        <v>1.03</v>
      </c>
      <c r="H83" s="9" t="s">
        <v>13</v>
      </c>
      <c r="I83" s="9"/>
      <c r="J83" s="15" t="s">
        <v>14</v>
      </c>
      <c r="K83" s="9" t="s">
        <v>15</v>
      </c>
      <c r="L83" s="14">
        <f t="shared" si="4"/>
        <v>0.25750000000000001</v>
      </c>
      <c r="M83" s="10">
        <f t="shared" si="5"/>
        <v>44501</v>
      </c>
      <c r="N83" s="15" t="s">
        <v>16</v>
      </c>
    </row>
    <row r="84" spans="1:14" x14ac:dyDescent="0.25">
      <c r="A84" s="9" t="s">
        <v>12</v>
      </c>
      <c r="B84" s="10">
        <v>44500</v>
      </c>
      <c r="C84" s="11">
        <v>21</v>
      </c>
      <c r="D84" s="12">
        <v>2.0833333333333332E-2</v>
      </c>
      <c r="E84" s="12">
        <v>0.85416666666666663</v>
      </c>
      <c r="F84" s="12">
        <v>0.86388888888888893</v>
      </c>
      <c r="G84" s="13">
        <v>1.07</v>
      </c>
      <c r="H84" s="9" t="s">
        <v>13</v>
      </c>
      <c r="I84" s="9"/>
      <c r="J84" s="15" t="s">
        <v>14</v>
      </c>
      <c r="K84" s="9" t="s">
        <v>15</v>
      </c>
      <c r="L84" s="14">
        <f t="shared" si="4"/>
        <v>0.26750000000000002</v>
      </c>
      <c r="M84" s="10">
        <f t="shared" si="5"/>
        <v>44501</v>
      </c>
      <c r="N84" s="15" t="s">
        <v>16</v>
      </c>
    </row>
    <row r="85" spans="1:14" x14ac:dyDescent="0.25">
      <c r="A85" s="9" t="s">
        <v>12</v>
      </c>
      <c r="B85" s="10">
        <v>44500</v>
      </c>
      <c r="C85" s="11">
        <v>21</v>
      </c>
      <c r="D85" s="12">
        <v>3.125E-2</v>
      </c>
      <c r="E85" s="12">
        <v>0.86458333333333337</v>
      </c>
      <c r="F85" s="12">
        <v>0.87430555555555556</v>
      </c>
      <c r="G85" s="13">
        <v>1.0900000000000001</v>
      </c>
      <c r="H85" s="9" t="s">
        <v>13</v>
      </c>
      <c r="I85" s="9"/>
      <c r="J85" s="15" t="s">
        <v>14</v>
      </c>
      <c r="K85" s="9" t="s">
        <v>15</v>
      </c>
      <c r="L85" s="14">
        <f t="shared" si="4"/>
        <v>0.27250000000000002</v>
      </c>
      <c r="M85" s="10">
        <f t="shared" si="5"/>
        <v>44501</v>
      </c>
      <c r="N85" s="15" t="s">
        <v>16</v>
      </c>
    </row>
    <row r="86" spans="1:14" x14ac:dyDescent="0.25">
      <c r="A86" s="9" t="s">
        <v>12</v>
      </c>
      <c r="B86" s="10">
        <v>44500</v>
      </c>
      <c r="C86" s="11">
        <v>22</v>
      </c>
      <c r="D86" s="12">
        <v>0</v>
      </c>
      <c r="E86" s="12">
        <v>0.875</v>
      </c>
      <c r="F86" s="12">
        <v>0.8847222222222223</v>
      </c>
      <c r="G86" s="13">
        <v>1.05</v>
      </c>
      <c r="H86" s="9" t="s">
        <v>13</v>
      </c>
      <c r="I86" s="9"/>
      <c r="J86" s="15" t="s">
        <v>14</v>
      </c>
      <c r="K86" s="9" t="s">
        <v>15</v>
      </c>
      <c r="L86" s="14">
        <f t="shared" si="4"/>
        <v>0.26250000000000001</v>
      </c>
      <c r="M86" s="10">
        <f t="shared" si="5"/>
        <v>44501</v>
      </c>
      <c r="N86" s="15" t="s">
        <v>16</v>
      </c>
    </row>
    <row r="87" spans="1:14" x14ac:dyDescent="0.25">
      <c r="A87" s="9" t="s">
        <v>12</v>
      </c>
      <c r="B87" s="10">
        <v>44500</v>
      </c>
      <c r="C87" s="11">
        <v>22</v>
      </c>
      <c r="D87" s="12">
        <v>1.0416666666666666E-2</v>
      </c>
      <c r="E87" s="12">
        <v>0.88541666666666663</v>
      </c>
      <c r="F87" s="12">
        <v>0.89513888888888893</v>
      </c>
      <c r="G87" s="13">
        <v>1.27</v>
      </c>
      <c r="H87" s="9" t="s">
        <v>13</v>
      </c>
      <c r="I87" s="9"/>
      <c r="J87" s="15" t="s">
        <v>14</v>
      </c>
      <c r="K87" s="9" t="s">
        <v>15</v>
      </c>
      <c r="L87" s="14">
        <f t="shared" si="4"/>
        <v>0.3175</v>
      </c>
      <c r="M87" s="10">
        <f t="shared" si="5"/>
        <v>44501</v>
      </c>
      <c r="N87" s="15" t="s">
        <v>16</v>
      </c>
    </row>
    <row r="88" spans="1:14" x14ac:dyDescent="0.25">
      <c r="A88" s="9" t="s">
        <v>12</v>
      </c>
      <c r="B88" s="10">
        <v>44500</v>
      </c>
      <c r="C88" s="11">
        <v>22</v>
      </c>
      <c r="D88" s="12">
        <v>2.0833333333333332E-2</v>
      </c>
      <c r="E88" s="12">
        <v>0.89583333333333337</v>
      </c>
      <c r="F88" s="12">
        <v>0.90555555555555556</v>
      </c>
      <c r="G88" s="13">
        <v>1.45</v>
      </c>
      <c r="H88" s="9" t="s">
        <v>13</v>
      </c>
      <c r="I88" s="9"/>
      <c r="J88" s="15" t="s">
        <v>14</v>
      </c>
      <c r="K88" s="9" t="s">
        <v>15</v>
      </c>
      <c r="L88" s="14">
        <f t="shared" si="4"/>
        <v>0.36249999999999999</v>
      </c>
      <c r="M88" s="10">
        <f t="shared" si="5"/>
        <v>44501</v>
      </c>
      <c r="N88" s="15" t="s">
        <v>16</v>
      </c>
    </row>
    <row r="89" spans="1:14" x14ac:dyDescent="0.25">
      <c r="A89" s="9" t="s">
        <v>12</v>
      </c>
      <c r="B89" s="10">
        <v>44500</v>
      </c>
      <c r="C89" s="11">
        <v>22</v>
      </c>
      <c r="D89" s="12">
        <v>3.125E-2</v>
      </c>
      <c r="E89" s="12">
        <v>0.90625</v>
      </c>
      <c r="F89" s="12">
        <v>0.9159722222222223</v>
      </c>
      <c r="G89" s="13">
        <v>1.5</v>
      </c>
      <c r="H89" s="9" t="s">
        <v>13</v>
      </c>
      <c r="I89" s="9"/>
      <c r="J89" s="15" t="s">
        <v>14</v>
      </c>
      <c r="K89" s="9" t="s">
        <v>15</v>
      </c>
      <c r="L89" s="14">
        <f t="shared" si="4"/>
        <v>0.375</v>
      </c>
      <c r="M89" s="10">
        <f t="shared" si="5"/>
        <v>44501</v>
      </c>
      <c r="N89" s="15" t="s">
        <v>16</v>
      </c>
    </row>
    <row r="90" spans="1:14" x14ac:dyDescent="0.25">
      <c r="A90" s="9" t="s">
        <v>12</v>
      </c>
      <c r="B90" s="10">
        <v>44500</v>
      </c>
      <c r="C90" s="11">
        <v>23</v>
      </c>
      <c r="D90" s="12">
        <v>0</v>
      </c>
      <c r="E90" s="12">
        <v>0.91666666666666663</v>
      </c>
      <c r="F90" s="12">
        <v>0.92638888888888893</v>
      </c>
      <c r="G90" s="13">
        <v>1.47</v>
      </c>
      <c r="H90" s="9" t="s">
        <v>13</v>
      </c>
      <c r="I90" s="9"/>
      <c r="J90" s="15" t="s">
        <v>14</v>
      </c>
      <c r="K90" s="9" t="s">
        <v>15</v>
      </c>
      <c r="L90" s="14">
        <f t="shared" si="4"/>
        <v>0.36749999999999999</v>
      </c>
      <c r="M90" s="10">
        <f t="shared" si="5"/>
        <v>44501</v>
      </c>
      <c r="N90" s="15" t="s">
        <v>16</v>
      </c>
    </row>
    <row r="91" spans="1:14" x14ac:dyDescent="0.25">
      <c r="A91" s="9" t="s">
        <v>12</v>
      </c>
      <c r="B91" s="10">
        <v>44500</v>
      </c>
      <c r="C91" s="11">
        <v>23</v>
      </c>
      <c r="D91" s="12">
        <v>1.0416666666666666E-2</v>
      </c>
      <c r="E91" s="12">
        <v>0.92708333333333337</v>
      </c>
      <c r="F91" s="12">
        <v>0.93680555555555556</v>
      </c>
      <c r="G91" s="13">
        <v>1.49</v>
      </c>
      <c r="H91" s="9" t="s">
        <v>13</v>
      </c>
      <c r="I91" s="9"/>
      <c r="J91" s="15" t="s">
        <v>14</v>
      </c>
      <c r="K91" s="9" t="s">
        <v>15</v>
      </c>
      <c r="L91" s="14">
        <f t="shared" si="4"/>
        <v>0.3725</v>
      </c>
      <c r="M91" s="10">
        <f t="shared" si="5"/>
        <v>44501</v>
      </c>
      <c r="N91" s="15" t="s">
        <v>16</v>
      </c>
    </row>
    <row r="92" spans="1:14" x14ac:dyDescent="0.25">
      <c r="A92" s="9" t="s">
        <v>12</v>
      </c>
      <c r="B92" s="10">
        <v>44500</v>
      </c>
      <c r="C92" s="11">
        <v>23</v>
      </c>
      <c r="D92" s="12">
        <v>2.0833333333333332E-2</v>
      </c>
      <c r="E92" s="12">
        <v>0.9375</v>
      </c>
      <c r="F92" s="12">
        <v>0.9472222222222223</v>
      </c>
      <c r="G92" s="13">
        <v>1.19</v>
      </c>
      <c r="H92" s="9" t="s">
        <v>13</v>
      </c>
      <c r="I92" s="9"/>
      <c r="J92" s="15" t="s">
        <v>14</v>
      </c>
      <c r="K92" s="9" t="s">
        <v>15</v>
      </c>
      <c r="L92" s="14">
        <f t="shared" si="4"/>
        <v>0.29749999999999999</v>
      </c>
      <c r="M92" s="10">
        <f t="shared" si="5"/>
        <v>44501</v>
      </c>
      <c r="N92" s="15" t="s">
        <v>16</v>
      </c>
    </row>
    <row r="93" spans="1:14" x14ac:dyDescent="0.25">
      <c r="A93" s="9" t="s">
        <v>12</v>
      </c>
      <c r="B93" s="10">
        <v>44500</v>
      </c>
      <c r="C93" s="11">
        <v>23</v>
      </c>
      <c r="D93" s="12">
        <v>3.125E-2</v>
      </c>
      <c r="E93" s="12">
        <v>0.94791666666666663</v>
      </c>
      <c r="F93" s="12">
        <v>0.95763888888888893</v>
      </c>
      <c r="G93" s="13">
        <v>1.1499999999999999</v>
      </c>
      <c r="H93" s="9" t="s">
        <v>13</v>
      </c>
      <c r="I93" s="9"/>
      <c r="J93" s="15" t="s">
        <v>14</v>
      </c>
      <c r="K93" s="9" t="s">
        <v>15</v>
      </c>
      <c r="L93" s="14">
        <f t="shared" si="4"/>
        <v>0.28749999999999998</v>
      </c>
      <c r="M93" s="10">
        <f t="shared" si="5"/>
        <v>44501</v>
      </c>
      <c r="N93" s="15" t="s">
        <v>16</v>
      </c>
    </row>
    <row r="94" spans="1:14" x14ac:dyDescent="0.25">
      <c r="A94" s="9" t="s">
        <v>12</v>
      </c>
      <c r="B94" s="10">
        <v>44500</v>
      </c>
      <c r="C94" s="11">
        <v>24</v>
      </c>
      <c r="D94" s="12">
        <v>0</v>
      </c>
      <c r="E94" s="12">
        <v>0.95833333333333337</v>
      </c>
      <c r="F94" s="12">
        <v>0.96805555555555556</v>
      </c>
      <c r="G94" s="13">
        <v>1.1200000000000001</v>
      </c>
      <c r="H94" s="9" t="s">
        <v>13</v>
      </c>
      <c r="I94" s="9"/>
      <c r="J94" s="15" t="s">
        <v>14</v>
      </c>
      <c r="K94" s="9" t="s">
        <v>15</v>
      </c>
      <c r="L94" s="14">
        <f t="shared" si="4"/>
        <v>0.28000000000000003</v>
      </c>
      <c r="M94" s="10">
        <f t="shared" si="5"/>
        <v>44501</v>
      </c>
      <c r="N94" s="15" t="s">
        <v>16</v>
      </c>
    </row>
    <row r="95" spans="1:14" x14ac:dyDescent="0.25">
      <c r="A95" s="9" t="s">
        <v>12</v>
      </c>
      <c r="B95" s="10">
        <v>44500</v>
      </c>
      <c r="C95" s="11">
        <v>24</v>
      </c>
      <c r="D95" s="12">
        <v>1.0416666666666666E-2</v>
      </c>
      <c r="E95" s="12">
        <v>0.96875</v>
      </c>
      <c r="F95" s="12">
        <v>0.9784722222222223</v>
      </c>
      <c r="G95" s="13">
        <v>1.1299999999999999</v>
      </c>
      <c r="H95" s="9" t="s">
        <v>13</v>
      </c>
      <c r="I95" s="9"/>
      <c r="J95" s="15" t="s">
        <v>14</v>
      </c>
      <c r="K95" s="9" t="s">
        <v>15</v>
      </c>
      <c r="L95" s="14">
        <f t="shared" si="4"/>
        <v>0.28249999999999997</v>
      </c>
      <c r="M95" s="10">
        <f t="shared" si="5"/>
        <v>44501</v>
      </c>
      <c r="N95" s="15" t="s">
        <v>16</v>
      </c>
    </row>
    <row r="96" spans="1:14" x14ac:dyDescent="0.25">
      <c r="A96" s="9" t="s">
        <v>12</v>
      </c>
      <c r="B96" s="10">
        <v>44500</v>
      </c>
      <c r="C96" s="11">
        <v>24</v>
      </c>
      <c r="D96" s="12">
        <v>2.0833333333333332E-2</v>
      </c>
      <c r="E96" s="12">
        <v>0.97916666666666663</v>
      </c>
      <c r="F96" s="12">
        <v>0.98888888888888893</v>
      </c>
      <c r="G96" s="13">
        <v>1.1200000000000001</v>
      </c>
      <c r="H96" s="9" t="s">
        <v>13</v>
      </c>
      <c r="I96" s="9"/>
      <c r="J96" s="15" t="s">
        <v>14</v>
      </c>
      <c r="K96" s="9" t="s">
        <v>15</v>
      </c>
      <c r="L96" s="14">
        <f t="shared" si="4"/>
        <v>0.28000000000000003</v>
      </c>
      <c r="M96" s="10">
        <f t="shared" si="5"/>
        <v>44501</v>
      </c>
      <c r="N96" s="15" t="s">
        <v>16</v>
      </c>
    </row>
    <row r="97" spans="1:14" x14ac:dyDescent="0.25">
      <c r="A97" s="9" t="s">
        <v>12</v>
      </c>
      <c r="B97" s="10">
        <v>44500</v>
      </c>
      <c r="C97" s="11">
        <v>24</v>
      </c>
      <c r="D97" s="12">
        <v>3.125E-2</v>
      </c>
      <c r="E97" s="12">
        <v>0.98958333333333337</v>
      </c>
      <c r="F97" s="12">
        <v>0.99930555555555556</v>
      </c>
      <c r="G97" s="13">
        <v>1.1299999999999999</v>
      </c>
      <c r="H97" s="9" t="s">
        <v>13</v>
      </c>
      <c r="I97" s="9"/>
      <c r="J97" s="15" t="s">
        <v>14</v>
      </c>
      <c r="K97" s="9" t="s">
        <v>15</v>
      </c>
      <c r="L97" s="14">
        <f t="shared" si="4"/>
        <v>0.28249999999999997</v>
      </c>
      <c r="M97" s="10">
        <f t="shared" si="5"/>
        <v>44501</v>
      </c>
      <c r="N97" s="15" t="s">
        <v>16</v>
      </c>
    </row>
  </sheetData>
  <autoFilter ref="A1:N97" xr:uid="{E17281CF-3FBF-4D40-ABF8-803C8C75E078}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A7AD79EEC3618428DF97170364E38D6" ma:contentTypeVersion="28" ma:contentTypeDescription="" ma:contentTypeScope="" ma:versionID="c6c94a7f1192baf5637edf8ad7c6c93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Formal Complaint</CaseType>
    <IndustryCode xmlns="dc463f71-b30c-4ab2-9473-d307f9d35888">140</IndustryCode>
    <CaseStatus xmlns="dc463f71-b30c-4ab2-9473-d307f9d35888">Formal</CaseStatus>
    <OpenedDate xmlns="dc463f71-b30c-4ab2-9473-d307f9d35888">2022-09-15T07:00:00+00:00</OpenedDate>
    <SignificantOrder xmlns="dc463f71-b30c-4ab2-9473-d307f9d35888">false</SignificantOrder>
    <Date1 xmlns="dc463f71-b30c-4ab2-9473-d307f9d35888">2023-01-10T08:00:00+00:00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220701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6D1B53A-4B91-49A2-B31D-936F43F13483}"/>
</file>

<file path=customXml/itemProps2.xml><?xml version="1.0" encoding="utf-8"?>
<ds:datastoreItem xmlns:ds="http://schemas.openxmlformats.org/officeDocument/2006/customXml" ds:itemID="{23338185-BBC5-4BE5-8A8F-7C30E0AC633C}"/>
</file>

<file path=customXml/itemProps3.xml><?xml version="1.0" encoding="utf-8"?>
<ds:datastoreItem xmlns:ds="http://schemas.openxmlformats.org/officeDocument/2006/customXml" ds:itemID="{C76AC225-E7F0-4A97-B3BA-FB98A33837B7}"/>
</file>

<file path=customXml/itemProps4.xml><?xml version="1.0" encoding="utf-8"?>
<ds:datastoreItem xmlns:ds="http://schemas.openxmlformats.org/officeDocument/2006/customXml" ds:itemID="{24C0E731-A74A-47CE-A36F-D86F80D862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sheet</vt:lpstr>
      <vt:lpstr>Similar Example</vt:lpstr>
      <vt:lpstr>Pivot</vt:lpstr>
      <vt:lpstr>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Argunov, Elena</dc:creator>
  <cp:lastModifiedBy>Argunov, Elena</cp:lastModifiedBy>
  <dcterms:created xsi:type="dcterms:W3CDTF">2022-12-19T15:57:34Z</dcterms:created>
  <dcterms:modified xsi:type="dcterms:W3CDTF">2023-01-09T22:44:28Z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0x0101006E56B4D1795A2E4DB2F0B01679ED314A00AA7AD79EEC3618428DF97170364E38D6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