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6" windowWidth="12888" windowHeight="6648" tabRatio="806" firstSheet="2" activeTab="2"/>
  </bookViews>
  <sheets>
    <sheet name="2011 BB Expansion Results" sheetId="31" state="hidden" r:id="rId1"/>
    <sheet name="2012 BB Expansion Plan" sheetId="32" state="hidden" r:id="rId2"/>
    <sheet name="Addl Deployment Wire Centers" sheetId="35" r:id="rId3"/>
  </sheets>
  <definedNames>
    <definedName name="_xlnm._FilterDatabase" localSheetId="0" hidden="1">'2011 BB Expansion Results'!$A$2:$P$231</definedName>
    <definedName name="_xlnm._FilterDatabase" localSheetId="1" hidden="1">'2012 BB Expansion Plan'!$A$2:$K$231</definedName>
    <definedName name="_xlnm.Print_Area" localSheetId="1">'2012 BB Expansion Plan'!$A$1:$K$231</definedName>
    <definedName name="_xlnm.Print_Area" localSheetId="2">'Addl Deployment Wire Centers'!$A$1:$D$26</definedName>
    <definedName name="_xlnm.Print_Titles" localSheetId="0">'2011 BB Expansion Results'!$A:$C,'2011 BB Expansion Results'!$1:$2</definedName>
    <definedName name="_xlnm.Print_Titles" localSheetId="1">'2012 BB Expansion Plan'!$1:$2</definedName>
  </definedNames>
  <calcPr calcId="125725"/>
</workbook>
</file>

<file path=xl/calcChain.xml><?xml version="1.0" encoding="utf-8"?>
<calcChain xmlns="http://schemas.openxmlformats.org/spreadsheetml/2006/main">
  <c r="H115" i="32"/>
  <c r="P231" i="31"/>
  <c r="O231"/>
  <c r="M231"/>
  <c r="L231"/>
  <c r="J231"/>
  <c r="I231"/>
  <c r="G231"/>
  <c r="K196" i="32"/>
  <c r="H196"/>
  <c r="K123"/>
  <c r="H123"/>
  <c r="H231" i="31"/>
  <c r="G231" i="32" l="1"/>
  <c r="F231"/>
  <c r="E231"/>
  <c r="D231"/>
  <c r="J231"/>
  <c r="K231" s="1"/>
  <c r="I231"/>
  <c r="K149"/>
  <c r="E231" i="31"/>
  <c r="H231" i="32" l="1"/>
  <c r="G128" i="31"/>
  <c r="K231" l="1"/>
  <c r="F161"/>
  <c r="F214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 l="1"/>
  <c r="K226" i="32" l="1"/>
  <c r="K227"/>
  <c r="K229"/>
  <c r="K121"/>
  <c r="K228"/>
  <c r="K230"/>
  <c r="N231" i="31" l="1"/>
  <c r="K217" i="32"/>
  <c r="K210"/>
  <c r="K198"/>
  <c r="K169"/>
  <c r="K122"/>
  <c r="K136"/>
  <c r="K141"/>
  <c r="K171"/>
  <c r="K139"/>
  <c r="K154"/>
  <c r="K130"/>
  <c r="K126"/>
  <c r="K165"/>
  <c r="K225"/>
  <c r="K221"/>
  <c r="K214"/>
  <c r="K153"/>
  <c r="K224"/>
  <c r="K223"/>
  <c r="K222"/>
  <c r="K220"/>
  <c r="K219"/>
  <c r="K218"/>
  <c r="K216"/>
  <c r="K215"/>
  <c r="K213"/>
  <c r="K212"/>
  <c r="K211"/>
  <c r="K209"/>
  <c r="K208"/>
  <c r="K207"/>
  <c r="K206"/>
  <c r="K205"/>
  <c r="K204"/>
  <c r="K203"/>
  <c r="K202"/>
  <c r="K201"/>
  <c r="K200"/>
  <c r="K199"/>
  <c r="K197"/>
  <c r="K195"/>
  <c r="K150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0"/>
  <c r="K168"/>
  <c r="K167"/>
  <c r="K166"/>
  <c r="K164"/>
  <c r="K163"/>
  <c r="K162"/>
  <c r="K161"/>
  <c r="K160"/>
  <c r="K159"/>
  <c r="K158"/>
  <c r="K157"/>
  <c r="K156"/>
  <c r="K155"/>
  <c r="K152"/>
  <c r="K151"/>
  <c r="K148"/>
  <c r="K147"/>
  <c r="K146"/>
  <c r="K145"/>
  <c r="K144"/>
  <c r="K143"/>
  <c r="K142"/>
  <c r="K140"/>
  <c r="K138"/>
  <c r="K137"/>
  <c r="K135"/>
  <c r="K134"/>
  <c r="K133"/>
  <c r="K132"/>
  <c r="K131"/>
  <c r="K129"/>
  <c r="K128"/>
  <c r="K127"/>
  <c r="K125"/>
  <c r="K124"/>
  <c r="K120"/>
  <c r="K119"/>
  <c r="K118"/>
  <c r="K117"/>
  <c r="K116"/>
  <c r="K115"/>
  <c r="H230"/>
  <c r="N230" i="31"/>
  <c r="N228"/>
  <c r="N123"/>
  <c r="N121"/>
  <c r="N229"/>
  <c r="N227"/>
  <c r="N226"/>
  <c r="N225"/>
  <c r="N224"/>
  <c r="N223"/>
  <c r="F231"/>
  <c r="D231"/>
  <c r="H228" i="32"/>
  <c r="H121"/>
  <c r="H229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5"/>
  <c r="H150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2"/>
  <c r="H120"/>
  <c r="H119"/>
  <c r="H118"/>
  <c r="H117"/>
  <c r="H116"/>
  <c r="K114"/>
  <c r="H114"/>
  <c r="K113"/>
  <c r="H113"/>
  <c r="K112"/>
  <c r="H112"/>
  <c r="K111"/>
  <c r="H111"/>
  <c r="K110"/>
  <c r="H110"/>
  <c r="K109"/>
  <c r="H109"/>
  <c r="K108"/>
  <c r="H108"/>
  <c r="K107"/>
  <c r="H107"/>
  <c r="K106"/>
  <c r="H106"/>
  <c r="K105"/>
  <c r="H105"/>
  <c r="K104"/>
  <c r="H104"/>
  <c r="K103"/>
  <c r="H103"/>
  <c r="K102"/>
  <c r="H102"/>
  <c r="K101"/>
  <c r="H101"/>
  <c r="K100"/>
  <c r="H100"/>
  <c r="K99"/>
  <c r="H99"/>
  <c r="K98"/>
  <c r="H98"/>
  <c r="K97"/>
  <c r="H97"/>
  <c r="K96"/>
  <c r="H96"/>
  <c r="K95"/>
  <c r="H95"/>
  <c r="K94"/>
  <c r="H94"/>
  <c r="K93"/>
  <c r="H93"/>
  <c r="K92"/>
  <c r="H92"/>
  <c r="K91"/>
  <c r="H91"/>
  <c r="K90"/>
  <c r="H90"/>
  <c r="K89"/>
  <c r="H89"/>
  <c r="K88"/>
  <c r="H88"/>
  <c r="K87"/>
  <c r="H87"/>
  <c r="K86"/>
  <c r="H86"/>
  <c r="K85"/>
  <c r="H85"/>
  <c r="K84"/>
  <c r="H84"/>
  <c r="K83"/>
  <c r="H83"/>
  <c r="K82"/>
  <c r="H82"/>
  <c r="K81"/>
  <c r="H81"/>
  <c r="K80"/>
  <c r="H80"/>
  <c r="K79"/>
  <c r="H79"/>
  <c r="K78"/>
  <c r="H78"/>
  <c r="K77"/>
  <c r="H77"/>
  <c r="K76"/>
  <c r="H76"/>
  <c r="K75"/>
  <c r="H75"/>
  <c r="K74"/>
  <c r="H74"/>
  <c r="K73"/>
  <c r="H73"/>
  <c r="K72"/>
  <c r="H72"/>
  <c r="K71"/>
  <c r="H71"/>
  <c r="K70"/>
  <c r="H70"/>
  <c r="K69"/>
  <c r="H69"/>
  <c r="K68"/>
  <c r="H68"/>
  <c r="K67"/>
  <c r="H67"/>
  <c r="K66"/>
  <c r="H66"/>
  <c r="K65"/>
  <c r="H65"/>
  <c r="K64"/>
  <c r="H64"/>
  <c r="K63"/>
  <c r="H63"/>
  <c r="K62"/>
  <c r="H62"/>
  <c r="K61"/>
  <c r="H61"/>
  <c r="K60"/>
  <c r="H60"/>
  <c r="K59"/>
  <c r="H59"/>
  <c r="K58"/>
  <c r="H58"/>
  <c r="K57"/>
  <c r="H57"/>
  <c r="K56"/>
  <c r="H56"/>
  <c r="K55"/>
  <c r="H55"/>
  <c r="K54"/>
  <c r="H54"/>
  <c r="K53"/>
  <c r="H53"/>
  <c r="K52"/>
  <c r="H52"/>
  <c r="K51"/>
  <c r="H51"/>
  <c r="K50"/>
  <c r="H50"/>
  <c r="K49"/>
  <c r="H49"/>
  <c r="K48"/>
  <c r="H48"/>
  <c r="K47"/>
  <c r="H47"/>
  <c r="K46"/>
  <c r="H46"/>
  <c r="K45"/>
  <c r="H45"/>
  <c r="K44"/>
  <c r="H44"/>
  <c r="K43"/>
  <c r="H43"/>
  <c r="K42"/>
  <c r="H42"/>
  <c r="K41"/>
  <c r="H41"/>
  <c r="K40"/>
  <c r="H40"/>
  <c r="K39"/>
  <c r="H39"/>
  <c r="K38"/>
  <c r="H38"/>
  <c r="K37"/>
  <c r="H37"/>
  <c r="K36"/>
  <c r="H36"/>
  <c r="K35"/>
  <c r="H35"/>
  <c r="K34"/>
  <c r="H34"/>
  <c r="K33"/>
  <c r="H33"/>
  <c r="K32"/>
  <c r="H32"/>
  <c r="K31"/>
  <c r="H31"/>
  <c r="K30"/>
  <c r="H30"/>
  <c r="K29"/>
  <c r="H29"/>
  <c r="K28"/>
  <c r="H28"/>
  <c r="K27"/>
  <c r="H27"/>
  <c r="K26"/>
  <c r="H26"/>
  <c r="K25"/>
  <c r="H25"/>
  <c r="K24"/>
  <c r="H24"/>
  <c r="K23"/>
  <c r="H23"/>
  <c r="K22"/>
  <c r="H22"/>
  <c r="K21"/>
  <c r="H21"/>
  <c r="K20"/>
  <c r="H20"/>
  <c r="K19"/>
  <c r="H19"/>
  <c r="K18"/>
  <c r="H18"/>
  <c r="K17"/>
  <c r="H17"/>
  <c r="K16"/>
  <c r="H16"/>
  <c r="K15"/>
  <c r="H15"/>
  <c r="K14"/>
  <c r="H14"/>
  <c r="K13"/>
  <c r="H13"/>
  <c r="K12"/>
  <c r="H12"/>
  <c r="K11"/>
  <c r="H11"/>
  <c r="K10"/>
  <c r="H10"/>
  <c r="K9"/>
  <c r="H9"/>
  <c r="K8"/>
  <c r="H8"/>
  <c r="K7"/>
  <c r="H7"/>
  <c r="K6"/>
  <c r="H6"/>
  <c r="K5"/>
  <c r="H5"/>
  <c r="K4"/>
  <c r="H4"/>
  <c r="K3"/>
  <c r="H3"/>
  <c r="N222" i="31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5"/>
  <c r="N150"/>
  <c r="N194"/>
  <c r="N193"/>
  <c r="N192"/>
  <c r="N191"/>
  <c r="N190"/>
  <c r="N189"/>
  <c r="N188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N167"/>
  <c r="N166"/>
  <c r="N165"/>
  <c r="N164"/>
  <c r="N163"/>
  <c r="N162"/>
  <c r="N161"/>
  <c r="N160"/>
  <c r="N196"/>
  <c r="N159"/>
  <c r="N158"/>
  <c r="N157"/>
  <c r="N156"/>
  <c r="N155"/>
  <c r="N154"/>
  <c r="N153"/>
  <c r="N152"/>
  <c r="N151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9"/>
  <c r="N128"/>
  <c r="N127"/>
  <c r="N126"/>
  <c r="N125"/>
  <c r="N124"/>
  <c r="N122"/>
  <c r="N120"/>
  <c r="N119"/>
  <c r="N118"/>
  <c r="N117"/>
  <c r="N116"/>
  <c r="N115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3"/>
  <c r="K4" l="1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3"/>
</calcChain>
</file>

<file path=xl/sharedStrings.xml><?xml version="1.0" encoding="utf-8"?>
<sst xmlns="http://schemas.openxmlformats.org/spreadsheetml/2006/main" count="1191" uniqueCount="389">
  <si>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</si>
  <si>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</si>
  <si>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</si>
  <si>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</si>
  <si>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</si>
  <si>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</si>
  <si>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</si>
  <si>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</si>
  <si>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</si>
  <si>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Total Broadband Capital Expenditures</t>
  </si>
  <si>
    <t>( K )</t>
  </si>
  <si>
    <t>( L )</t>
  </si>
  <si>
    <t xml:space="preserve"> Beginning Broadband Availability Percent
( D/E )</t>
  </si>
  <si>
    <t>Wire Center Name</t>
  </si>
  <si>
    <t>Aberdeen</t>
  </si>
  <si>
    <t>Belfair</t>
  </si>
  <si>
    <t>Billingham Regent</t>
  </si>
  <si>
    <t>Lummi Island</t>
  </si>
  <si>
    <t>Centralia</t>
  </si>
  <si>
    <t>Coulee Dam</t>
  </si>
  <si>
    <t>Cle-elum</t>
  </si>
  <si>
    <t>Colville</t>
  </si>
  <si>
    <t>Colby</t>
  </si>
  <si>
    <t>Crystal Mountain</t>
  </si>
  <si>
    <t>Castle Rock</t>
  </si>
  <si>
    <t>Deer Park</t>
  </si>
  <si>
    <t>Dayton</t>
  </si>
  <si>
    <t>Elk</t>
  </si>
  <si>
    <t>Ephrata</t>
  </si>
  <si>
    <t>Easton</t>
  </si>
  <si>
    <t>Greenbluff</t>
  </si>
  <si>
    <t>Hoodsport</t>
  </si>
  <si>
    <t>Joyce</t>
  </si>
  <si>
    <t>Liberty Lake</t>
  </si>
  <si>
    <t>Loon Lake</t>
  </si>
  <si>
    <t>Moses Lake</t>
  </si>
  <si>
    <t>Moses Lake Air Base</t>
  </si>
  <si>
    <t>Northport</t>
  </si>
  <si>
    <t>Napavine</t>
  </si>
  <si>
    <t>Newman Lake</t>
  </si>
  <si>
    <t>Ocean Shores</t>
  </si>
  <si>
    <t>Olympia Evergreen</t>
  </si>
  <si>
    <t>Omak/Okanogan</t>
  </si>
  <si>
    <t>Oroville</t>
  </si>
  <si>
    <t>Othello</t>
  </si>
  <si>
    <t>Pasco</t>
  </si>
  <si>
    <t>Pomeroy</t>
  </si>
  <si>
    <t>Port Ludlow</t>
  </si>
  <si>
    <t>Pateros</t>
  </si>
  <si>
    <t>Rochester</t>
  </si>
  <si>
    <t>Silverdale</t>
  </si>
  <si>
    <t>Sumner*</t>
  </si>
  <si>
    <t>Sunnyslope</t>
  </si>
  <si>
    <t>Springdale</t>
  </si>
  <si>
    <t>Spokane Chestnut</t>
  </si>
  <si>
    <t>Spokane Hudson</t>
  </si>
  <si>
    <t>Spokane Keystone</t>
  </si>
  <si>
    <t>Spokane Moran</t>
  </si>
  <si>
    <t>Seattle Elliott</t>
  </si>
  <si>
    <t>Winlock</t>
  </si>
  <si>
    <t>Warden</t>
  </si>
  <si>
    <t>Waitsburg</t>
  </si>
  <si>
    <t>Yakima West</t>
  </si>
  <si>
    <t>Ames Lake</t>
  </si>
  <si>
    <t>Arletta</t>
  </si>
  <si>
    <t>Ashford</t>
  </si>
  <si>
    <t>Basin City</t>
  </si>
  <si>
    <t>Beaver</t>
  </si>
  <si>
    <t>Blakely Island</t>
  </si>
  <si>
    <t>Burley</t>
  </si>
  <si>
    <t>Carnation</t>
  </si>
  <si>
    <t>Cathlamet</t>
  </si>
  <si>
    <t>Cheney</t>
  </si>
  <si>
    <t>Chimacum</t>
  </si>
  <si>
    <t>Chinook</t>
  </si>
  <si>
    <t>Clallam Bay</t>
  </si>
  <si>
    <t>Columbia</t>
  </si>
  <si>
    <t>Connell</t>
  </si>
  <si>
    <t>Coulee City</t>
  </si>
  <si>
    <t>Cowiche</t>
  </si>
  <si>
    <t>Creston</t>
  </si>
  <si>
    <t>Curtis</t>
  </si>
  <si>
    <t>Dallesport</t>
  </si>
  <si>
    <t>East Sound</t>
  </si>
  <si>
    <t>Edwall-Tyler</t>
  </si>
  <si>
    <t>Elma</t>
  </si>
  <si>
    <t>Eltopia</t>
  </si>
  <si>
    <t>Fall City</t>
  </si>
  <si>
    <t>Forks</t>
  </si>
  <si>
    <t>Fox Island</t>
  </si>
  <si>
    <t>Friday Harbor</t>
  </si>
  <si>
    <t>Gig Harbor</t>
  </si>
  <si>
    <t>Glenoma</t>
  </si>
  <si>
    <t>Grandview</t>
  </si>
  <si>
    <t>Granger</t>
  </si>
  <si>
    <t>Hansville</t>
  </si>
  <si>
    <t>Harrah</t>
  </si>
  <si>
    <t>Harrington</t>
  </si>
  <si>
    <t>Humptulips</t>
  </si>
  <si>
    <t>Kahlotus</t>
  </si>
  <si>
    <t>Kettle Falls</t>
  </si>
  <si>
    <t>Kingston</t>
  </si>
  <si>
    <t>Klickitat</t>
  </si>
  <si>
    <t>Lake Quinault</t>
  </si>
  <si>
    <t>Lakebay</t>
  </si>
  <si>
    <t>Lind</t>
  </si>
  <si>
    <t>Long Beach</t>
  </si>
  <si>
    <t>Lopez</t>
  </si>
  <si>
    <t>Lyle</t>
  </si>
  <si>
    <t>Mabton</t>
  </si>
  <si>
    <t>Mathews Corner</t>
  </si>
  <si>
    <t>Mattawa</t>
  </si>
  <si>
    <t>McCleary</t>
  </si>
  <si>
    <t>Medical Lake</t>
  </si>
  <si>
    <t>Mesa</t>
  </si>
  <si>
    <t>Mineral</t>
  </si>
  <si>
    <t>Montesano</t>
  </si>
  <si>
    <t>Morton</t>
  </si>
  <si>
    <t>Neah Bay</t>
  </si>
  <si>
    <t>North Bend</t>
  </si>
  <si>
    <t>North Vashon</t>
  </si>
  <si>
    <t>Ocean Park</t>
  </si>
  <si>
    <t>Odessa</t>
  </si>
  <si>
    <t>Orting</t>
  </si>
  <si>
    <t>Packwood</t>
  </si>
  <si>
    <t>Paterson</t>
  </si>
  <si>
    <t>Pe Ell</t>
  </si>
  <si>
    <t>Poulsbo</t>
  </si>
  <si>
    <t>Prosser</t>
  </si>
  <si>
    <t>Puget Island</t>
  </si>
  <si>
    <t>Randle</t>
  </si>
  <si>
    <t>Raymond</t>
  </si>
  <si>
    <t>Reardan</t>
  </si>
  <si>
    <t>Ritzville</t>
  </si>
  <si>
    <t>Roosevelt</t>
  </si>
  <si>
    <t>Royal City</t>
  </si>
  <si>
    <t>Snoqualmie Pass</t>
  </si>
  <si>
    <t>South Bend</t>
  </si>
  <si>
    <t>South Prairie</t>
  </si>
  <si>
    <t>Spangle</t>
  </si>
  <si>
    <t>Sprague</t>
  </si>
  <si>
    <t>Starbuck</t>
  </si>
  <si>
    <t>Stevenson</t>
  </si>
  <si>
    <t>Tieton</t>
  </si>
  <si>
    <t>Toppenish</t>
  </si>
  <si>
    <t>Twisp</t>
  </si>
  <si>
    <t>Vader</t>
  </si>
  <si>
    <t>Valley</t>
  </si>
  <si>
    <t>Vashon</t>
  </si>
  <si>
    <t>Wapato</t>
  </si>
  <si>
    <t>Washtucna</t>
  </si>
  <si>
    <t>White Salmon</t>
  </si>
  <si>
    <t>White Swan</t>
  </si>
  <si>
    <t>Whitstran</t>
  </si>
  <si>
    <t>Wilbur</t>
  </si>
  <si>
    <t>Wilson Creek</t>
  </si>
  <si>
    <t>Winthrop</t>
  </si>
  <si>
    <t>Yacolt</t>
  </si>
  <si>
    <t>(A)</t>
  </si>
  <si>
    <t xml:space="preserve"> Company</t>
  </si>
  <si>
    <t>Legacy-Q</t>
  </si>
  <si>
    <t>CTL WA, Inc.</t>
  </si>
  <si>
    <t>CTL Inter-Island</t>
  </si>
  <si>
    <t>United NW WA</t>
  </si>
  <si>
    <t>CTL of Cowiche</t>
  </si>
  <si>
    <t xml:space="preserve">CTL Inter-Island </t>
  </si>
  <si>
    <t>Colfax</t>
  </si>
  <si>
    <t>ABRDWA01</t>
  </si>
  <si>
    <t>AUBNWA01</t>
  </si>
  <si>
    <t>BCKLWA01</t>
  </si>
  <si>
    <t>BDMDWA01</t>
  </si>
  <si>
    <t>BLFRWA01</t>
  </si>
  <si>
    <t>BLHMWA01</t>
  </si>
  <si>
    <t>BLHMWALU</t>
  </si>
  <si>
    <t>BLLVWAGL</t>
  </si>
  <si>
    <t>BLLVWASH</t>
  </si>
  <si>
    <t>BMTNWA01</t>
  </si>
  <si>
    <t>BNISWA01</t>
  </si>
  <si>
    <t>BTLGWA01</t>
  </si>
  <si>
    <t>BYLKWA01</t>
  </si>
  <si>
    <t>CENLWA01</t>
  </si>
  <si>
    <t>CHHLWA01</t>
  </si>
  <si>
    <t>CLDMWA01</t>
  </si>
  <si>
    <t>CLELWA01</t>
  </si>
  <si>
    <t>CLFXWA01</t>
  </si>
  <si>
    <t>CLVLWA01</t>
  </si>
  <si>
    <t>COLBWA01</t>
  </si>
  <si>
    <t>CRMTWA01</t>
  </si>
  <si>
    <t>CRSBWA01</t>
  </si>
  <si>
    <t>CSRKWA01</t>
  </si>
  <si>
    <t>DESMWA01</t>
  </si>
  <si>
    <t>DRPKWA01</t>
  </si>
  <si>
    <t>DYTNWA01</t>
  </si>
  <si>
    <t>ELK WA01</t>
  </si>
  <si>
    <t>ENMCWA01</t>
  </si>
  <si>
    <t>EPHRWA01</t>
  </si>
  <si>
    <t>ESTNWA01</t>
  </si>
  <si>
    <t>FDWYWA01</t>
  </si>
  <si>
    <t>GRBLWA01</t>
  </si>
  <si>
    <t>GRHMWAGR</t>
  </si>
  <si>
    <t>HDPTWA01</t>
  </si>
  <si>
    <t>ISQHWAEX</t>
  </si>
  <si>
    <t>JOYCWA01</t>
  </si>
  <si>
    <t>KENTWA01</t>
  </si>
  <si>
    <t>KENTWAME</t>
  </si>
  <si>
    <t>KENTWAOB</t>
  </si>
  <si>
    <t>LACYWA01</t>
  </si>
  <si>
    <t>LBLKWA01</t>
  </si>
  <si>
    <t>LGVWWA02</t>
  </si>
  <si>
    <t>LNLKWA01</t>
  </si>
  <si>
    <t>MPVYWAMV</t>
  </si>
  <si>
    <t>MRISWA01</t>
  </si>
  <si>
    <t>MSLKWA01</t>
  </si>
  <si>
    <t>MSLKWAAB</t>
  </si>
  <si>
    <t>NPRTWA01</t>
  </si>
  <si>
    <t>NPVNWA01</t>
  </si>
  <si>
    <t>NWLKWA01</t>
  </si>
  <si>
    <t>OCSHWA01</t>
  </si>
  <si>
    <t>OLYMWA02</t>
  </si>
  <si>
    <t>OLYMWAEV</t>
  </si>
  <si>
    <t>OMAKWA01</t>
  </si>
  <si>
    <t>ORCHWA01</t>
  </si>
  <si>
    <t>ORVLWA01</t>
  </si>
  <si>
    <t>OTHEWA01</t>
  </si>
  <si>
    <t>PASCWA01</t>
  </si>
  <si>
    <t>PMRYWA01</t>
  </si>
  <si>
    <t>PTANWA01</t>
  </si>
  <si>
    <t>PTLWWA01</t>
  </si>
  <si>
    <t>PTORWAFE</t>
  </si>
  <si>
    <t>PTRSWA01</t>
  </si>
  <si>
    <t>PTTWWA01</t>
  </si>
  <si>
    <t>PYLPWA01</t>
  </si>
  <si>
    <t>RDFDWA01</t>
  </si>
  <si>
    <t>RNTNWA01</t>
  </si>
  <si>
    <t>ROCHWA01</t>
  </si>
  <si>
    <t>ROY WA01</t>
  </si>
  <si>
    <t>SEQMWA01</t>
  </si>
  <si>
    <t>SHTNWA01</t>
  </si>
  <si>
    <t>SLDLWASI</t>
  </si>
  <si>
    <t>SMNRWA01</t>
  </si>
  <si>
    <t>SNYSWA01</t>
  </si>
  <si>
    <t>SPDLWA01</t>
  </si>
  <si>
    <t>SPKNWA01</t>
  </si>
  <si>
    <t>SPKNWACH</t>
  </si>
  <si>
    <t>SPKNWAFA</t>
  </si>
  <si>
    <t>SPKNWAHD</t>
  </si>
  <si>
    <t>SPKNWAKY</t>
  </si>
  <si>
    <t>SPKNWAMO</t>
  </si>
  <si>
    <t>SPKNWAWA</t>
  </si>
  <si>
    <t>SPKNWAWH</t>
  </si>
  <si>
    <t>STTLWA03</t>
  </si>
  <si>
    <t>STTLWA04</t>
  </si>
  <si>
    <t>STTLWA05</t>
  </si>
  <si>
    <t>STTLWA06</t>
  </si>
  <si>
    <t>STTLWACA</t>
  </si>
  <si>
    <t>STTLWACH</t>
  </si>
  <si>
    <t>STTLWADU</t>
  </si>
  <si>
    <t>STTLWAEL</t>
  </si>
  <si>
    <t>STTLWALA</t>
  </si>
  <si>
    <t>STTLWAPA</t>
  </si>
  <si>
    <t>STTLWASU</t>
  </si>
  <si>
    <t>STTLWAWE</t>
  </si>
  <si>
    <t>TACMWAFA</t>
  </si>
  <si>
    <t>TACMWAFL</t>
  </si>
  <si>
    <t>TACMWAGF</t>
  </si>
  <si>
    <t>TACMWAJU</t>
  </si>
  <si>
    <t>TACMWALE</t>
  </si>
  <si>
    <t>TACMWALO</t>
  </si>
  <si>
    <t>TACMWASY</t>
  </si>
  <si>
    <t>TACMWAWA</t>
  </si>
  <si>
    <t>TACMWAWV</t>
  </si>
  <si>
    <t>VANCWA01</t>
  </si>
  <si>
    <t>VANCWANO</t>
  </si>
  <si>
    <t>WLWLWA01</t>
  </si>
  <si>
    <t>WNLCWA01</t>
  </si>
  <si>
    <t>WRDNWA01</t>
  </si>
  <si>
    <t>WTBGWA01</t>
  </si>
  <si>
    <t>YAKMWA02</t>
  </si>
  <si>
    <t>YAKMWAWE</t>
  </si>
  <si>
    <t>Bickleton</t>
  </si>
  <si>
    <t>Wishram</t>
  </si>
  <si>
    <t>Zillah</t>
  </si>
  <si>
    <t>Beginning Unserved Living Units</t>
  </si>
  <si>
    <t>Beginning Underserved Living Units</t>
  </si>
  <si>
    <t>Beginning 
Total Living Units</t>
  </si>
  <si>
    <t xml:space="preserve">Estimated Ending Living Units with
Broadband Availability </t>
  </si>
  <si>
    <t>Ending Underserved Living Units</t>
  </si>
  <si>
    <t>Ending Unserved Living Units</t>
  </si>
  <si>
    <t>Ending Total Living Units</t>
  </si>
  <si>
    <t xml:space="preserve"> Ending Living Units with
Broadband Availability </t>
  </si>
  <si>
    <t>Beginning 
Living Units with Broadband Availability</t>
  </si>
  <si>
    <t xml:space="preserve"> </t>
  </si>
  <si>
    <t>Auburn</t>
  </si>
  <si>
    <t>Buckley</t>
  </si>
  <si>
    <t>Black Diamond</t>
  </si>
  <si>
    <t>Bellevue Glencourt</t>
  </si>
  <si>
    <t>Bellevue Sherwood</t>
  </si>
  <si>
    <t>Bremerton Essex</t>
  </si>
  <si>
    <t>Bainbridge Island</t>
  </si>
  <si>
    <t>Battleground</t>
  </si>
  <si>
    <t>Bonney Lake</t>
  </si>
  <si>
    <t>Chehalis</t>
  </si>
  <si>
    <t>Crosby</t>
  </si>
  <si>
    <t>Des Moines</t>
  </si>
  <si>
    <t>Enumclaw</t>
  </si>
  <si>
    <t>Federal Way</t>
  </si>
  <si>
    <t>Graham</t>
  </si>
  <si>
    <t>Issaquah</t>
  </si>
  <si>
    <t>Kent Ulrick</t>
  </si>
  <si>
    <t>Kent O Brien</t>
  </si>
  <si>
    <t>Longview</t>
  </si>
  <si>
    <t>Kent Meridian</t>
  </si>
  <si>
    <t>Maple Valley</t>
  </si>
  <si>
    <t>Mercer Island</t>
  </si>
  <si>
    <t>Olympia Whitehall</t>
  </si>
  <si>
    <t>Orchards</t>
  </si>
  <si>
    <t>Lacey</t>
  </si>
  <si>
    <t>Port Orchard</t>
  </si>
  <si>
    <t>Roy</t>
  </si>
  <si>
    <t>Renton</t>
  </si>
  <si>
    <t>Port Townsend</t>
  </si>
  <si>
    <t>Puyallup</t>
  </si>
  <si>
    <t>Ridgefield</t>
  </si>
  <si>
    <t>Port Angeles</t>
  </si>
  <si>
    <t>Shelton</t>
  </si>
  <si>
    <t>Sequim</t>
  </si>
  <si>
    <t>Spokane Riverside</t>
  </si>
  <si>
    <t>Spokane Fairfax</t>
  </si>
  <si>
    <t>Spokane Walnut</t>
  </si>
  <si>
    <t>Spokane Whitworth</t>
  </si>
  <si>
    <t>Seattle East</t>
  </si>
  <si>
    <t>Seattle Emerson</t>
  </si>
  <si>
    <t>Seattle Atwater</t>
  </si>
  <si>
    <t>Seattle Main</t>
  </si>
  <si>
    <t>Seattle Campus</t>
  </si>
  <si>
    <t>Seattle Cherry</t>
  </si>
  <si>
    <t>Seattle Lakeview</t>
  </si>
  <si>
    <t>Seattle Parkway</t>
  </si>
  <si>
    <t>Seattle Duwamish</t>
  </si>
  <si>
    <t>Seattle Sunset</t>
  </si>
  <si>
    <t>Tacoma Fawcett</t>
  </si>
  <si>
    <t>Seattle West</t>
  </si>
  <si>
    <t>Tacoma Fort Lewis</t>
  </si>
  <si>
    <t>Tacoma Greenfield</t>
  </si>
  <si>
    <t>Tacoma Juniper</t>
  </si>
  <si>
    <t>Tacoma Lenox</t>
  </si>
  <si>
    <t>Tacoma Logan</t>
  </si>
  <si>
    <t>Tacoma Skyline</t>
  </si>
  <si>
    <t>Tacoma Waverly 2</t>
  </si>
  <si>
    <t>Tacoma Waverly 7</t>
  </si>
  <si>
    <t>Vancouver Oxford</t>
  </si>
  <si>
    <t>Vancouver North</t>
  </si>
  <si>
    <t>Walla Walla</t>
  </si>
  <si>
    <t>Yakima Chestnut</t>
  </si>
  <si>
    <t>Almira</t>
  </si>
  <si>
    <t>Chewelah</t>
  </si>
  <si>
    <t>Clearwater</t>
  </si>
  <si>
    <t>Davenport</t>
  </si>
  <si>
    <t>Eureka</t>
  </si>
  <si>
    <t>Goldendale</t>
  </si>
  <si>
    <t>Hunters</t>
  </si>
  <si>
    <t>Nespelem</t>
  </si>
  <si>
    <t>Ocosta</t>
  </si>
  <si>
    <t>Pacific Beach</t>
  </si>
  <si>
    <t>Sunnyside</t>
  </si>
  <si>
    <t>Trout Lake</t>
  </si>
  <si>
    <t>Sumner</t>
  </si>
  <si>
    <t>Glenwood</t>
  </si>
  <si>
    <t>Brinnon/Hood Canal</t>
  </si>
  <si>
    <t>Gardiner/Pt Angeles</t>
  </si>
  <si>
    <t>Quilcene/Hood Canal</t>
  </si>
  <si>
    <t>Rimrock/White Pass</t>
  </si>
  <si>
    <t>Company</t>
  </si>
  <si>
    <t xml:space="preserve"> Broadband Capital Expenditures to Unserved and Underserved Areas</t>
  </si>
  <si>
    <t>( M )</t>
  </si>
  <si>
    <t>Estimated Ending Broadband Availability Percent
( I/E )</t>
  </si>
  <si>
    <t>Previously Unserved or Underserved Living Units Enabled or Upgraded</t>
  </si>
  <si>
    <t>Number of Projects Associated with Broadband Capital in Column B</t>
  </si>
  <si>
    <t>(see Sumner)</t>
  </si>
  <si>
    <t>(see Moses Lk)</t>
  </si>
  <si>
    <t>Previously Unserved  and Underserved Living Units Estimated for Enablement or Upgrade</t>
  </si>
  <si>
    <t>( N )</t>
  </si>
  <si>
    <t xml:space="preserve"> Beginning Broadband Availability Percent
(G/H)</t>
  </si>
  <si>
    <t>Ending Broadband Availability Percent 
( J/K )</t>
  </si>
  <si>
    <t xml:space="preserve">Change in Unserved Attributable to Specific Projects  </t>
  </si>
  <si>
    <t>Willard</t>
  </si>
  <si>
    <t>CLLI</t>
  </si>
  <si>
    <t>Projected 2012 LUs</t>
  </si>
  <si>
    <t>Actual 2012 LUs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</si>
</sst>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0.0%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u/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465926084170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6" fillId="0" borderId="1" xfId="2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0" fillId="0" borderId="0" xfId="0" applyFont="1"/>
    <xf numFmtId="0" fontId="7" fillId="0" borderId="2" xfId="0" applyFont="1" applyBorder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49" fontId="5" fillId="0" borderId="3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wrapText="1"/>
    </xf>
    <xf numFmtId="3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0" xfId="0" applyFo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right"/>
    </xf>
    <xf numFmtId="165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right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65" fontId="5" fillId="0" borderId="0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0" fontId="5" fillId="0" borderId="1" xfId="0" applyFont="1" applyBorder="1"/>
    <xf numFmtId="0" fontId="9" fillId="0" borderId="3" xfId="0" applyFont="1" applyFill="1" applyBorder="1" applyAlignment="1">
      <alignment horizontal="center"/>
    </xf>
    <xf numFmtId="0" fontId="5" fillId="0" borderId="0" xfId="0" applyFont="1"/>
    <xf numFmtId="3" fontId="6" fillId="0" borderId="1" xfId="2" applyNumberFormat="1" applyFont="1" applyFill="1" applyBorder="1" applyAlignment="1">
      <alignment horizontal="center" wrapText="1"/>
    </xf>
    <xf numFmtId="0" fontId="5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6" fillId="0" borderId="3" xfId="2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165" fontId="6" fillId="2" borderId="1" xfId="2" applyNumberFormat="1" applyFont="1" applyFill="1" applyBorder="1" applyAlignment="1">
      <alignment horizontal="center" vertical="center" wrapText="1"/>
    </xf>
    <xf numFmtId="0" fontId="6" fillId="0" borderId="4" xfId="2" applyFont="1" applyFill="1" applyBorder="1" applyAlignment="1">
      <alignment horizontal="center" wrapText="1"/>
    </xf>
    <xf numFmtId="0" fontId="6" fillId="0" borderId="1" xfId="2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9" fontId="5" fillId="0" borderId="0" xfId="0" applyNumberFormat="1" applyFont="1" applyBorder="1" applyAlignment="1">
      <alignment horizontal="center"/>
    </xf>
    <xf numFmtId="9" fontId="5" fillId="0" borderId="0" xfId="3" applyNumberFormat="1" applyFont="1" applyAlignment="1">
      <alignment horizontal="center" vertical="center"/>
    </xf>
    <xf numFmtId="9" fontId="5" fillId="0" borderId="5" xfId="0" applyNumberFormat="1" applyFont="1" applyFill="1" applyBorder="1" applyAlignment="1">
      <alignment horizontal="center"/>
    </xf>
    <xf numFmtId="166" fontId="5" fillId="0" borderId="1" xfId="0" applyNumberFormat="1" applyFont="1" applyFill="1" applyBorder="1" applyAlignment="1">
      <alignment horizontal="center" wrapText="1"/>
    </xf>
    <xf numFmtId="0" fontId="6" fillId="2" borderId="1" xfId="2" applyFont="1" applyFill="1" applyBorder="1" applyAlignment="1">
      <alignment horizontal="center" wrapText="1"/>
    </xf>
    <xf numFmtId="3" fontId="6" fillId="0" borderId="0" xfId="2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right"/>
    </xf>
    <xf numFmtId="165" fontId="6" fillId="3" borderId="1" xfId="1" applyNumberFormat="1" applyFont="1" applyFill="1" applyBorder="1" applyAlignment="1">
      <alignment horizontal="right"/>
    </xf>
    <xf numFmtId="3" fontId="6" fillId="3" borderId="1" xfId="2" applyNumberFormat="1" applyFont="1" applyFill="1" applyBorder="1" applyAlignment="1">
      <alignment horizontal="center" wrapText="1"/>
    </xf>
    <xf numFmtId="3" fontId="6" fillId="3" borderId="1" xfId="2" applyNumberFormat="1" applyFont="1" applyFill="1" applyBorder="1" applyAlignment="1">
      <alignment horizontal="right" wrapText="1"/>
    </xf>
    <xf numFmtId="9" fontId="5" fillId="3" borderId="1" xfId="3" applyNumberFormat="1" applyFont="1" applyFill="1" applyBorder="1" applyAlignment="1">
      <alignment horizontal="center" vertical="center"/>
    </xf>
    <xf numFmtId="3" fontId="5" fillId="3" borderId="1" xfId="0" applyNumberFormat="1" applyFont="1" applyFill="1" applyBorder="1" applyAlignment="1">
      <alignment horizontal="right"/>
    </xf>
    <xf numFmtId="9" fontId="5" fillId="3" borderId="1" xfId="3" applyNumberFormat="1" applyFont="1" applyFill="1" applyBorder="1" applyAlignment="1">
      <alignment horizontal="center"/>
    </xf>
    <xf numFmtId="165" fontId="5" fillId="3" borderId="1" xfId="1" applyNumberFormat="1" applyFont="1" applyFill="1" applyBorder="1" applyAlignment="1">
      <alignment horizontal="right"/>
    </xf>
    <xf numFmtId="165" fontId="5" fillId="3" borderId="1" xfId="0" applyNumberFormat="1" applyFont="1" applyFill="1" applyBorder="1" applyAlignment="1">
      <alignment horizontal="right" vertical="top" wrapText="1"/>
    </xf>
    <xf numFmtId="0" fontId="2" fillId="3" borderId="0" xfId="0" applyFont="1" applyFill="1"/>
    <xf numFmtId="165" fontId="5" fillId="3" borderId="3" xfId="0" applyNumberFormat="1" applyFont="1" applyFill="1" applyBorder="1" applyAlignment="1">
      <alignment horizontal="right"/>
    </xf>
    <xf numFmtId="9" fontId="5" fillId="3" borderId="1" xfId="0" applyNumberFormat="1" applyFon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center"/>
    </xf>
    <xf numFmtId="3" fontId="6" fillId="3" borderId="0" xfId="2" applyNumberFormat="1" applyFont="1" applyFill="1" applyBorder="1" applyAlignment="1">
      <alignment horizontal="center" wrapText="1"/>
    </xf>
    <xf numFmtId="3" fontId="5" fillId="3" borderId="0" xfId="0" applyNumberFormat="1" applyFont="1" applyFill="1" applyBorder="1" applyAlignment="1">
      <alignment horizontal="center"/>
    </xf>
    <xf numFmtId="164" fontId="5" fillId="3" borderId="0" xfId="1" applyNumberFormat="1" applyFont="1" applyFill="1" applyAlignment="1">
      <alignment horizontal="right"/>
    </xf>
    <xf numFmtId="3" fontId="5" fillId="3" borderId="1" xfId="0" applyNumberFormat="1" applyFont="1" applyFill="1" applyBorder="1"/>
    <xf numFmtId="164" fontId="5" fillId="3" borderId="1" xfId="1" applyNumberFormat="1" applyFont="1" applyFill="1" applyBorder="1" applyAlignment="1">
      <alignment horizontal="center"/>
    </xf>
    <xf numFmtId="9" fontId="5" fillId="3" borderId="1" xfId="1" applyNumberFormat="1" applyFont="1" applyFill="1" applyBorder="1" applyAlignment="1">
      <alignment horizontal="center"/>
    </xf>
    <xf numFmtId="0" fontId="5" fillId="3" borderId="1" xfId="0" applyFont="1" applyFill="1" applyBorder="1"/>
    <xf numFmtId="9" fontId="5" fillId="3" borderId="5" xfId="0" applyNumberFormat="1" applyFont="1" applyFill="1" applyBorder="1" applyAlignment="1">
      <alignment horizontal="center"/>
    </xf>
    <xf numFmtId="3" fontId="5" fillId="3" borderId="0" xfId="0" applyNumberFormat="1" applyFont="1" applyFill="1"/>
    <xf numFmtId="164" fontId="5" fillId="3" borderId="0" xfId="0" applyNumberFormat="1" applyFont="1" applyFill="1"/>
    <xf numFmtId="164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0" fontId="11" fillId="0" borderId="0" xfId="0" applyFont="1" applyFill="1" applyBorder="1" applyAlignment="1">
      <alignment horizontal="centerContinuous"/>
    </xf>
    <xf numFmtId="0" fontId="13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164" fontId="12" fillId="4" borderId="0" xfId="1" applyNumberFormat="1" applyFont="1" applyFill="1" applyBorder="1" applyAlignment="1">
      <alignment horizontal="left" wrapText="1"/>
    </xf>
    <xf numFmtId="164" fontId="12" fillId="5" borderId="6" xfId="1" applyNumberFormat="1" applyFont="1" applyFill="1" applyBorder="1" applyAlignment="1">
      <alignment horizontal="left"/>
    </xf>
    <xf numFmtId="164" fontId="12" fillId="5" borderId="6" xfId="1" applyNumberFormat="1" applyFont="1" applyFill="1" applyBorder="1" applyAlignment="1">
      <alignment horizontal="center"/>
    </xf>
    <xf numFmtId="164" fontId="12" fillId="5" borderId="2" xfId="1" applyNumberFormat="1" applyFont="1" applyFill="1" applyBorder="1" applyAlignment="1">
      <alignment horizontal="left"/>
    </xf>
    <xf numFmtId="164" fontId="12" fillId="5" borderId="2" xfId="1" applyNumberFormat="1" applyFont="1" applyFill="1" applyBorder="1" applyAlignment="1">
      <alignment horizontal="center"/>
    </xf>
    <xf numFmtId="164" fontId="12" fillId="5" borderId="7" xfId="1" applyNumberFormat="1" applyFont="1" applyFill="1" applyBorder="1" applyAlignment="1">
      <alignment horizontal="left"/>
    </xf>
    <xf numFmtId="164" fontId="12" fillId="5" borderId="7" xfId="1" applyNumberFormat="1" applyFont="1" applyFill="1" applyBorder="1" applyAlignment="1">
      <alignment horizontal="center"/>
    </xf>
    <xf numFmtId="164" fontId="10" fillId="5" borderId="0" xfId="0" applyNumberFormat="1" applyFont="1" applyFill="1" applyAlignment="1">
      <alignment horizontal="left"/>
    </xf>
    <xf numFmtId="0" fontId="0" fillId="5" borderId="0" xfId="0" applyFill="1"/>
    <xf numFmtId="164" fontId="10" fillId="5" borderId="0" xfId="0" applyNumberFormat="1" applyFont="1" applyFill="1" applyAlignment="1">
      <alignment horizontal="center"/>
    </xf>
  </cellXfs>
  <cellStyles count="4">
    <cellStyle name="Comma" xfId="1" builtinId="3"/>
    <cellStyle name="Normal" xfId="0" builtinId="0"/>
    <cellStyle name="Normal_Sheet1" xfId="2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42"/>
  <sheetViews>
    <sheetView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J2" sqref="J2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4" width="13.33203125" style="30" customWidth="1"/>
    <col min="5" max="5" width="9.88671875" style="30" customWidth="1"/>
    <col min="6" max="6" width="11.6640625" style="31" customWidth="1"/>
    <col min="7" max="8" width="11.6640625" style="32" customWidth="1"/>
    <col min="9" max="10" width="10.6640625" style="32" customWidth="1"/>
    <col min="11" max="11" width="10.6640625" style="38" customWidth="1"/>
    <col min="12" max="13" width="10.6640625" style="33" customWidth="1"/>
    <col min="14" max="14" width="10.6640625" style="36" customWidth="1"/>
    <col min="15" max="15" width="10.6640625" style="33" customWidth="1"/>
    <col min="16" max="16" width="11.6640625" style="44" customWidth="1"/>
  </cols>
  <sheetData>
    <row r="1" spans="1:16" s="23" customFormat="1" ht="10.199999999999999">
      <c r="A1" s="10"/>
      <c r="B1" s="16"/>
      <c r="C1" s="16" t="s">
        <v>158</v>
      </c>
      <c r="D1" s="10" t="s">
        <v>0</v>
      </c>
      <c r="E1" s="11" t="s">
        <v>1</v>
      </c>
      <c r="F1" s="17" t="s">
        <v>2</v>
      </c>
      <c r="G1" s="10" t="s">
        <v>3</v>
      </c>
      <c r="H1" s="10" t="s">
        <v>4</v>
      </c>
      <c r="I1" s="13" t="s">
        <v>5</v>
      </c>
      <c r="J1" s="15" t="s">
        <v>6</v>
      </c>
      <c r="K1" s="15" t="s">
        <v>7</v>
      </c>
      <c r="L1" s="15" t="s">
        <v>8</v>
      </c>
      <c r="M1" s="15" t="s">
        <v>10</v>
      </c>
      <c r="N1" s="15" t="s">
        <v>11</v>
      </c>
      <c r="O1" s="15" t="s">
        <v>374</v>
      </c>
      <c r="P1" s="15" t="s">
        <v>381</v>
      </c>
    </row>
    <row r="2" spans="1:16" s="39" customFormat="1" ht="84" customHeight="1">
      <c r="A2" s="1" t="s">
        <v>372</v>
      </c>
      <c r="B2" s="1"/>
      <c r="C2" s="52" t="s">
        <v>13</v>
      </c>
      <c r="D2" s="53" t="s">
        <v>9</v>
      </c>
      <c r="E2" s="53" t="s">
        <v>377</v>
      </c>
      <c r="F2" s="54" t="s">
        <v>373</v>
      </c>
      <c r="G2" s="55" t="s">
        <v>376</v>
      </c>
      <c r="H2" s="63" t="s">
        <v>384</v>
      </c>
      <c r="I2" s="56" t="s">
        <v>290</v>
      </c>
      <c r="J2" s="56" t="s">
        <v>284</v>
      </c>
      <c r="K2" s="57" t="s">
        <v>382</v>
      </c>
      <c r="L2" s="58" t="s">
        <v>289</v>
      </c>
      <c r="M2" s="58" t="s">
        <v>288</v>
      </c>
      <c r="N2" s="58" t="s">
        <v>383</v>
      </c>
      <c r="O2" s="48" t="s">
        <v>287</v>
      </c>
      <c r="P2" s="48" t="s">
        <v>286</v>
      </c>
    </row>
    <row r="3" spans="1:16" s="12" customFormat="1" ht="12">
      <c r="A3" s="1" t="s">
        <v>160</v>
      </c>
      <c r="B3" s="45" t="s">
        <v>167</v>
      </c>
      <c r="C3" s="8" t="s">
        <v>14</v>
      </c>
      <c r="D3" s="65">
        <v>187113.86079999999</v>
      </c>
      <c r="E3" s="48">
        <v>8</v>
      </c>
      <c r="F3" s="66"/>
      <c r="G3" s="67"/>
      <c r="H3" s="67"/>
      <c r="I3" s="68">
        <v>14442</v>
      </c>
      <c r="J3" s="68">
        <v>18265</v>
      </c>
      <c r="K3" s="69">
        <f>I3/J3</f>
        <v>0.79069258143991239</v>
      </c>
      <c r="L3" s="70">
        <v>14498</v>
      </c>
      <c r="M3" s="70">
        <v>18327</v>
      </c>
      <c r="N3" s="71">
        <f>L3/M3</f>
        <v>0.79107327986031539</v>
      </c>
      <c r="O3" s="70">
        <v>3829</v>
      </c>
      <c r="P3" s="70">
        <v>8670</v>
      </c>
    </row>
    <row r="4" spans="1:16" s="12" customFormat="1" ht="12">
      <c r="A4" s="1" t="s">
        <v>160</v>
      </c>
      <c r="B4" s="45" t="s">
        <v>168</v>
      </c>
      <c r="C4" s="8" t="s">
        <v>292</v>
      </c>
      <c r="D4" s="65">
        <v>206189.74559999999</v>
      </c>
      <c r="E4" s="48">
        <v>15</v>
      </c>
      <c r="F4" s="65">
        <v>62515.710000000006</v>
      </c>
      <c r="G4" s="67">
        <v>1258</v>
      </c>
      <c r="H4" s="67">
        <v>136</v>
      </c>
      <c r="I4" s="68">
        <v>36518</v>
      </c>
      <c r="J4" s="68">
        <v>40161</v>
      </c>
      <c r="K4" s="69">
        <f t="shared" ref="K4:K67" si="0">I4/J4</f>
        <v>0.90929010731804483</v>
      </c>
      <c r="L4" s="70">
        <v>36908</v>
      </c>
      <c r="M4" s="70">
        <v>40415</v>
      </c>
      <c r="N4" s="71">
        <f t="shared" ref="N4:N67" si="1">L4/M4</f>
        <v>0.91322528764072741</v>
      </c>
      <c r="O4" s="70">
        <v>3507</v>
      </c>
      <c r="P4" s="70">
        <v>10076</v>
      </c>
    </row>
    <row r="5" spans="1:16" s="12" customFormat="1" ht="12">
      <c r="A5" s="1" t="s">
        <v>160</v>
      </c>
      <c r="B5" s="45" t="s">
        <v>169</v>
      </c>
      <c r="C5" s="8" t="s">
        <v>293</v>
      </c>
      <c r="D5" s="65">
        <v>106859.9132</v>
      </c>
      <c r="E5" s="48">
        <v>6</v>
      </c>
      <c r="F5" s="66"/>
      <c r="G5" s="67"/>
      <c r="H5" s="67"/>
      <c r="I5" s="68">
        <v>3378</v>
      </c>
      <c r="J5" s="68">
        <v>3804</v>
      </c>
      <c r="K5" s="69">
        <f t="shared" si="0"/>
        <v>0.88801261829653</v>
      </c>
      <c r="L5" s="70">
        <v>3398</v>
      </c>
      <c r="M5" s="70">
        <v>3817</v>
      </c>
      <c r="N5" s="71">
        <f t="shared" si="1"/>
        <v>0.89022792769190462</v>
      </c>
      <c r="O5" s="70">
        <v>419</v>
      </c>
      <c r="P5" s="70">
        <v>1651</v>
      </c>
    </row>
    <row r="6" spans="1:16" s="12" customFormat="1" ht="12">
      <c r="A6" s="1" t="s">
        <v>160</v>
      </c>
      <c r="B6" s="45" t="s">
        <v>170</v>
      </c>
      <c r="C6" s="8" t="s">
        <v>294</v>
      </c>
      <c r="D6" s="65">
        <v>3571.92</v>
      </c>
      <c r="E6" s="48">
        <v>2</v>
      </c>
      <c r="F6" s="72"/>
      <c r="G6" s="67"/>
      <c r="H6" s="67"/>
      <c r="I6" s="68">
        <v>3178</v>
      </c>
      <c r="J6" s="68">
        <v>4572</v>
      </c>
      <c r="K6" s="69">
        <f t="shared" si="0"/>
        <v>0.69510061242344712</v>
      </c>
      <c r="L6" s="70">
        <v>3475</v>
      </c>
      <c r="M6" s="70">
        <v>4642</v>
      </c>
      <c r="N6" s="71">
        <f t="shared" si="1"/>
        <v>0.74859974149073671</v>
      </c>
      <c r="O6" s="70">
        <v>1167</v>
      </c>
      <c r="P6" s="70">
        <v>2449</v>
      </c>
    </row>
    <row r="7" spans="1:16" s="12" customFormat="1" ht="12">
      <c r="A7" s="1" t="s">
        <v>160</v>
      </c>
      <c r="B7" s="45" t="s">
        <v>171</v>
      </c>
      <c r="C7" s="8" t="s">
        <v>15</v>
      </c>
      <c r="D7" s="65">
        <v>107910.11089999999</v>
      </c>
      <c r="E7" s="48">
        <v>14</v>
      </c>
      <c r="F7" s="72"/>
      <c r="G7" s="67"/>
      <c r="H7" s="67"/>
      <c r="I7" s="68">
        <v>7326</v>
      </c>
      <c r="J7" s="68">
        <v>10221</v>
      </c>
      <c r="K7" s="69">
        <f t="shared" si="0"/>
        <v>0.71675961256237164</v>
      </c>
      <c r="L7" s="70">
        <v>7437</v>
      </c>
      <c r="M7" s="70">
        <v>10294</v>
      </c>
      <c r="N7" s="71">
        <f t="shared" si="1"/>
        <v>0.72245968525354576</v>
      </c>
      <c r="O7" s="70">
        <v>2857</v>
      </c>
      <c r="P7" s="70">
        <v>6649</v>
      </c>
    </row>
    <row r="8" spans="1:16" s="12" customFormat="1" ht="12">
      <c r="A8" s="1" t="s">
        <v>160</v>
      </c>
      <c r="B8" s="45" t="s">
        <v>172</v>
      </c>
      <c r="C8" s="8" t="s">
        <v>16</v>
      </c>
      <c r="D8" s="65">
        <v>818341.31640000013</v>
      </c>
      <c r="E8" s="48">
        <v>14</v>
      </c>
      <c r="F8" s="65">
        <v>140020.97</v>
      </c>
      <c r="G8" s="67">
        <v>3178</v>
      </c>
      <c r="H8" s="67">
        <v>80</v>
      </c>
      <c r="I8" s="68">
        <v>53825</v>
      </c>
      <c r="J8" s="68">
        <v>59145</v>
      </c>
      <c r="K8" s="69">
        <f t="shared" si="0"/>
        <v>0.91005156817989685</v>
      </c>
      <c r="L8" s="70">
        <v>54088</v>
      </c>
      <c r="M8" s="70">
        <v>59328</v>
      </c>
      <c r="N8" s="71">
        <f t="shared" si="1"/>
        <v>0.91167745415318235</v>
      </c>
      <c r="O8" s="70">
        <v>5240</v>
      </c>
      <c r="P8" s="70">
        <v>38412</v>
      </c>
    </row>
    <row r="9" spans="1:16" s="12" customFormat="1" ht="12">
      <c r="A9" s="1" t="s">
        <v>160</v>
      </c>
      <c r="B9" s="45" t="s">
        <v>173</v>
      </c>
      <c r="C9" s="8" t="s">
        <v>17</v>
      </c>
      <c r="D9" s="65">
        <v>106453.73</v>
      </c>
      <c r="E9" s="48">
        <v>11</v>
      </c>
      <c r="F9" s="72"/>
      <c r="G9" s="67"/>
      <c r="H9" s="67"/>
      <c r="I9" s="68">
        <v>1780</v>
      </c>
      <c r="J9" s="68">
        <v>2053</v>
      </c>
      <c r="K9" s="69">
        <f t="shared" si="0"/>
        <v>0.86702386751095961</v>
      </c>
      <c r="L9" s="70">
        <v>1766</v>
      </c>
      <c r="M9" s="70">
        <v>2057</v>
      </c>
      <c r="N9" s="71">
        <f t="shared" si="1"/>
        <v>0.85853184248906178</v>
      </c>
      <c r="O9" s="70">
        <v>291</v>
      </c>
      <c r="P9" s="70">
        <v>1018</v>
      </c>
    </row>
    <row r="10" spans="1:16" s="12" customFormat="1" ht="12">
      <c r="A10" s="1" t="s">
        <v>160</v>
      </c>
      <c r="B10" s="45" t="s">
        <v>174</v>
      </c>
      <c r="C10" s="8" t="s">
        <v>295</v>
      </c>
      <c r="D10" s="65">
        <v>418568.17139999999</v>
      </c>
      <c r="E10" s="48">
        <v>13</v>
      </c>
      <c r="F10" s="65">
        <v>43096.36</v>
      </c>
      <c r="G10" s="67">
        <v>403</v>
      </c>
      <c r="H10" s="67"/>
      <c r="I10" s="68">
        <v>24818</v>
      </c>
      <c r="J10" s="68">
        <v>25033</v>
      </c>
      <c r="K10" s="69">
        <f t="shared" si="0"/>
        <v>0.99141133703511364</v>
      </c>
      <c r="L10" s="70">
        <v>25048</v>
      </c>
      <c r="M10" s="70">
        <v>25266</v>
      </c>
      <c r="N10" s="71">
        <f t="shared" si="1"/>
        <v>0.99137180400538272</v>
      </c>
      <c r="O10" s="70">
        <v>218</v>
      </c>
      <c r="P10" s="70">
        <v>4855</v>
      </c>
    </row>
    <row r="11" spans="1:16" s="12" customFormat="1" ht="12">
      <c r="A11" s="1" t="s">
        <v>160</v>
      </c>
      <c r="B11" s="45" t="s">
        <v>175</v>
      </c>
      <c r="C11" s="8" t="s">
        <v>296</v>
      </c>
      <c r="D11" s="65">
        <v>313078.02520000003</v>
      </c>
      <c r="E11" s="48">
        <v>13</v>
      </c>
      <c r="F11" s="65">
        <v>117889.75</v>
      </c>
      <c r="G11" s="67">
        <v>1319</v>
      </c>
      <c r="H11" s="67">
        <v>19</v>
      </c>
      <c r="I11" s="68">
        <v>42373</v>
      </c>
      <c r="J11" s="68">
        <v>45198</v>
      </c>
      <c r="K11" s="69">
        <f t="shared" si="0"/>
        <v>0.93749723439090227</v>
      </c>
      <c r="L11" s="70">
        <v>42456</v>
      </c>
      <c r="M11" s="70">
        <v>45262</v>
      </c>
      <c r="N11" s="71">
        <f t="shared" si="1"/>
        <v>0.93800539083557954</v>
      </c>
      <c r="O11" s="70">
        <v>2806</v>
      </c>
      <c r="P11" s="70">
        <v>12712</v>
      </c>
    </row>
    <row r="12" spans="1:16" s="12" customFormat="1" ht="12">
      <c r="A12" s="1" t="s">
        <v>160</v>
      </c>
      <c r="B12" s="45" t="s">
        <v>176</v>
      </c>
      <c r="C12" s="8" t="s">
        <v>297</v>
      </c>
      <c r="D12" s="65">
        <v>4092865.3588999994</v>
      </c>
      <c r="E12" s="48">
        <v>21</v>
      </c>
      <c r="F12" s="65">
        <v>2646620.9200000009</v>
      </c>
      <c r="G12" s="67">
        <v>20722</v>
      </c>
      <c r="H12" s="67">
        <v>2609</v>
      </c>
      <c r="I12" s="68">
        <v>28134</v>
      </c>
      <c r="J12" s="68">
        <v>32109</v>
      </c>
      <c r="K12" s="69">
        <f t="shared" si="0"/>
        <v>0.87620293375689062</v>
      </c>
      <c r="L12" s="70">
        <v>30887</v>
      </c>
      <c r="M12" s="70">
        <v>32253</v>
      </c>
      <c r="N12" s="71">
        <f t="shared" si="1"/>
        <v>0.9576473506340496</v>
      </c>
      <c r="O12" s="70">
        <v>1366</v>
      </c>
      <c r="P12" s="70">
        <v>2726</v>
      </c>
    </row>
    <row r="13" spans="1:16" s="12" customFormat="1" ht="12">
      <c r="A13" s="1" t="s">
        <v>160</v>
      </c>
      <c r="B13" s="45" t="s">
        <v>177</v>
      </c>
      <c r="C13" s="8" t="s">
        <v>298</v>
      </c>
      <c r="D13" s="65">
        <v>696306.22000000009</v>
      </c>
      <c r="E13" s="48">
        <v>15</v>
      </c>
      <c r="F13" s="65">
        <v>362818.35000000003</v>
      </c>
      <c r="G13" s="67">
        <v>2372</v>
      </c>
      <c r="H13" s="67">
        <v>44</v>
      </c>
      <c r="I13" s="68">
        <v>12968</v>
      </c>
      <c r="J13" s="68">
        <v>13229</v>
      </c>
      <c r="K13" s="69">
        <f t="shared" si="0"/>
        <v>0.98027061758258371</v>
      </c>
      <c r="L13" s="70">
        <v>13071</v>
      </c>
      <c r="M13" s="70">
        <v>13288</v>
      </c>
      <c r="N13" s="71">
        <f t="shared" si="1"/>
        <v>0.98366947621914513</v>
      </c>
      <c r="O13" s="70">
        <v>217</v>
      </c>
      <c r="P13" s="70">
        <v>5894</v>
      </c>
    </row>
    <row r="14" spans="1:16" s="12" customFormat="1" ht="12">
      <c r="A14" s="1" t="s">
        <v>160</v>
      </c>
      <c r="B14" s="45" t="s">
        <v>178</v>
      </c>
      <c r="C14" s="8" t="s">
        <v>299</v>
      </c>
      <c r="D14" s="65">
        <v>654023.02880000009</v>
      </c>
      <c r="E14" s="48">
        <v>17</v>
      </c>
      <c r="F14" s="65">
        <v>208568.88999999998</v>
      </c>
      <c r="G14" s="67">
        <v>2153</v>
      </c>
      <c r="H14" s="67">
        <v>158</v>
      </c>
      <c r="I14" s="68">
        <v>13951</v>
      </c>
      <c r="J14" s="68">
        <v>14311</v>
      </c>
      <c r="K14" s="69">
        <f t="shared" si="0"/>
        <v>0.97484452519041298</v>
      </c>
      <c r="L14" s="70">
        <v>14075</v>
      </c>
      <c r="M14" s="70">
        <v>14277</v>
      </c>
      <c r="N14" s="71">
        <f t="shared" si="1"/>
        <v>0.98585136933529449</v>
      </c>
      <c r="O14" s="70">
        <v>202</v>
      </c>
      <c r="P14" s="70">
        <v>5874</v>
      </c>
    </row>
    <row r="15" spans="1:16" s="12" customFormat="1" ht="12">
      <c r="A15" s="1" t="s">
        <v>160</v>
      </c>
      <c r="B15" s="45" t="s">
        <v>179</v>
      </c>
      <c r="C15" s="8" t="s">
        <v>300</v>
      </c>
      <c r="D15" s="65" t="s">
        <v>378</v>
      </c>
      <c r="E15" s="48">
        <v>0</v>
      </c>
      <c r="F15" s="65">
        <v>50444.75</v>
      </c>
      <c r="G15" s="67">
        <v>1086</v>
      </c>
      <c r="H15" s="67">
        <v>32</v>
      </c>
      <c r="I15" s="68">
        <v>14363</v>
      </c>
      <c r="J15" s="68">
        <v>15926</v>
      </c>
      <c r="K15" s="69">
        <f t="shared" si="0"/>
        <v>0.90185859600653018</v>
      </c>
      <c r="L15" s="70">
        <v>14511</v>
      </c>
      <c r="M15" s="70">
        <v>16042</v>
      </c>
      <c r="N15" s="71">
        <f t="shared" si="1"/>
        <v>0.90456302206707395</v>
      </c>
      <c r="O15" s="70">
        <v>1531</v>
      </c>
      <c r="P15" s="70">
        <v>10369</v>
      </c>
    </row>
    <row r="16" spans="1:16" s="12" customFormat="1" ht="12">
      <c r="A16" s="1" t="s">
        <v>160</v>
      </c>
      <c r="B16" s="45" t="s">
        <v>180</v>
      </c>
      <c r="C16" s="8" t="s">
        <v>18</v>
      </c>
      <c r="D16" s="65">
        <v>229330.21600000001</v>
      </c>
      <c r="E16" s="48">
        <v>5</v>
      </c>
      <c r="F16" s="65"/>
      <c r="G16" s="67"/>
      <c r="H16" s="67"/>
      <c r="I16" s="68">
        <v>10937</v>
      </c>
      <c r="J16" s="68">
        <v>12810</v>
      </c>
      <c r="K16" s="69">
        <f t="shared" si="0"/>
        <v>0.85378610460577675</v>
      </c>
      <c r="L16" s="70">
        <v>11193</v>
      </c>
      <c r="M16" s="70">
        <v>12980</v>
      </c>
      <c r="N16" s="71">
        <f t="shared" si="1"/>
        <v>0.86232665639445305</v>
      </c>
      <c r="O16" s="70">
        <v>1787</v>
      </c>
      <c r="P16" s="70">
        <v>6059</v>
      </c>
    </row>
    <row r="17" spans="1:16" s="12" customFormat="1" ht="12">
      <c r="A17" s="1" t="s">
        <v>160</v>
      </c>
      <c r="B17" s="45" t="s">
        <v>181</v>
      </c>
      <c r="C17" s="8" t="s">
        <v>301</v>
      </c>
      <c r="D17" s="65">
        <v>229164.70699999999</v>
      </c>
      <c r="E17" s="48">
        <v>14</v>
      </c>
      <c r="F17" s="65">
        <v>68885.16</v>
      </c>
      <c r="G17" s="67">
        <v>419</v>
      </c>
      <c r="H17" s="67">
        <v>208</v>
      </c>
      <c r="I17" s="68">
        <v>6941</v>
      </c>
      <c r="J17" s="68">
        <v>8933</v>
      </c>
      <c r="K17" s="69">
        <f t="shared" si="0"/>
        <v>0.77700660472405692</v>
      </c>
      <c r="L17" s="70">
        <v>7197</v>
      </c>
      <c r="M17" s="70">
        <v>8981</v>
      </c>
      <c r="N17" s="71">
        <f t="shared" si="1"/>
        <v>0.80135842333815832</v>
      </c>
      <c r="O17" s="70">
        <v>1784</v>
      </c>
      <c r="P17" s="70">
        <v>3580</v>
      </c>
    </row>
    <row r="18" spans="1:16" s="12" customFormat="1" ht="12">
      <c r="A18" s="1" t="s">
        <v>160</v>
      </c>
      <c r="B18" s="45" t="s">
        <v>182</v>
      </c>
      <c r="C18" s="8" t="s">
        <v>19</v>
      </c>
      <c r="D18" s="65">
        <v>74339.820000000007</v>
      </c>
      <c r="E18" s="48">
        <v>8</v>
      </c>
      <c r="F18" s="65"/>
      <c r="G18" s="67"/>
      <c r="H18" s="67"/>
      <c r="I18" s="68">
        <v>2128</v>
      </c>
      <c r="J18" s="68">
        <v>3001</v>
      </c>
      <c r="K18" s="69">
        <f t="shared" si="0"/>
        <v>0.7090969676774409</v>
      </c>
      <c r="L18" s="70">
        <v>2439</v>
      </c>
      <c r="M18" s="70">
        <v>3012</v>
      </c>
      <c r="N18" s="71">
        <f t="shared" si="1"/>
        <v>0.80976095617529875</v>
      </c>
      <c r="O18" s="70">
        <v>573</v>
      </c>
      <c r="P18" s="70">
        <v>1788</v>
      </c>
    </row>
    <row r="19" spans="1:16" s="12" customFormat="1" ht="12">
      <c r="A19" s="1" t="s">
        <v>160</v>
      </c>
      <c r="B19" s="45" t="s">
        <v>183</v>
      </c>
      <c r="C19" s="8" t="s">
        <v>20</v>
      </c>
      <c r="D19" s="65">
        <v>59922.61</v>
      </c>
      <c r="E19" s="48">
        <v>4</v>
      </c>
      <c r="F19" s="65"/>
      <c r="G19" s="67"/>
      <c r="H19" s="67"/>
      <c r="I19" s="68">
        <v>2070</v>
      </c>
      <c r="J19" s="68">
        <v>4223</v>
      </c>
      <c r="K19" s="69">
        <f t="shared" si="0"/>
        <v>0.49017286289367751</v>
      </c>
      <c r="L19" s="70">
        <v>2178</v>
      </c>
      <c r="M19" s="70">
        <v>4247</v>
      </c>
      <c r="N19" s="71">
        <f t="shared" si="1"/>
        <v>0.512832587708971</v>
      </c>
      <c r="O19" s="70">
        <v>2069</v>
      </c>
      <c r="P19" s="70">
        <v>531</v>
      </c>
    </row>
    <row r="20" spans="1:16" s="12" customFormat="1" ht="12">
      <c r="A20" s="1" t="s">
        <v>160</v>
      </c>
      <c r="B20" s="45" t="s">
        <v>184</v>
      </c>
      <c r="C20" s="8" t="s">
        <v>166</v>
      </c>
      <c r="D20" s="65">
        <v>86078.09</v>
      </c>
      <c r="E20" s="48">
        <v>4</v>
      </c>
      <c r="F20" s="65"/>
      <c r="G20" s="67"/>
      <c r="H20" s="67"/>
      <c r="I20" s="68">
        <v>2020</v>
      </c>
      <c r="J20" s="68">
        <v>2883</v>
      </c>
      <c r="K20" s="69">
        <f t="shared" si="0"/>
        <v>0.70065903572667365</v>
      </c>
      <c r="L20" s="70">
        <v>2061</v>
      </c>
      <c r="M20" s="70">
        <v>2887</v>
      </c>
      <c r="N20" s="71">
        <f t="shared" si="1"/>
        <v>0.71388985105645997</v>
      </c>
      <c r="O20" s="70">
        <v>826</v>
      </c>
      <c r="P20" s="70">
        <v>130</v>
      </c>
    </row>
    <row r="21" spans="1:16" s="12" customFormat="1" ht="12" customHeight="1">
      <c r="A21" s="1" t="s">
        <v>160</v>
      </c>
      <c r="B21" s="45" t="s">
        <v>185</v>
      </c>
      <c r="C21" s="8" t="s">
        <v>21</v>
      </c>
      <c r="D21" s="65">
        <v>114095.84999999999</v>
      </c>
      <c r="E21" s="48">
        <v>6</v>
      </c>
      <c r="F21" s="73"/>
      <c r="G21" s="67"/>
      <c r="H21" s="67"/>
      <c r="I21" s="68">
        <v>4186</v>
      </c>
      <c r="J21" s="68">
        <v>7952</v>
      </c>
      <c r="K21" s="69">
        <f t="shared" si="0"/>
        <v>0.52640845070422537</v>
      </c>
      <c r="L21" s="70">
        <v>4188</v>
      </c>
      <c r="M21" s="70">
        <v>7986</v>
      </c>
      <c r="N21" s="71">
        <f t="shared" si="1"/>
        <v>0.52441773102930123</v>
      </c>
      <c r="O21" s="70">
        <v>3798</v>
      </c>
      <c r="P21" s="70">
        <v>1251</v>
      </c>
    </row>
    <row r="22" spans="1:16" s="12" customFormat="1" ht="12">
      <c r="A22" s="1" t="s">
        <v>160</v>
      </c>
      <c r="B22" s="45" t="s">
        <v>186</v>
      </c>
      <c r="C22" s="8" t="s">
        <v>22</v>
      </c>
      <c r="D22" s="65">
        <v>68654.623600000006</v>
      </c>
      <c r="E22" s="48">
        <v>4</v>
      </c>
      <c r="F22" s="65">
        <v>49385</v>
      </c>
      <c r="G22" s="67">
        <v>334</v>
      </c>
      <c r="H22" s="67">
        <v>138</v>
      </c>
      <c r="I22" s="68">
        <v>8310</v>
      </c>
      <c r="J22" s="68">
        <v>10318</v>
      </c>
      <c r="K22" s="69">
        <f t="shared" si="0"/>
        <v>0.80538864120953668</v>
      </c>
      <c r="L22" s="70">
        <v>8497</v>
      </c>
      <c r="M22" s="70">
        <v>10367</v>
      </c>
      <c r="N22" s="71">
        <f t="shared" si="1"/>
        <v>0.81961994791164272</v>
      </c>
      <c r="O22" s="70">
        <v>1870</v>
      </c>
      <c r="P22" s="70">
        <v>6772</v>
      </c>
    </row>
    <row r="23" spans="1:16" s="12" customFormat="1" ht="12">
      <c r="A23" s="1" t="s">
        <v>160</v>
      </c>
      <c r="B23" s="45" t="s">
        <v>187</v>
      </c>
      <c r="C23" s="8" t="s">
        <v>23</v>
      </c>
      <c r="D23" s="65">
        <v>5563.41</v>
      </c>
      <c r="E23" s="48">
        <v>1</v>
      </c>
      <c r="F23" s="65"/>
      <c r="G23" s="67"/>
      <c r="H23" s="67"/>
      <c r="I23" s="68">
        <v>495</v>
      </c>
      <c r="J23" s="68">
        <v>805</v>
      </c>
      <c r="K23" s="69">
        <f t="shared" si="0"/>
        <v>0.6149068322981367</v>
      </c>
      <c r="L23" s="70">
        <v>617</v>
      </c>
      <c r="M23" s="70">
        <v>796</v>
      </c>
      <c r="N23" s="71">
        <f t="shared" si="1"/>
        <v>0.77512562814070352</v>
      </c>
      <c r="O23" s="70">
        <v>179</v>
      </c>
      <c r="P23" s="70">
        <v>617</v>
      </c>
    </row>
    <row r="24" spans="1:16" s="12" customFormat="1" ht="12">
      <c r="A24" s="1" t="s">
        <v>160</v>
      </c>
      <c r="B24" s="45" t="s">
        <v>188</v>
      </c>
      <c r="C24" s="8" t="s">
        <v>302</v>
      </c>
      <c r="D24" s="65">
        <v>80081.14</v>
      </c>
      <c r="E24" s="48">
        <v>14</v>
      </c>
      <c r="F24" s="65">
        <v>26286.32</v>
      </c>
      <c r="G24" s="67">
        <v>380</v>
      </c>
      <c r="H24" s="67"/>
      <c r="I24" s="68">
        <v>3101</v>
      </c>
      <c r="J24" s="68">
        <v>3908</v>
      </c>
      <c r="K24" s="69">
        <f t="shared" si="0"/>
        <v>0.79350051177072667</v>
      </c>
      <c r="L24" s="70">
        <v>3116</v>
      </c>
      <c r="M24" s="70">
        <v>3923</v>
      </c>
      <c r="N24" s="71">
        <f t="shared" si="1"/>
        <v>0.79429008411929647</v>
      </c>
      <c r="O24" s="70">
        <v>807</v>
      </c>
      <c r="P24" s="70">
        <v>1942</v>
      </c>
    </row>
    <row r="25" spans="1:16" s="12" customFormat="1" ht="12">
      <c r="A25" s="1" t="s">
        <v>160</v>
      </c>
      <c r="B25" s="45" t="s">
        <v>189</v>
      </c>
      <c r="C25" s="8" t="s">
        <v>24</v>
      </c>
      <c r="D25" s="65">
        <v>100364.57</v>
      </c>
      <c r="E25" s="48">
        <v>4</v>
      </c>
      <c r="F25" s="65"/>
      <c r="G25" s="67"/>
      <c r="H25" s="67"/>
      <c r="I25" s="68">
        <v>2778</v>
      </c>
      <c r="J25" s="68">
        <v>5951</v>
      </c>
      <c r="K25" s="69">
        <f t="shared" si="0"/>
        <v>0.46681230045370525</v>
      </c>
      <c r="L25" s="70">
        <v>2784</v>
      </c>
      <c r="M25" s="70">
        <v>5991</v>
      </c>
      <c r="N25" s="71">
        <f t="shared" si="1"/>
        <v>0.46469704556835251</v>
      </c>
      <c r="O25" s="70">
        <v>3207</v>
      </c>
      <c r="P25" s="70">
        <v>1332</v>
      </c>
    </row>
    <row r="26" spans="1:16" s="12" customFormat="1" ht="12">
      <c r="A26" s="1" t="s">
        <v>160</v>
      </c>
      <c r="B26" s="45" t="s">
        <v>190</v>
      </c>
      <c r="C26" s="8" t="s">
        <v>303</v>
      </c>
      <c r="D26" s="65">
        <v>79005.679399999994</v>
      </c>
      <c r="E26" s="48">
        <v>9</v>
      </c>
      <c r="F26" s="65">
        <v>38699.26</v>
      </c>
      <c r="G26" s="67">
        <v>562</v>
      </c>
      <c r="H26" s="67"/>
      <c r="I26" s="68">
        <v>16194</v>
      </c>
      <c r="J26" s="68">
        <v>17737</v>
      </c>
      <c r="K26" s="69">
        <f t="shared" si="0"/>
        <v>0.91300670913908777</v>
      </c>
      <c r="L26" s="70">
        <v>16168</v>
      </c>
      <c r="M26" s="70">
        <v>17737</v>
      </c>
      <c r="N26" s="71">
        <f t="shared" si="1"/>
        <v>0.91154084681738734</v>
      </c>
      <c r="O26" s="70">
        <v>1569</v>
      </c>
      <c r="P26" s="70">
        <v>10373</v>
      </c>
    </row>
    <row r="27" spans="1:16" s="12" customFormat="1" ht="12">
      <c r="A27" s="1" t="s">
        <v>160</v>
      </c>
      <c r="B27" s="45" t="s">
        <v>191</v>
      </c>
      <c r="C27" s="8" t="s">
        <v>25</v>
      </c>
      <c r="D27" s="65">
        <v>325695.75180000003</v>
      </c>
      <c r="E27" s="48">
        <v>15</v>
      </c>
      <c r="F27" s="65">
        <v>12954.19</v>
      </c>
      <c r="G27" s="67">
        <v>407</v>
      </c>
      <c r="H27" s="67">
        <v>825</v>
      </c>
      <c r="I27" s="68">
        <v>3232</v>
      </c>
      <c r="J27" s="68">
        <v>7723</v>
      </c>
      <c r="K27" s="69">
        <f t="shared" si="0"/>
        <v>0.41849022400621522</v>
      </c>
      <c r="L27" s="70">
        <v>4124</v>
      </c>
      <c r="M27" s="70">
        <v>7790</v>
      </c>
      <c r="N27" s="71">
        <f t="shared" si="1"/>
        <v>0.52939666238767646</v>
      </c>
      <c r="O27" s="70">
        <v>3666</v>
      </c>
      <c r="P27" s="70">
        <v>1683</v>
      </c>
    </row>
    <row r="28" spans="1:16" s="12" customFormat="1" ht="12">
      <c r="A28" s="1" t="s">
        <v>160</v>
      </c>
      <c r="B28" s="45" t="s">
        <v>192</v>
      </c>
      <c r="C28" s="8" t="s">
        <v>26</v>
      </c>
      <c r="D28" s="65">
        <v>153258.04999999999</v>
      </c>
      <c r="E28" s="48">
        <v>7</v>
      </c>
      <c r="F28" s="65"/>
      <c r="G28" s="67"/>
      <c r="H28" s="67"/>
      <c r="I28" s="68">
        <v>1895</v>
      </c>
      <c r="J28" s="68">
        <v>2323</v>
      </c>
      <c r="K28" s="69">
        <f t="shared" si="0"/>
        <v>0.81575548859233749</v>
      </c>
      <c r="L28" s="70">
        <v>1913</v>
      </c>
      <c r="M28" s="70">
        <v>2333</v>
      </c>
      <c r="N28" s="71">
        <f t="shared" si="1"/>
        <v>0.81997428204029144</v>
      </c>
      <c r="O28" s="70">
        <v>420</v>
      </c>
      <c r="P28" s="70">
        <v>71</v>
      </c>
    </row>
    <row r="29" spans="1:16" s="12" customFormat="1" ht="12">
      <c r="A29" s="1" t="s">
        <v>160</v>
      </c>
      <c r="B29" s="45" t="s">
        <v>193</v>
      </c>
      <c r="C29" s="8" t="s">
        <v>27</v>
      </c>
      <c r="D29" s="65">
        <v>133438.8112</v>
      </c>
      <c r="E29" s="48">
        <v>6</v>
      </c>
      <c r="F29" s="65"/>
      <c r="G29" s="67"/>
      <c r="H29" s="67"/>
      <c r="I29" s="68">
        <v>2052</v>
      </c>
      <c r="J29" s="68">
        <v>3318</v>
      </c>
      <c r="K29" s="69">
        <f t="shared" si="0"/>
        <v>0.6184448462929476</v>
      </c>
      <c r="L29" s="70">
        <v>2216</v>
      </c>
      <c r="M29" s="70">
        <v>3334</v>
      </c>
      <c r="N29" s="71">
        <f t="shared" si="1"/>
        <v>0.66466706658668262</v>
      </c>
      <c r="O29" s="70">
        <v>1118</v>
      </c>
      <c r="P29" s="70">
        <v>2029</v>
      </c>
    </row>
    <row r="30" spans="1:16" s="12" customFormat="1" ht="12">
      <c r="A30" s="1" t="s">
        <v>160</v>
      </c>
      <c r="B30" s="45" t="s">
        <v>194</v>
      </c>
      <c r="C30" s="8" t="s">
        <v>304</v>
      </c>
      <c r="D30" s="65">
        <v>119765.38999999998</v>
      </c>
      <c r="E30" s="48">
        <v>6</v>
      </c>
      <c r="F30" s="65">
        <v>10720.29</v>
      </c>
      <c r="G30" s="67">
        <v>146</v>
      </c>
      <c r="H30" s="67"/>
      <c r="I30" s="68">
        <v>7891</v>
      </c>
      <c r="J30" s="68">
        <v>9947</v>
      </c>
      <c r="K30" s="69">
        <f t="shared" si="0"/>
        <v>0.79330451392379608</v>
      </c>
      <c r="L30" s="70">
        <v>7916</v>
      </c>
      <c r="M30" s="70">
        <v>9971</v>
      </c>
      <c r="N30" s="71">
        <f t="shared" si="1"/>
        <v>0.79390231671848355</v>
      </c>
      <c r="O30" s="70">
        <v>2055</v>
      </c>
      <c r="P30" s="70">
        <v>3097</v>
      </c>
    </row>
    <row r="31" spans="1:16" s="12" customFormat="1" ht="12">
      <c r="A31" s="1" t="s">
        <v>160</v>
      </c>
      <c r="B31" s="45" t="s">
        <v>195</v>
      </c>
      <c r="C31" s="8" t="s">
        <v>28</v>
      </c>
      <c r="D31" s="65">
        <v>215790.69000000003</v>
      </c>
      <c r="E31" s="48">
        <v>7</v>
      </c>
      <c r="F31" s="65"/>
      <c r="G31" s="67"/>
      <c r="H31" s="67"/>
      <c r="I31" s="68">
        <v>3548</v>
      </c>
      <c r="J31" s="68">
        <v>4526</v>
      </c>
      <c r="K31" s="69">
        <f t="shared" si="0"/>
        <v>0.78391515687140967</v>
      </c>
      <c r="L31" s="70">
        <v>3638</v>
      </c>
      <c r="M31" s="70">
        <v>4558</v>
      </c>
      <c r="N31" s="71">
        <f t="shared" si="1"/>
        <v>0.79815708644142169</v>
      </c>
      <c r="O31" s="70">
        <v>920</v>
      </c>
      <c r="P31" s="70">
        <v>554</v>
      </c>
    </row>
    <row r="32" spans="1:16" s="12" customFormat="1" ht="12">
      <c r="A32" s="1" t="s">
        <v>160</v>
      </c>
      <c r="B32" s="45" t="s">
        <v>196</v>
      </c>
      <c r="C32" s="8" t="s">
        <v>29</v>
      </c>
      <c r="D32" s="65">
        <v>3199.36</v>
      </c>
      <c r="E32" s="48">
        <v>1</v>
      </c>
      <c r="F32" s="65"/>
      <c r="G32" s="67"/>
      <c r="H32" s="67"/>
      <c r="I32" s="68">
        <v>499</v>
      </c>
      <c r="J32" s="68">
        <v>942</v>
      </c>
      <c r="K32" s="69">
        <f t="shared" si="0"/>
        <v>0.52972399150743099</v>
      </c>
      <c r="L32" s="70">
        <v>588</v>
      </c>
      <c r="M32" s="70">
        <v>947</v>
      </c>
      <c r="N32" s="71">
        <f t="shared" si="1"/>
        <v>0.6209081309398099</v>
      </c>
      <c r="O32" s="70">
        <v>359</v>
      </c>
      <c r="P32" s="70">
        <v>588</v>
      </c>
    </row>
    <row r="33" spans="1:16" s="12" customFormat="1" ht="12">
      <c r="A33" s="1" t="s">
        <v>160</v>
      </c>
      <c r="B33" s="45" t="s">
        <v>197</v>
      </c>
      <c r="C33" s="8" t="s">
        <v>305</v>
      </c>
      <c r="D33" s="65">
        <v>247736.61860000002</v>
      </c>
      <c r="E33" s="48">
        <v>10</v>
      </c>
      <c r="F33" s="65">
        <v>149601.93</v>
      </c>
      <c r="G33" s="67">
        <v>1161</v>
      </c>
      <c r="H33" s="67"/>
      <c r="I33" s="68">
        <v>24627</v>
      </c>
      <c r="J33" s="68">
        <v>25534</v>
      </c>
      <c r="K33" s="69">
        <f t="shared" si="0"/>
        <v>0.96447873423670405</v>
      </c>
      <c r="L33" s="70">
        <v>24674</v>
      </c>
      <c r="M33" s="70">
        <v>25577</v>
      </c>
      <c r="N33" s="71">
        <f t="shared" si="1"/>
        <v>0.96469484302302855</v>
      </c>
      <c r="O33" s="70">
        <v>903</v>
      </c>
      <c r="P33" s="70">
        <v>13008</v>
      </c>
    </row>
    <row r="34" spans="1:16" s="12" customFormat="1" ht="12">
      <c r="A34" s="1" t="s">
        <v>160</v>
      </c>
      <c r="B34" s="45" t="s">
        <v>198</v>
      </c>
      <c r="C34" s="8" t="s">
        <v>30</v>
      </c>
      <c r="D34" s="65">
        <v>51462.861300000004</v>
      </c>
      <c r="E34" s="48">
        <v>6</v>
      </c>
      <c r="F34" s="65"/>
      <c r="G34" s="67"/>
      <c r="H34" s="67"/>
      <c r="I34" s="68">
        <v>715</v>
      </c>
      <c r="J34" s="68">
        <v>3115</v>
      </c>
      <c r="K34" s="69">
        <f t="shared" si="0"/>
        <v>0.22953451043338685</v>
      </c>
      <c r="L34" s="70">
        <v>991</v>
      </c>
      <c r="M34" s="70">
        <v>3130</v>
      </c>
      <c r="N34" s="71">
        <f t="shared" si="1"/>
        <v>0.31661341853035146</v>
      </c>
      <c r="O34" s="70">
        <v>2139</v>
      </c>
      <c r="P34" s="70">
        <v>991</v>
      </c>
    </row>
    <row r="35" spans="1:16" s="12" customFormat="1" ht="12">
      <c r="A35" s="1" t="s">
        <v>160</v>
      </c>
      <c r="B35" s="45" t="s">
        <v>199</v>
      </c>
      <c r="C35" s="8" t="s">
        <v>306</v>
      </c>
      <c r="D35" s="65">
        <v>1719417.3051</v>
      </c>
      <c r="E35" s="48">
        <v>16</v>
      </c>
      <c r="F35" s="65">
        <v>814932.8600000001</v>
      </c>
      <c r="G35" s="67">
        <v>11171</v>
      </c>
      <c r="H35" s="67">
        <v>1147</v>
      </c>
      <c r="I35" s="68">
        <v>25419</v>
      </c>
      <c r="J35" s="68">
        <v>29347</v>
      </c>
      <c r="K35" s="69">
        <f t="shared" si="0"/>
        <v>0.86615326949943772</v>
      </c>
      <c r="L35" s="70">
        <v>26819</v>
      </c>
      <c r="M35" s="70">
        <v>29600</v>
      </c>
      <c r="N35" s="71">
        <f t="shared" si="1"/>
        <v>0.90604729729729727</v>
      </c>
      <c r="O35" s="70">
        <v>2781</v>
      </c>
      <c r="P35" s="70">
        <v>9377</v>
      </c>
    </row>
    <row r="36" spans="1:16" s="12" customFormat="1" ht="12">
      <c r="A36" s="1" t="s">
        <v>160</v>
      </c>
      <c r="B36" s="45" t="s">
        <v>200</v>
      </c>
      <c r="C36" s="8" t="s">
        <v>31</v>
      </c>
      <c r="D36" s="65">
        <v>6775.6234999999997</v>
      </c>
      <c r="E36" s="48">
        <v>2</v>
      </c>
      <c r="F36" s="65"/>
      <c r="G36" s="67"/>
      <c r="H36" s="67"/>
      <c r="I36" s="68">
        <v>2352</v>
      </c>
      <c r="J36" s="68">
        <v>3533</v>
      </c>
      <c r="K36" s="69">
        <f t="shared" si="0"/>
        <v>0.66572318143221054</v>
      </c>
      <c r="L36" s="70">
        <v>2628</v>
      </c>
      <c r="M36" s="70">
        <v>3550</v>
      </c>
      <c r="N36" s="71">
        <f t="shared" si="1"/>
        <v>0.74028169014084511</v>
      </c>
      <c r="O36" s="70">
        <v>922</v>
      </c>
      <c r="P36" s="70">
        <v>2230</v>
      </c>
    </row>
    <row r="37" spans="1:16" s="12" customFormat="1" ht="12">
      <c r="A37" s="1" t="s">
        <v>160</v>
      </c>
      <c r="B37" s="45" t="s">
        <v>201</v>
      </c>
      <c r="C37" s="8" t="s">
        <v>307</v>
      </c>
      <c r="D37" s="65">
        <v>275475.95060000004</v>
      </c>
      <c r="E37" s="48">
        <v>11</v>
      </c>
      <c r="F37" s="65">
        <v>117044.12999999999</v>
      </c>
      <c r="G37" s="67">
        <v>2830</v>
      </c>
      <c r="H37" s="67">
        <v>38</v>
      </c>
      <c r="I37" s="68">
        <v>31064</v>
      </c>
      <c r="J37" s="68">
        <v>31773</v>
      </c>
      <c r="K37" s="69">
        <f t="shared" si="0"/>
        <v>0.97768545620495384</v>
      </c>
      <c r="L37" s="70">
        <v>31388</v>
      </c>
      <c r="M37" s="70">
        <v>32059</v>
      </c>
      <c r="N37" s="71">
        <f t="shared" si="1"/>
        <v>0.97906983998253216</v>
      </c>
      <c r="O37" s="70">
        <v>671</v>
      </c>
      <c r="P37" s="70">
        <v>5467</v>
      </c>
    </row>
    <row r="38" spans="1:16" s="12" customFormat="1" ht="12">
      <c r="A38" s="1" t="s">
        <v>160</v>
      </c>
      <c r="B38" s="45" t="s">
        <v>202</v>
      </c>
      <c r="C38" s="8" t="s">
        <v>32</v>
      </c>
      <c r="D38" s="65">
        <v>68322.760000000009</v>
      </c>
      <c r="E38" s="48">
        <v>4</v>
      </c>
      <c r="F38" s="65"/>
      <c r="G38" s="67"/>
      <c r="H38" s="67"/>
      <c r="I38" s="68">
        <v>848</v>
      </c>
      <c r="J38" s="68">
        <v>1685</v>
      </c>
      <c r="K38" s="69">
        <f t="shared" si="0"/>
        <v>0.50326409495548963</v>
      </c>
      <c r="L38" s="70">
        <v>844</v>
      </c>
      <c r="M38" s="70">
        <v>1692</v>
      </c>
      <c r="N38" s="71">
        <f t="shared" si="1"/>
        <v>0.49881796690307328</v>
      </c>
      <c r="O38" s="70">
        <v>848</v>
      </c>
      <c r="P38" s="70">
        <v>635</v>
      </c>
    </row>
    <row r="39" spans="1:16" s="12" customFormat="1" ht="12">
      <c r="A39" s="1" t="s">
        <v>160</v>
      </c>
      <c r="B39" s="45" t="s">
        <v>203</v>
      </c>
      <c r="C39" s="8" t="s">
        <v>308</v>
      </c>
      <c r="D39" s="65">
        <v>154344.55799999999</v>
      </c>
      <c r="E39" s="48">
        <v>8</v>
      </c>
      <c r="F39" s="65"/>
      <c r="G39" s="67"/>
      <c r="H39" s="67"/>
      <c r="I39" s="68">
        <v>34322</v>
      </c>
      <c r="J39" s="68">
        <v>37589</v>
      </c>
      <c r="K39" s="69">
        <f t="shared" si="0"/>
        <v>0.91308627524009689</v>
      </c>
      <c r="L39" s="70">
        <v>34959</v>
      </c>
      <c r="M39" s="70">
        <v>37667</v>
      </c>
      <c r="N39" s="71">
        <f t="shared" si="1"/>
        <v>0.92810683091300072</v>
      </c>
      <c r="O39" s="70">
        <v>2708</v>
      </c>
      <c r="P39" s="70">
        <v>4325</v>
      </c>
    </row>
    <row r="40" spans="1:16" s="12" customFormat="1" ht="12">
      <c r="A40" s="1" t="s">
        <v>160</v>
      </c>
      <c r="B40" s="45" t="s">
        <v>204</v>
      </c>
      <c r="C40" s="8" t="s">
        <v>311</v>
      </c>
      <c r="D40" s="65">
        <v>298068.83919999999</v>
      </c>
      <c r="E40" s="48">
        <v>10</v>
      </c>
      <c r="F40" s="65">
        <v>94079.27</v>
      </c>
      <c r="G40" s="67">
        <v>1750</v>
      </c>
      <c r="H40" s="67">
        <v>52</v>
      </c>
      <c r="I40" s="68">
        <v>22398</v>
      </c>
      <c r="J40" s="68">
        <v>25144</v>
      </c>
      <c r="K40" s="69">
        <f t="shared" si="0"/>
        <v>0.89078905504295258</v>
      </c>
      <c r="L40" s="70">
        <v>22511</v>
      </c>
      <c r="M40" s="70">
        <v>25205</v>
      </c>
      <c r="N40" s="71">
        <f t="shared" si="1"/>
        <v>0.89311644514977184</v>
      </c>
      <c r="O40" s="70">
        <v>2694</v>
      </c>
      <c r="P40" s="70">
        <v>7956</v>
      </c>
    </row>
    <row r="41" spans="1:16" s="12" customFormat="1" ht="12">
      <c r="A41" s="1" t="s">
        <v>160</v>
      </c>
      <c r="B41" s="45" t="s">
        <v>205</v>
      </c>
      <c r="C41" s="8" t="s">
        <v>309</v>
      </c>
      <c r="D41" s="65">
        <v>122429.5595</v>
      </c>
      <c r="E41" s="48">
        <v>8</v>
      </c>
      <c r="F41" s="65">
        <v>65358.729999999996</v>
      </c>
      <c r="G41" s="67">
        <v>122</v>
      </c>
      <c r="H41" s="67">
        <v>91</v>
      </c>
      <c r="I41" s="68">
        <v>5852</v>
      </c>
      <c r="J41" s="68">
        <v>6254</v>
      </c>
      <c r="K41" s="69">
        <f t="shared" si="0"/>
        <v>0.93572113847137828</v>
      </c>
      <c r="L41" s="70">
        <v>6021</v>
      </c>
      <c r="M41" s="70">
        <v>6332</v>
      </c>
      <c r="N41" s="71">
        <f t="shared" si="1"/>
        <v>0.95088439671509795</v>
      </c>
      <c r="O41" s="70">
        <v>311</v>
      </c>
      <c r="P41" s="70">
        <v>4176</v>
      </c>
    </row>
    <row r="42" spans="1:16" s="12" customFormat="1" ht="12">
      <c r="A42" s="1" t="s">
        <v>160</v>
      </c>
      <c r="B42" s="45" t="s">
        <v>206</v>
      </c>
      <c r="C42" s="8" t="s">
        <v>316</v>
      </c>
      <c r="D42" s="65">
        <v>4680397.9020999996</v>
      </c>
      <c r="E42" s="48">
        <v>12</v>
      </c>
      <c r="F42" s="65">
        <v>2241811.65</v>
      </c>
      <c r="G42" s="67">
        <v>19507</v>
      </c>
      <c r="H42" s="67">
        <v>2866</v>
      </c>
      <c r="I42" s="68">
        <v>37018</v>
      </c>
      <c r="J42" s="68">
        <v>48854</v>
      </c>
      <c r="K42" s="69">
        <f t="shared" si="0"/>
        <v>0.75772710525238463</v>
      </c>
      <c r="L42" s="70">
        <v>40433</v>
      </c>
      <c r="M42" s="70">
        <v>49403</v>
      </c>
      <c r="N42" s="71">
        <f t="shared" si="1"/>
        <v>0.81843207902354109</v>
      </c>
      <c r="O42" s="70">
        <v>8970</v>
      </c>
      <c r="P42" s="70">
        <v>12534</v>
      </c>
    </row>
    <row r="43" spans="1:16" s="12" customFormat="1" ht="12">
      <c r="A43" s="1" t="s">
        <v>160</v>
      </c>
      <c r="B43" s="45" t="s">
        <v>207</v>
      </c>
      <c r="C43" s="8" t="s">
        <v>33</v>
      </c>
      <c r="D43" s="65">
        <v>76644.359999999986</v>
      </c>
      <c r="E43" s="48">
        <v>2</v>
      </c>
      <c r="F43" s="65"/>
      <c r="G43" s="67"/>
      <c r="H43" s="67"/>
      <c r="I43" s="68">
        <v>1631</v>
      </c>
      <c r="J43" s="68">
        <v>1689</v>
      </c>
      <c r="K43" s="69">
        <f t="shared" si="0"/>
        <v>0.96566015393724092</v>
      </c>
      <c r="L43" s="70">
        <v>1644</v>
      </c>
      <c r="M43" s="70">
        <v>1690</v>
      </c>
      <c r="N43" s="71">
        <f t="shared" si="1"/>
        <v>0.97278106508875739</v>
      </c>
      <c r="O43" s="70">
        <v>46</v>
      </c>
      <c r="P43" s="70">
        <v>882</v>
      </c>
    </row>
    <row r="44" spans="1:16" s="12" customFormat="1" ht="12">
      <c r="A44" s="1" t="s">
        <v>160</v>
      </c>
      <c r="B44" s="45" t="s">
        <v>208</v>
      </c>
      <c r="C44" s="8" t="s">
        <v>310</v>
      </c>
      <c r="D44" s="65">
        <v>832892.97460000007</v>
      </c>
      <c r="E44" s="48">
        <v>16</v>
      </c>
      <c r="F44" s="65">
        <v>258625.25999999995</v>
      </c>
      <c r="G44" s="67">
        <v>3495</v>
      </c>
      <c r="H44" s="67"/>
      <c r="I44" s="68">
        <v>32763</v>
      </c>
      <c r="J44" s="68">
        <v>38393</v>
      </c>
      <c r="K44" s="69">
        <f t="shared" si="0"/>
        <v>0.85335868517698543</v>
      </c>
      <c r="L44" s="70">
        <v>32802</v>
      </c>
      <c r="M44" s="70">
        <v>38432</v>
      </c>
      <c r="N44" s="71">
        <f t="shared" si="1"/>
        <v>0.85350749375520396</v>
      </c>
      <c r="O44" s="70">
        <v>5630</v>
      </c>
      <c r="P44" s="70">
        <v>19685</v>
      </c>
    </row>
    <row r="45" spans="1:16" s="12" customFormat="1" ht="12">
      <c r="A45" s="1" t="s">
        <v>160</v>
      </c>
      <c r="B45" s="45" t="s">
        <v>209</v>
      </c>
      <c r="C45" s="8" t="s">
        <v>34</v>
      </c>
      <c r="D45" s="65">
        <v>142759.52999999997</v>
      </c>
      <c r="E45" s="48">
        <v>5</v>
      </c>
      <c r="F45" s="65"/>
      <c r="G45" s="67"/>
      <c r="H45" s="67"/>
      <c r="I45" s="68">
        <v>986</v>
      </c>
      <c r="J45" s="68">
        <v>2267</v>
      </c>
      <c r="K45" s="69">
        <f t="shared" si="0"/>
        <v>0.43493603881782089</v>
      </c>
      <c r="L45" s="70">
        <v>1060</v>
      </c>
      <c r="M45" s="70">
        <v>2279</v>
      </c>
      <c r="N45" s="71">
        <f t="shared" si="1"/>
        <v>0.46511627906976744</v>
      </c>
      <c r="O45" s="70">
        <v>1219</v>
      </c>
      <c r="P45" s="70">
        <v>185</v>
      </c>
    </row>
    <row r="46" spans="1:16" s="12" customFormat="1" ht="12">
      <c r="A46" s="1" t="s">
        <v>160</v>
      </c>
      <c r="B46" s="45" t="s">
        <v>210</v>
      </c>
      <c r="C46" s="8" t="s">
        <v>312</v>
      </c>
      <c r="D46" s="65">
        <v>214051.30360000001</v>
      </c>
      <c r="E46" s="48">
        <v>14</v>
      </c>
      <c r="F46" s="65">
        <v>108105.92000000001</v>
      </c>
      <c r="G46" s="67">
        <v>1341</v>
      </c>
      <c r="H46" s="67">
        <v>78</v>
      </c>
      <c r="I46" s="68">
        <v>13975</v>
      </c>
      <c r="J46" s="68">
        <v>15098</v>
      </c>
      <c r="K46" s="69">
        <f t="shared" si="0"/>
        <v>0.92561928732282417</v>
      </c>
      <c r="L46" s="70">
        <v>14093</v>
      </c>
      <c r="M46" s="70">
        <v>15138</v>
      </c>
      <c r="N46" s="71">
        <f t="shared" si="1"/>
        <v>0.93096842383405998</v>
      </c>
      <c r="O46" s="70">
        <v>1045</v>
      </c>
      <c r="P46" s="70">
        <v>7918</v>
      </c>
    </row>
    <row r="47" spans="1:16" s="12" customFormat="1" ht="12">
      <c r="A47" s="1" t="s">
        <v>160</v>
      </c>
      <c r="B47" s="45" t="s">
        <v>211</v>
      </c>
      <c r="C47" s="8" t="s">
        <v>313</v>
      </c>
      <c r="D47" s="65">
        <v>177170.0736</v>
      </c>
      <c r="E47" s="48">
        <v>7</v>
      </c>
      <c r="F47" s="65">
        <v>30.02</v>
      </c>
      <c r="G47" s="67">
        <v>37</v>
      </c>
      <c r="H47" s="67"/>
      <c r="I47" s="68">
        <v>10475</v>
      </c>
      <c r="J47" s="68">
        <v>11668</v>
      </c>
      <c r="K47" s="69">
        <f t="shared" si="0"/>
        <v>0.89775454233801855</v>
      </c>
      <c r="L47" s="70">
        <v>10609</v>
      </c>
      <c r="M47" s="70">
        <v>11716</v>
      </c>
      <c r="N47" s="71">
        <f t="shared" si="1"/>
        <v>0.90551382724479346</v>
      </c>
      <c r="O47" s="70">
        <v>1107</v>
      </c>
      <c r="P47" s="70">
        <v>4212</v>
      </c>
    </row>
    <row r="48" spans="1:16" s="12" customFormat="1" ht="12">
      <c r="A48" s="1" t="s">
        <v>160</v>
      </c>
      <c r="B48" s="45" t="s">
        <v>212</v>
      </c>
      <c r="C48" s="8" t="s">
        <v>35</v>
      </c>
      <c r="D48" s="65">
        <v>335285.63539999997</v>
      </c>
      <c r="E48" s="48">
        <v>10</v>
      </c>
      <c r="F48" s="65"/>
      <c r="G48" s="67"/>
      <c r="H48" s="67"/>
      <c r="I48" s="68">
        <v>11813</v>
      </c>
      <c r="J48" s="68">
        <v>16481</v>
      </c>
      <c r="K48" s="69">
        <f t="shared" si="0"/>
        <v>0.71676475941993811</v>
      </c>
      <c r="L48" s="70">
        <v>12063</v>
      </c>
      <c r="M48" s="70">
        <v>16625</v>
      </c>
      <c r="N48" s="71">
        <f t="shared" si="1"/>
        <v>0.72559398496240601</v>
      </c>
      <c r="O48" s="70">
        <v>4562</v>
      </c>
      <c r="P48" s="70">
        <v>7275</v>
      </c>
    </row>
    <row r="49" spans="1:16" s="12" customFormat="1" ht="12">
      <c r="A49" s="1" t="s">
        <v>160</v>
      </c>
      <c r="B49" s="45" t="s">
        <v>213</v>
      </c>
      <c r="C49" s="8" t="s">
        <v>36</v>
      </c>
      <c r="D49" s="65" t="s">
        <v>379</v>
      </c>
      <c r="E49" s="48">
        <v>0</v>
      </c>
      <c r="F49" s="65"/>
      <c r="G49" s="67"/>
      <c r="H49" s="67"/>
      <c r="I49" s="68">
        <v>2838</v>
      </c>
      <c r="J49" s="68">
        <v>3391</v>
      </c>
      <c r="K49" s="69">
        <f t="shared" si="0"/>
        <v>0.8369212621645532</v>
      </c>
      <c r="L49" s="70">
        <v>2923</v>
      </c>
      <c r="M49" s="70">
        <v>3418</v>
      </c>
      <c r="N49" s="71">
        <f t="shared" si="1"/>
        <v>0.85517846693973087</v>
      </c>
      <c r="O49" s="70">
        <v>495</v>
      </c>
      <c r="P49" s="70">
        <v>1105</v>
      </c>
    </row>
    <row r="50" spans="1:16" s="12" customFormat="1" ht="12">
      <c r="A50" s="1" t="s">
        <v>160</v>
      </c>
      <c r="B50" s="45" t="s">
        <v>214</v>
      </c>
      <c r="C50" s="8" t="s">
        <v>37</v>
      </c>
      <c r="D50" s="65">
        <v>5475.18</v>
      </c>
      <c r="E50" s="48">
        <v>1</v>
      </c>
      <c r="F50" s="65"/>
      <c r="G50" s="67"/>
      <c r="H50" s="67"/>
      <c r="I50" s="68">
        <v>474</v>
      </c>
      <c r="J50" s="68">
        <v>1417</v>
      </c>
      <c r="K50" s="69">
        <f t="shared" si="0"/>
        <v>0.33450952717007765</v>
      </c>
      <c r="L50" s="70">
        <v>497</v>
      </c>
      <c r="M50" s="70">
        <v>1432</v>
      </c>
      <c r="N50" s="71">
        <f t="shared" si="1"/>
        <v>0.34706703910614523</v>
      </c>
      <c r="O50" s="70">
        <v>935</v>
      </c>
      <c r="P50" s="70">
        <v>223</v>
      </c>
    </row>
    <row r="51" spans="1:16" s="12" customFormat="1" ht="12">
      <c r="A51" s="1" t="s">
        <v>160</v>
      </c>
      <c r="B51" s="45" t="s">
        <v>215</v>
      </c>
      <c r="C51" s="8" t="s">
        <v>38</v>
      </c>
      <c r="D51" s="65">
        <v>129357.622</v>
      </c>
      <c r="E51" s="48">
        <v>12</v>
      </c>
      <c r="F51" s="65"/>
      <c r="G51" s="67"/>
      <c r="H51" s="67"/>
      <c r="I51" s="68">
        <v>2488</v>
      </c>
      <c r="J51" s="68">
        <v>3138</v>
      </c>
      <c r="K51" s="69">
        <f t="shared" si="0"/>
        <v>0.79286169534735496</v>
      </c>
      <c r="L51" s="70">
        <v>2599</v>
      </c>
      <c r="M51" s="70">
        <v>3156</v>
      </c>
      <c r="N51" s="71">
        <f t="shared" si="1"/>
        <v>0.82351077313054499</v>
      </c>
      <c r="O51" s="70">
        <v>557</v>
      </c>
      <c r="P51" s="70">
        <v>1637</v>
      </c>
    </row>
    <row r="52" spans="1:16" s="12" customFormat="1" ht="12">
      <c r="A52" s="1" t="s">
        <v>160</v>
      </c>
      <c r="B52" s="45" t="s">
        <v>216</v>
      </c>
      <c r="C52" s="8" t="s">
        <v>39</v>
      </c>
      <c r="D52" s="65">
        <v>133147.48000000001</v>
      </c>
      <c r="E52" s="48">
        <v>5</v>
      </c>
      <c r="F52" s="65"/>
      <c r="G52" s="67"/>
      <c r="H52" s="67"/>
      <c r="I52" s="68">
        <v>2038</v>
      </c>
      <c r="J52" s="68">
        <v>2950</v>
      </c>
      <c r="K52" s="69">
        <f t="shared" si="0"/>
        <v>0.69084745762711863</v>
      </c>
      <c r="L52" s="70">
        <v>2120</v>
      </c>
      <c r="M52" s="70">
        <v>2959</v>
      </c>
      <c r="N52" s="71">
        <f t="shared" si="1"/>
        <v>0.71645826292666437</v>
      </c>
      <c r="O52" s="70">
        <v>839</v>
      </c>
      <c r="P52" s="70">
        <v>1469</v>
      </c>
    </row>
    <row r="53" spans="1:16" s="12" customFormat="1" ht="12">
      <c r="A53" s="1" t="s">
        <v>160</v>
      </c>
      <c r="B53" s="45" t="s">
        <v>217</v>
      </c>
      <c r="C53" s="8" t="s">
        <v>40</v>
      </c>
      <c r="D53" s="65">
        <v>61001.549999999996</v>
      </c>
      <c r="E53" s="48">
        <v>6</v>
      </c>
      <c r="F53" s="65"/>
      <c r="G53" s="67"/>
      <c r="H53" s="67"/>
      <c r="I53" s="68">
        <v>2995</v>
      </c>
      <c r="J53" s="68">
        <v>6652</v>
      </c>
      <c r="K53" s="69">
        <f t="shared" si="0"/>
        <v>0.45024052916416113</v>
      </c>
      <c r="L53" s="70">
        <v>3340</v>
      </c>
      <c r="M53" s="70">
        <v>6689</v>
      </c>
      <c r="N53" s="71">
        <f t="shared" si="1"/>
        <v>0.49932725370010467</v>
      </c>
      <c r="O53" s="70">
        <v>3349</v>
      </c>
      <c r="P53" s="70">
        <v>1277</v>
      </c>
    </row>
    <row r="54" spans="1:16" s="12" customFormat="1" ht="12">
      <c r="A54" s="1" t="s">
        <v>160</v>
      </c>
      <c r="B54" s="45" t="s">
        <v>218</v>
      </c>
      <c r="C54" s="8" t="s">
        <v>314</v>
      </c>
      <c r="D54" s="65">
        <v>3760107.7188999965</v>
      </c>
      <c r="E54" s="48">
        <v>18</v>
      </c>
      <c r="F54" s="65">
        <v>1545300.6900000004</v>
      </c>
      <c r="G54" s="67">
        <v>12026</v>
      </c>
      <c r="H54" s="67">
        <v>2440</v>
      </c>
      <c r="I54" s="68">
        <v>37554</v>
      </c>
      <c r="J54" s="68">
        <v>47939</v>
      </c>
      <c r="K54" s="69">
        <f t="shared" si="0"/>
        <v>0.78337053338617824</v>
      </c>
      <c r="L54" s="70">
        <v>40456</v>
      </c>
      <c r="M54" s="70">
        <v>48401</v>
      </c>
      <c r="N54" s="71">
        <f t="shared" si="1"/>
        <v>0.8358504989566331</v>
      </c>
      <c r="O54" s="70">
        <v>7945</v>
      </c>
      <c r="P54" s="70">
        <v>16442</v>
      </c>
    </row>
    <row r="55" spans="1:16" s="12" customFormat="1" ht="12">
      <c r="A55" s="1" t="s">
        <v>160</v>
      </c>
      <c r="B55" s="45" t="s">
        <v>219</v>
      </c>
      <c r="C55" s="8" t="s">
        <v>41</v>
      </c>
      <c r="D55" s="65">
        <v>120252.95729999999</v>
      </c>
      <c r="E55" s="48">
        <v>6</v>
      </c>
      <c r="F55" s="65"/>
      <c r="G55" s="67"/>
      <c r="H55" s="67"/>
      <c r="I55" s="68">
        <v>6510</v>
      </c>
      <c r="J55" s="68">
        <v>9212</v>
      </c>
      <c r="K55" s="69">
        <f t="shared" si="0"/>
        <v>0.70668693009118544</v>
      </c>
      <c r="L55" s="70">
        <v>5733</v>
      </c>
      <c r="M55" s="70">
        <v>8440</v>
      </c>
      <c r="N55" s="71">
        <f t="shared" si="1"/>
        <v>0.67926540284360193</v>
      </c>
      <c r="O55" s="70">
        <v>2707</v>
      </c>
      <c r="P55" s="70">
        <v>4178</v>
      </c>
    </row>
    <row r="56" spans="1:16" s="12" customFormat="1" ht="12">
      <c r="A56" s="1" t="s">
        <v>160</v>
      </c>
      <c r="B56" s="45" t="s">
        <v>220</v>
      </c>
      <c r="C56" s="8" t="s">
        <v>42</v>
      </c>
      <c r="D56" s="65">
        <v>7199.0599999999995</v>
      </c>
      <c r="E56" s="48">
        <v>2</v>
      </c>
      <c r="F56" s="65"/>
      <c r="G56" s="67"/>
      <c r="H56" s="67"/>
      <c r="I56" s="68">
        <v>5432</v>
      </c>
      <c r="J56" s="68">
        <v>9639</v>
      </c>
      <c r="K56" s="69">
        <f t="shared" si="0"/>
        <v>0.56354393609295572</v>
      </c>
      <c r="L56" s="70">
        <v>5670</v>
      </c>
      <c r="M56" s="70">
        <v>9751</v>
      </c>
      <c r="N56" s="71">
        <f t="shared" si="1"/>
        <v>0.58147882268485285</v>
      </c>
      <c r="O56" s="70">
        <v>4081</v>
      </c>
      <c r="P56" s="70">
        <v>3207</v>
      </c>
    </row>
    <row r="57" spans="1:16" s="12" customFormat="1" ht="12">
      <c r="A57" s="1" t="s">
        <v>160</v>
      </c>
      <c r="B57" s="45" t="s">
        <v>221</v>
      </c>
      <c r="C57" s="8" t="s">
        <v>315</v>
      </c>
      <c r="D57" s="65">
        <v>358259.54209999996</v>
      </c>
      <c r="E57" s="48">
        <v>18</v>
      </c>
      <c r="F57" s="65">
        <v>9971.1299999999992</v>
      </c>
      <c r="G57" s="67">
        <v>316</v>
      </c>
      <c r="H57" s="67">
        <v>596</v>
      </c>
      <c r="I57" s="68">
        <v>76348</v>
      </c>
      <c r="J57" s="68">
        <v>79033</v>
      </c>
      <c r="K57" s="69">
        <f t="shared" si="0"/>
        <v>0.96602684954386142</v>
      </c>
      <c r="L57" s="70">
        <v>76743</v>
      </c>
      <c r="M57" s="70">
        <v>78832</v>
      </c>
      <c r="N57" s="71">
        <f t="shared" si="1"/>
        <v>0.97350060888979095</v>
      </c>
      <c r="O57" s="70">
        <v>2089</v>
      </c>
      <c r="P57" s="70">
        <v>11835</v>
      </c>
    </row>
    <row r="58" spans="1:16" s="12" customFormat="1" ht="12">
      <c r="A58" s="1" t="s">
        <v>160</v>
      </c>
      <c r="B58" s="45" t="s">
        <v>222</v>
      </c>
      <c r="C58" s="8" t="s">
        <v>43</v>
      </c>
      <c r="D58" s="65">
        <v>93.060000000000102</v>
      </c>
      <c r="E58" s="48">
        <v>1</v>
      </c>
      <c r="F58" s="65"/>
      <c r="G58" s="67"/>
      <c r="H58" s="67"/>
      <c r="I58" s="68">
        <v>1826</v>
      </c>
      <c r="J58" s="68">
        <v>2760</v>
      </c>
      <c r="K58" s="69">
        <f t="shared" si="0"/>
        <v>0.66159420289855075</v>
      </c>
      <c r="L58" s="70">
        <v>2022</v>
      </c>
      <c r="M58" s="70">
        <v>2806</v>
      </c>
      <c r="N58" s="71">
        <f t="shared" si="1"/>
        <v>0.72059871703492517</v>
      </c>
      <c r="O58" s="70">
        <v>784</v>
      </c>
      <c r="P58" s="70">
        <v>680</v>
      </c>
    </row>
    <row r="59" spans="1:16" s="12" customFormat="1" ht="12">
      <c r="A59" s="1" t="s">
        <v>160</v>
      </c>
      <c r="B59" s="45" t="s">
        <v>223</v>
      </c>
      <c r="C59" s="8" t="s">
        <v>44</v>
      </c>
      <c r="D59" s="65">
        <v>109162.2172</v>
      </c>
      <c r="E59" s="48">
        <v>7</v>
      </c>
      <c r="F59" s="65"/>
      <c r="G59" s="67"/>
      <c r="H59" s="67"/>
      <c r="I59" s="68">
        <v>3751</v>
      </c>
      <c r="J59" s="68">
        <v>5891</v>
      </c>
      <c r="K59" s="69">
        <f t="shared" si="0"/>
        <v>0.63673400101850275</v>
      </c>
      <c r="L59" s="70">
        <v>3834</v>
      </c>
      <c r="M59" s="70">
        <v>5968</v>
      </c>
      <c r="N59" s="71">
        <f t="shared" si="1"/>
        <v>0.64242627345844505</v>
      </c>
      <c r="O59" s="70">
        <v>2134</v>
      </c>
      <c r="P59" s="70">
        <v>1089</v>
      </c>
    </row>
    <row r="60" spans="1:16" s="12" customFormat="1" ht="12">
      <c r="A60" s="1" t="s">
        <v>160</v>
      </c>
      <c r="B60" s="45" t="s">
        <v>224</v>
      </c>
      <c r="C60" s="8" t="s">
        <v>45</v>
      </c>
      <c r="D60" s="65">
        <v>326524.4313</v>
      </c>
      <c r="E60" s="48">
        <v>14</v>
      </c>
      <c r="F60" s="65">
        <v>142496.37</v>
      </c>
      <c r="G60" s="67">
        <v>3385</v>
      </c>
      <c r="H60" s="67">
        <v>708</v>
      </c>
      <c r="I60" s="68">
        <v>21630</v>
      </c>
      <c r="J60" s="68">
        <v>27560</v>
      </c>
      <c r="K60" s="69">
        <f t="shared" si="0"/>
        <v>0.78483309143686497</v>
      </c>
      <c r="L60" s="70">
        <v>22751</v>
      </c>
      <c r="M60" s="70">
        <v>27973</v>
      </c>
      <c r="N60" s="71">
        <f t="shared" si="1"/>
        <v>0.81331998713044718</v>
      </c>
      <c r="O60" s="70">
        <v>5222</v>
      </c>
      <c r="P60" s="70">
        <v>10158</v>
      </c>
    </row>
    <row r="61" spans="1:16" s="12" customFormat="1" ht="12">
      <c r="A61" s="1" t="s">
        <v>160</v>
      </c>
      <c r="B61" s="45" t="s">
        <v>225</v>
      </c>
      <c r="C61" s="8" t="s">
        <v>46</v>
      </c>
      <c r="D61" s="65">
        <v>327697.61000000004</v>
      </c>
      <c r="E61" s="48">
        <v>7</v>
      </c>
      <c r="F61" s="65"/>
      <c r="G61" s="67"/>
      <c r="H61" s="67"/>
      <c r="I61" s="68">
        <v>1149</v>
      </c>
      <c r="J61" s="68">
        <v>1671</v>
      </c>
      <c r="K61" s="69">
        <f t="shared" si="0"/>
        <v>0.68761220825852787</v>
      </c>
      <c r="L61" s="70">
        <v>1184</v>
      </c>
      <c r="M61" s="70">
        <v>1691</v>
      </c>
      <c r="N61" s="71">
        <f t="shared" si="1"/>
        <v>0.70017740981667653</v>
      </c>
      <c r="O61" s="70">
        <v>507</v>
      </c>
      <c r="P61" s="70">
        <v>164</v>
      </c>
    </row>
    <row r="62" spans="1:16" s="12" customFormat="1" ht="12">
      <c r="A62" s="1" t="s">
        <v>160</v>
      </c>
      <c r="B62" s="45" t="s">
        <v>226</v>
      </c>
      <c r="C62" s="8" t="s">
        <v>323</v>
      </c>
      <c r="D62" s="65">
        <v>347475.32699999993</v>
      </c>
      <c r="E62" s="48">
        <v>16</v>
      </c>
      <c r="F62" s="65">
        <v>34554.28</v>
      </c>
      <c r="G62" s="67">
        <v>908</v>
      </c>
      <c r="H62" s="67">
        <v>809</v>
      </c>
      <c r="I62" s="68">
        <v>16201</v>
      </c>
      <c r="J62" s="68">
        <v>20132</v>
      </c>
      <c r="K62" s="69">
        <f t="shared" si="0"/>
        <v>0.80473872441883565</v>
      </c>
      <c r="L62" s="70">
        <v>17093</v>
      </c>
      <c r="M62" s="70">
        <v>20215</v>
      </c>
      <c r="N62" s="71">
        <f t="shared" si="1"/>
        <v>0.84556022755379667</v>
      </c>
      <c r="O62" s="70">
        <v>3122</v>
      </c>
      <c r="P62" s="70">
        <v>8868</v>
      </c>
    </row>
    <row r="63" spans="1:16" s="12" customFormat="1" ht="12">
      <c r="A63" s="1" t="s">
        <v>160</v>
      </c>
      <c r="B63" s="45" t="s">
        <v>227</v>
      </c>
      <c r="C63" s="8" t="s">
        <v>47</v>
      </c>
      <c r="D63" s="65">
        <v>32865.992200000001</v>
      </c>
      <c r="E63" s="48">
        <v>9</v>
      </c>
      <c r="F63" s="65">
        <v>4909.04</v>
      </c>
      <c r="G63" s="67">
        <v>105</v>
      </c>
      <c r="H63" s="67"/>
      <c r="I63" s="68">
        <v>2628</v>
      </c>
      <c r="J63" s="68">
        <v>3434</v>
      </c>
      <c r="K63" s="69">
        <f t="shared" si="0"/>
        <v>0.76528829353523586</v>
      </c>
      <c r="L63" s="70">
        <v>2804</v>
      </c>
      <c r="M63" s="70">
        <v>3458</v>
      </c>
      <c r="N63" s="71">
        <f t="shared" si="1"/>
        <v>0.81087333718912669</v>
      </c>
      <c r="O63" s="70">
        <v>654</v>
      </c>
      <c r="P63" s="70">
        <v>1923</v>
      </c>
    </row>
    <row r="64" spans="1:16" s="12" customFormat="1" ht="12">
      <c r="A64" s="1" t="s">
        <v>160</v>
      </c>
      <c r="B64" s="45" t="s">
        <v>228</v>
      </c>
      <c r="C64" s="8" t="s">
        <v>317</v>
      </c>
      <c r="D64" s="65">
        <v>354644.92560000013</v>
      </c>
      <c r="E64" s="48">
        <v>12</v>
      </c>
      <c r="F64" s="65">
        <v>56544.24</v>
      </c>
      <c r="G64" s="67">
        <v>991</v>
      </c>
      <c r="H64" s="67"/>
      <c r="I64" s="68">
        <v>14088</v>
      </c>
      <c r="J64" s="68">
        <v>17288</v>
      </c>
      <c r="K64" s="69">
        <f t="shared" si="0"/>
        <v>0.81490050902360023</v>
      </c>
      <c r="L64" s="70">
        <v>14025</v>
      </c>
      <c r="M64" s="70">
        <v>17354</v>
      </c>
      <c r="N64" s="71">
        <f t="shared" si="1"/>
        <v>0.80817102685259878</v>
      </c>
      <c r="O64" s="70">
        <v>3329</v>
      </c>
      <c r="P64" s="70">
        <v>9377</v>
      </c>
    </row>
    <row r="65" spans="1:16" s="12" customFormat="1" ht="12">
      <c r="A65" s="1" t="s">
        <v>160</v>
      </c>
      <c r="B65" s="45" t="s">
        <v>229</v>
      </c>
      <c r="C65" s="8" t="s">
        <v>48</v>
      </c>
      <c r="D65" s="65">
        <v>3712.5499999999997</v>
      </c>
      <c r="E65" s="48">
        <v>2</v>
      </c>
      <c r="F65" s="65"/>
      <c r="G65" s="67"/>
      <c r="H65" s="67"/>
      <c r="I65" s="68">
        <v>899</v>
      </c>
      <c r="J65" s="68">
        <v>1174</v>
      </c>
      <c r="K65" s="69">
        <f t="shared" si="0"/>
        <v>0.76575809199318567</v>
      </c>
      <c r="L65" s="70">
        <v>944</v>
      </c>
      <c r="M65" s="70">
        <v>1195</v>
      </c>
      <c r="N65" s="71">
        <f t="shared" si="1"/>
        <v>0.7899581589958159</v>
      </c>
      <c r="O65" s="70">
        <v>251</v>
      </c>
      <c r="P65" s="70">
        <v>494</v>
      </c>
    </row>
    <row r="66" spans="1:16" s="12" customFormat="1" ht="12">
      <c r="A66" s="1" t="s">
        <v>160</v>
      </c>
      <c r="B66" s="45" t="s">
        <v>230</v>
      </c>
      <c r="C66" s="8" t="s">
        <v>320</v>
      </c>
      <c r="D66" s="65">
        <v>461077.89530000003</v>
      </c>
      <c r="E66" s="48">
        <v>15</v>
      </c>
      <c r="F66" s="65">
        <v>168373.74</v>
      </c>
      <c r="G66" s="67">
        <v>2732</v>
      </c>
      <c r="H66" s="67">
        <v>1086</v>
      </c>
      <c r="I66" s="68">
        <v>12737</v>
      </c>
      <c r="J66" s="68">
        <v>14333</v>
      </c>
      <c r="K66" s="69">
        <f t="shared" si="0"/>
        <v>0.88864857322263313</v>
      </c>
      <c r="L66" s="70">
        <v>13965</v>
      </c>
      <c r="M66" s="70">
        <v>14475</v>
      </c>
      <c r="N66" s="71">
        <f t="shared" si="1"/>
        <v>0.96476683937823837</v>
      </c>
      <c r="O66" s="70">
        <v>510</v>
      </c>
      <c r="P66" s="70">
        <v>7112</v>
      </c>
    </row>
    <row r="67" spans="1:16" s="12" customFormat="1" ht="12">
      <c r="A67" s="1" t="s">
        <v>160</v>
      </c>
      <c r="B67" s="45" t="s">
        <v>231</v>
      </c>
      <c r="C67" s="8" t="s">
        <v>321</v>
      </c>
      <c r="D67" s="65">
        <v>440483.20069999999</v>
      </c>
      <c r="E67" s="48">
        <v>14</v>
      </c>
      <c r="F67" s="65">
        <v>320995.95</v>
      </c>
      <c r="G67" s="67">
        <v>2784</v>
      </c>
      <c r="H67" s="67">
        <v>325</v>
      </c>
      <c r="I67" s="68">
        <v>47377</v>
      </c>
      <c r="J67" s="68">
        <v>49972</v>
      </c>
      <c r="K67" s="69">
        <f t="shared" si="0"/>
        <v>0.94807091971504043</v>
      </c>
      <c r="L67" s="70">
        <v>48132</v>
      </c>
      <c r="M67" s="70">
        <v>50402</v>
      </c>
      <c r="N67" s="71">
        <f t="shared" si="1"/>
        <v>0.95496210467838583</v>
      </c>
      <c r="O67" s="70">
        <v>2270</v>
      </c>
      <c r="P67" s="70">
        <v>6008</v>
      </c>
    </row>
    <row r="68" spans="1:16" s="12" customFormat="1" ht="12">
      <c r="A68" s="1" t="s">
        <v>160</v>
      </c>
      <c r="B68" s="45" t="s">
        <v>232</v>
      </c>
      <c r="C68" s="8" t="s">
        <v>322</v>
      </c>
      <c r="D68" s="65">
        <v>119745.1737</v>
      </c>
      <c r="E68" s="48">
        <v>6</v>
      </c>
      <c r="F68" s="65"/>
      <c r="G68" s="67"/>
      <c r="H68" s="67"/>
      <c r="I68" s="68">
        <v>4770</v>
      </c>
      <c r="J68" s="68">
        <v>5458</v>
      </c>
      <c r="K68" s="69">
        <f t="shared" ref="K68:K114" si="2">I68/J68</f>
        <v>0.87394650054965184</v>
      </c>
      <c r="L68" s="70">
        <v>4814</v>
      </c>
      <c r="M68" s="70">
        <v>5481</v>
      </c>
      <c r="N68" s="71">
        <f t="shared" ref="N68:N114" si="3">L68/M68</f>
        <v>0.87830687830687826</v>
      </c>
      <c r="O68" s="70">
        <v>667</v>
      </c>
      <c r="P68" s="70">
        <v>2220</v>
      </c>
    </row>
    <row r="69" spans="1:16" s="12" customFormat="1" ht="12">
      <c r="A69" s="1" t="s">
        <v>160</v>
      </c>
      <c r="B69" s="45" t="s">
        <v>233</v>
      </c>
      <c r="C69" s="8" t="s">
        <v>319</v>
      </c>
      <c r="D69" s="65">
        <v>952359.30349999992</v>
      </c>
      <c r="E69" s="48">
        <v>10</v>
      </c>
      <c r="F69" s="65">
        <v>493682.32</v>
      </c>
      <c r="G69" s="67">
        <v>3330</v>
      </c>
      <c r="H69" s="67">
        <v>503</v>
      </c>
      <c r="I69" s="68">
        <v>68663</v>
      </c>
      <c r="J69" s="68">
        <v>73069</v>
      </c>
      <c r="K69" s="69">
        <f t="shared" si="2"/>
        <v>0.93970083072164667</v>
      </c>
      <c r="L69" s="70">
        <v>69344</v>
      </c>
      <c r="M69" s="70">
        <v>73247</v>
      </c>
      <c r="N69" s="71">
        <f t="shared" si="3"/>
        <v>0.94671454120987886</v>
      </c>
      <c r="O69" s="70">
        <v>3903</v>
      </c>
      <c r="P69" s="70">
        <v>11741</v>
      </c>
    </row>
    <row r="70" spans="1:16" s="12" customFormat="1" ht="12">
      <c r="A70" s="1" t="s">
        <v>160</v>
      </c>
      <c r="B70" s="45" t="s">
        <v>234</v>
      </c>
      <c r="C70" s="8" t="s">
        <v>49</v>
      </c>
      <c r="D70" s="65">
        <v>57720.9853</v>
      </c>
      <c r="E70" s="48">
        <v>10</v>
      </c>
      <c r="F70" s="65"/>
      <c r="G70" s="67"/>
      <c r="H70" s="67"/>
      <c r="I70" s="68">
        <v>6507</v>
      </c>
      <c r="J70" s="68">
        <v>7587</v>
      </c>
      <c r="K70" s="69">
        <f t="shared" si="2"/>
        <v>0.85765124555160144</v>
      </c>
      <c r="L70" s="70">
        <v>6511</v>
      </c>
      <c r="M70" s="70">
        <v>7637</v>
      </c>
      <c r="N70" s="71">
        <f t="shared" si="3"/>
        <v>0.85255990572214224</v>
      </c>
      <c r="O70" s="70">
        <v>1126</v>
      </c>
      <c r="P70" s="70">
        <v>5908</v>
      </c>
    </row>
    <row r="71" spans="1:16" s="12" customFormat="1" ht="12">
      <c r="A71" s="1" t="s">
        <v>160</v>
      </c>
      <c r="B71" s="45" t="s">
        <v>235</v>
      </c>
      <c r="C71" s="8" t="s">
        <v>318</v>
      </c>
      <c r="D71" s="65">
        <v>28641.581199999997</v>
      </c>
      <c r="E71" s="48">
        <v>8</v>
      </c>
      <c r="F71" s="65">
        <v>12148.88</v>
      </c>
      <c r="G71" s="67">
        <v>263</v>
      </c>
      <c r="H71" s="67"/>
      <c r="I71" s="68">
        <v>2439</v>
      </c>
      <c r="J71" s="68">
        <v>3269</v>
      </c>
      <c r="K71" s="69">
        <f t="shared" si="2"/>
        <v>0.74609972468644847</v>
      </c>
      <c r="L71" s="70">
        <v>2451</v>
      </c>
      <c r="M71" s="70">
        <v>3294</v>
      </c>
      <c r="N71" s="71">
        <f t="shared" si="3"/>
        <v>0.74408014571948999</v>
      </c>
      <c r="O71" s="70">
        <v>843</v>
      </c>
      <c r="P71" s="70">
        <v>1313</v>
      </c>
    </row>
    <row r="72" spans="1:16" s="12" customFormat="1" ht="12">
      <c r="A72" s="1" t="s">
        <v>160</v>
      </c>
      <c r="B72" s="45" t="s">
        <v>236</v>
      </c>
      <c r="C72" s="8" t="s">
        <v>325</v>
      </c>
      <c r="D72" s="65">
        <v>314096.05409999995</v>
      </c>
      <c r="E72" s="48">
        <v>17</v>
      </c>
      <c r="F72" s="65">
        <v>84083.39</v>
      </c>
      <c r="G72" s="67">
        <v>775</v>
      </c>
      <c r="H72" s="67">
        <v>261</v>
      </c>
      <c r="I72" s="68">
        <v>15367</v>
      </c>
      <c r="J72" s="68">
        <v>17672</v>
      </c>
      <c r="K72" s="69">
        <f t="shared" si="2"/>
        <v>0.86956767768220911</v>
      </c>
      <c r="L72" s="70">
        <v>15746</v>
      </c>
      <c r="M72" s="70">
        <v>17790</v>
      </c>
      <c r="N72" s="71">
        <f t="shared" si="3"/>
        <v>0.8851039910061832</v>
      </c>
      <c r="O72" s="70">
        <v>2044</v>
      </c>
      <c r="P72" s="70">
        <v>10170</v>
      </c>
    </row>
    <row r="73" spans="1:16" s="12" customFormat="1" ht="12">
      <c r="A73" s="1" t="s">
        <v>160</v>
      </c>
      <c r="B73" s="45" t="s">
        <v>237</v>
      </c>
      <c r="C73" s="46" t="s">
        <v>324</v>
      </c>
      <c r="D73" s="65">
        <v>292848.34779999999</v>
      </c>
      <c r="E73" s="48">
        <v>14</v>
      </c>
      <c r="F73" s="65">
        <v>86908.909999999989</v>
      </c>
      <c r="G73" s="67">
        <v>1613</v>
      </c>
      <c r="H73" s="67">
        <v>82</v>
      </c>
      <c r="I73" s="68">
        <v>16167</v>
      </c>
      <c r="J73" s="68">
        <v>20296</v>
      </c>
      <c r="K73" s="69">
        <f t="shared" si="2"/>
        <v>0.79656089869925106</v>
      </c>
      <c r="L73" s="70">
        <v>16411</v>
      </c>
      <c r="M73" s="70">
        <v>20458</v>
      </c>
      <c r="N73" s="71">
        <f t="shared" si="3"/>
        <v>0.80218007625378829</v>
      </c>
      <c r="O73" s="70">
        <v>4047</v>
      </c>
      <c r="P73" s="70">
        <v>11010</v>
      </c>
    </row>
    <row r="74" spans="1:16" s="12" customFormat="1" ht="12">
      <c r="A74" s="1" t="s">
        <v>160</v>
      </c>
      <c r="B74" s="45" t="s">
        <v>238</v>
      </c>
      <c r="C74" s="8" t="s">
        <v>50</v>
      </c>
      <c r="D74" s="65">
        <v>643988.28840000019</v>
      </c>
      <c r="E74" s="48">
        <v>12</v>
      </c>
      <c r="F74" s="65">
        <v>196126.4</v>
      </c>
      <c r="G74" s="67">
        <v>2308</v>
      </c>
      <c r="H74" s="67"/>
      <c r="I74" s="68">
        <v>17054</v>
      </c>
      <c r="J74" s="68">
        <v>18901</v>
      </c>
      <c r="K74" s="69">
        <f t="shared" si="2"/>
        <v>0.90228030262949055</v>
      </c>
      <c r="L74" s="70">
        <v>17138</v>
      </c>
      <c r="M74" s="70">
        <v>18984</v>
      </c>
      <c r="N74" s="71">
        <f t="shared" si="3"/>
        <v>0.90276021913190052</v>
      </c>
      <c r="O74" s="70">
        <v>1846</v>
      </c>
      <c r="P74" s="70">
        <v>10880</v>
      </c>
    </row>
    <row r="75" spans="1:16" s="12" customFormat="1" ht="12">
      <c r="A75" s="1" t="s">
        <v>160</v>
      </c>
      <c r="B75" s="45" t="s">
        <v>239</v>
      </c>
      <c r="C75" s="8" t="s">
        <v>366</v>
      </c>
      <c r="D75" s="65">
        <v>414187.16260000004</v>
      </c>
      <c r="E75" s="48">
        <v>19</v>
      </c>
      <c r="F75" s="65">
        <v>32797.72</v>
      </c>
      <c r="G75" s="67">
        <v>430</v>
      </c>
      <c r="H75" s="67">
        <v>337</v>
      </c>
      <c r="I75" s="68">
        <v>9779</v>
      </c>
      <c r="J75" s="68">
        <v>11488</v>
      </c>
      <c r="K75" s="69">
        <f t="shared" si="2"/>
        <v>0.85123607242339838</v>
      </c>
      <c r="L75" s="70">
        <v>10229</v>
      </c>
      <c r="M75" s="70">
        <v>11601</v>
      </c>
      <c r="N75" s="71">
        <f t="shared" si="3"/>
        <v>0.88173433324713391</v>
      </c>
      <c r="O75" s="70">
        <v>1372</v>
      </c>
      <c r="P75" s="70">
        <v>5102</v>
      </c>
    </row>
    <row r="76" spans="1:16" s="12" customFormat="1" ht="12">
      <c r="A76" s="1" t="s">
        <v>160</v>
      </c>
      <c r="B76" s="45" t="s">
        <v>240</v>
      </c>
      <c r="C76" s="8" t="s">
        <v>52</v>
      </c>
      <c r="D76" s="65">
        <v>59333.3</v>
      </c>
      <c r="E76" s="48">
        <v>4</v>
      </c>
      <c r="F76" s="65"/>
      <c r="G76" s="67"/>
      <c r="H76" s="67"/>
      <c r="I76" s="68">
        <v>746</v>
      </c>
      <c r="J76" s="68">
        <v>788</v>
      </c>
      <c r="K76" s="69">
        <f t="shared" si="2"/>
        <v>0.9467005076142132</v>
      </c>
      <c r="L76" s="70">
        <v>756</v>
      </c>
      <c r="M76" s="70">
        <v>793</v>
      </c>
      <c r="N76" s="71">
        <f t="shared" si="3"/>
        <v>0.95334174022698615</v>
      </c>
      <c r="O76" s="70">
        <v>37</v>
      </c>
      <c r="P76" s="70">
        <v>365</v>
      </c>
    </row>
    <row r="77" spans="1:16" s="12" customFormat="1" ht="12">
      <c r="A77" s="1" t="s">
        <v>160</v>
      </c>
      <c r="B77" s="45" t="s">
        <v>241</v>
      </c>
      <c r="C77" s="8" t="s">
        <v>53</v>
      </c>
      <c r="D77" s="65">
        <v>68781.180000000008</v>
      </c>
      <c r="E77" s="48">
        <v>6</v>
      </c>
      <c r="F77" s="65"/>
      <c r="G77" s="67"/>
      <c r="H77" s="67"/>
      <c r="I77" s="68">
        <v>961</v>
      </c>
      <c r="J77" s="68">
        <v>2320</v>
      </c>
      <c r="K77" s="69">
        <f t="shared" si="2"/>
        <v>0.41422413793103446</v>
      </c>
      <c r="L77" s="70">
        <v>1023</v>
      </c>
      <c r="M77" s="70">
        <v>2346</v>
      </c>
      <c r="N77" s="71">
        <f t="shared" si="3"/>
        <v>0.43606138107416881</v>
      </c>
      <c r="O77" s="70">
        <v>1323</v>
      </c>
      <c r="P77" s="70">
        <v>784</v>
      </c>
    </row>
    <row r="78" spans="1:16" s="12" customFormat="1" ht="12">
      <c r="A78" s="1" t="s">
        <v>160</v>
      </c>
      <c r="B78" s="45" t="s">
        <v>242</v>
      </c>
      <c r="C78" s="8" t="s">
        <v>326</v>
      </c>
      <c r="D78" s="65">
        <v>860043.88210000016</v>
      </c>
      <c r="E78" s="48">
        <v>23</v>
      </c>
      <c r="F78" s="65">
        <v>27351.31</v>
      </c>
      <c r="G78" s="67">
        <v>235</v>
      </c>
      <c r="H78" s="67"/>
      <c r="I78" s="68">
        <v>28884</v>
      </c>
      <c r="J78" s="68">
        <v>31256</v>
      </c>
      <c r="K78" s="69">
        <f t="shared" si="2"/>
        <v>0.92411057077041203</v>
      </c>
      <c r="L78" s="70">
        <v>29049</v>
      </c>
      <c r="M78" s="70">
        <v>31464</v>
      </c>
      <c r="N78" s="71">
        <f t="shared" si="3"/>
        <v>0.92324561403508776</v>
      </c>
      <c r="O78" s="70">
        <v>2415</v>
      </c>
      <c r="P78" s="70">
        <v>11939</v>
      </c>
    </row>
    <row r="79" spans="1:16" s="12" customFormat="1" ht="12">
      <c r="A79" s="1" t="s">
        <v>160</v>
      </c>
      <c r="B79" s="45" t="s">
        <v>243</v>
      </c>
      <c r="C79" s="8" t="s">
        <v>54</v>
      </c>
      <c r="D79" s="65">
        <v>94162.180000000008</v>
      </c>
      <c r="E79" s="48">
        <v>7</v>
      </c>
      <c r="F79" s="65"/>
      <c r="G79" s="67"/>
      <c r="H79" s="67"/>
      <c r="I79" s="68">
        <v>4991</v>
      </c>
      <c r="J79" s="68">
        <v>6415</v>
      </c>
      <c r="K79" s="69">
        <f t="shared" si="2"/>
        <v>0.77802026500389709</v>
      </c>
      <c r="L79" s="70">
        <v>4978</v>
      </c>
      <c r="M79" s="70">
        <v>6394</v>
      </c>
      <c r="N79" s="71">
        <f t="shared" si="3"/>
        <v>0.77854238348451676</v>
      </c>
      <c r="O79" s="70">
        <v>1416</v>
      </c>
      <c r="P79" s="70">
        <v>2266</v>
      </c>
    </row>
    <row r="80" spans="1:16" s="12" customFormat="1" ht="12">
      <c r="A80" s="1" t="s">
        <v>160</v>
      </c>
      <c r="B80" s="45" t="s">
        <v>244</v>
      </c>
      <c r="C80" s="8" t="s">
        <v>327</v>
      </c>
      <c r="D80" s="65">
        <v>164001.46999999997</v>
      </c>
      <c r="E80" s="48">
        <v>5</v>
      </c>
      <c r="F80" s="65">
        <v>43660.46</v>
      </c>
      <c r="G80" s="67">
        <v>264</v>
      </c>
      <c r="H80" s="67">
        <v>31</v>
      </c>
      <c r="I80" s="68">
        <v>29852</v>
      </c>
      <c r="J80" s="68">
        <v>30983</v>
      </c>
      <c r="K80" s="69">
        <f t="shared" si="2"/>
        <v>0.96349611077042252</v>
      </c>
      <c r="L80" s="70">
        <v>29958</v>
      </c>
      <c r="M80" s="70">
        <v>31058</v>
      </c>
      <c r="N80" s="71">
        <f t="shared" si="3"/>
        <v>0.96458239423015002</v>
      </c>
      <c r="O80" s="70">
        <v>1100</v>
      </c>
      <c r="P80" s="70">
        <v>4056</v>
      </c>
    </row>
    <row r="81" spans="1:16" s="12" customFormat="1" ht="12">
      <c r="A81" s="1" t="s">
        <v>160</v>
      </c>
      <c r="B81" s="45" t="s">
        <v>245</v>
      </c>
      <c r="C81" s="8" t="s">
        <v>55</v>
      </c>
      <c r="D81" s="65">
        <v>663085.99</v>
      </c>
      <c r="E81" s="48">
        <v>8</v>
      </c>
      <c r="F81" s="65">
        <v>14602.41</v>
      </c>
      <c r="G81" s="67">
        <v>283</v>
      </c>
      <c r="H81" s="67"/>
      <c r="I81" s="68">
        <v>24011</v>
      </c>
      <c r="J81" s="68">
        <v>26774</v>
      </c>
      <c r="K81" s="69">
        <f t="shared" si="2"/>
        <v>0.89680286845447077</v>
      </c>
      <c r="L81" s="70">
        <v>24559</v>
      </c>
      <c r="M81" s="70">
        <v>26865</v>
      </c>
      <c r="N81" s="71">
        <f t="shared" si="3"/>
        <v>0.91416340964079656</v>
      </c>
      <c r="O81" s="70">
        <v>2306</v>
      </c>
      <c r="P81" s="70">
        <v>15480</v>
      </c>
    </row>
    <row r="82" spans="1:16" s="12" customFormat="1" ht="12">
      <c r="A82" s="1" t="s">
        <v>160</v>
      </c>
      <c r="B82" s="45" t="s">
        <v>246</v>
      </c>
      <c r="C82" s="8" t="s">
        <v>56</v>
      </c>
      <c r="D82" s="65">
        <v>231442.38</v>
      </c>
      <c r="E82" s="48">
        <v>10</v>
      </c>
      <c r="F82" s="65"/>
      <c r="G82" s="67"/>
      <c r="H82" s="67"/>
      <c r="I82" s="68">
        <v>18157</v>
      </c>
      <c r="J82" s="68">
        <v>20340</v>
      </c>
      <c r="K82" s="69">
        <f t="shared" si="2"/>
        <v>0.89267453294001964</v>
      </c>
      <c r="L82" s="70">
        <v>18261</v>
      </c>
      <c r="M82" s="70">
        <v>20416</v>
      </c>
      <c r="N82" s="71">
        <f t="shared" si="3"/>
        <v>0.89444553291536055</v>
      </c>
      <c r="O82" s="70">
        <v>2155</v>
      </c>
      <c r="P82" s="70">
        <v>10284</v>
      </c>
    </row>
    <row r="83" spans="1:16" s="12" customFormat="1" ht="12">
      <c r="A83" s="1" t="s">
        <v>160</v>
      </c>
      <c r="B83" s="45" t="s">
        <v>247</v>
      </c>
      <c r="C83" s="8" t="s">
        <v>57</v>
      </c>
      <c r="D83" s="65">
        <v>119058.8308</v>
      </c>
      <c r="E83" s="48">
        <v>8</v>
      </c>
      <c r="F83" s="65"/>
      <c r="G83" s="67"/>
      <c r="H83" s="67"/>
      <c r="I83" s="68">
        <v>11588</v>
      </c>
      <c r="J83" s="68">
        <v>12631</v>
      </c>
      <c r="K83" s="69">
        <f t="shared" si="2"/>
        <v>0.91742538199667489</v>
      </c>
      <c r="L83" s="70">
        <v>11700</v>
      </c>
      <c r="M83" s="70">
        <v>12716</v>
      </c>
      <c r="N83" s="71">
        <f t="shared" si="3"/>
        <v>0.92010066058508966</v>
      </c>
      <c r="O83" s="70">
        <v>1016</v>
      </c>
      <c r="P83" s="70">
        <v>5598</v>
      </c>
    </row>
    <row r="84" spans="1:16" s="12" customFormat="1" ht="12">
      <c r="A84" s="1" t="s">
        <v>160</v>
      </c>
      <c r="B84" s="45" t="s">
        <v>248</v>
      </c>
      <c r="C84" s="8" t="s">
        <v>328</v>
      </c>
      <c r="D84" s="65">
        <v>1375855.7929</v>
      </c>
      <c r="E84" s="48">
        <v>16</v>
      </c>
      <c r="F84" s="65">
        <v>521454.22999999986</v>
      </c>
      <c r="G84" s="67">
        <v>5479</v>
      </c>
      <c r="H84" s="67">
        <v>471</v>
      </c>
      <c r="I84" s="68">
        <v>50773</v>
      </c>
      <c r="J84" s="68">
        <v>58364</v>
      </c>
      <c r="K84" s="69">
        <f t="shared" si="2"/>
        <v>0.86993694743334937</v>
      </c>
      <c r="L84" s="70">
        <v>52039</v>
      </c>
      <c r="M84" s="70">
        <v>59159</v>
      </c>
      <c r="N84" s="71">
        <f t="shared" si="3"/>
        <v>0.87964637671360235</v>
      </c>
      <c r="O84" s="70">
        <v>7120</v>
      </c>
      <c r="P84" s="70">
        <v>15411</v>
      </c>
    </row>
    <row r="85" spans="1:16" s="12" customFormat="1" ht="12">
      <c r="A85" s="1" t="s">
        <v>160</v>
      </c>
      <c r="B85" s="45" t="s">
        <v>249</v>
      </c>
      <c r="C85" s="8" t="s">
        <v>329</v>
      </c>
      <c r="D85" s="65">
        <v>376204.25449999998</v>
      </c>
      <c r="E85" s="48">
        <v>16</v>
      </c>
      <c r="F85" s="65">
        <v>144347.28</v>
      </c>
      <c r="G85" s="67">
        <v>2062</v>
      </c>
      <c r="H85" s="67">
        <v>201</v>
      </c>
      <c r="I85" s="68">
        <v>28999</v>
      </c>
      <c r="J85" s="68">
        <v>32332</v>
      </c>
      <c r="K85" s="69">
        <f t="shared" si="2"/>
        <v>0.89691327477421745</v>
      </c>
      <c r="L85" s="70">
        <v>29476</v>
      </c>
      <c r="M85" s="70">
        <v>32608</v>
      </c>
      <c r="N85" s="71">
        <f t="shared" si="3"/>
        <v>0.90394995093228658</v>
      </c>
      <c r="O85" s="70">
        <v>3132</v>
      </c>
      <c r="P85" s="70">
        <v>11457</v>
      </c>
    </row>
    <row r="86" spans="1:16" s="12" customFormat="1" ht="12">
      <c r="A86" s="1" t="s">
        <v>160</v>
      </c>
      <c r="B86" s="45" t="s">
        <v>250</v>
      </c>
      <c r="C86" s="8" t="s">
        <v>330</v>
      </c>
      <c r="D86" s="65">
        <v>497815.18830000004</v>
      </c>
      <c r="E86" s="48">
        <v>12</v>
      </c>
      <c r="F86" s="65">
        <v>47535.47</v>
      </c>
      <c r="G86" s="67">
        <v>253</v>
      </c>
      <c r="H86" s="67">
        <v>13</v>
      </c>
      <c r="I86" s="68">
        <v>60387</v>
      </c>
      <c r="J86" s="68">
        <v>62464</v>
      </c>
      <c r="K86" s="69">
        <f t="shared" si="2"/>
        <v>0.96674884733606559</v>
      </c>
      <c r="L86" s="70">
        <v>60652</v>
      </c>
      <c r="M86" s="70">
        <v>62716</v>
      </c>
      <c r="N86" s="71">
        <f t="shared" si="3"/>
        <v>0.96708973786593533</v>
      </c>
      <c r="O86" s="70">
        <v>2064</v>
      </c>
      <c r="P86" s="70">
        <v>16816</v>
      </c>
    </row>
    <row r="87" spans="1:16" s="12" customFormat="1" ht="12">
      <c r="A87" s="1" t="s">
        <v>160</v>
      </c>
      <c r="B87" s="45" t="s">
        <v>251</v>
      </c>
      <c r="C87" s="8" t="s">
        <v>331</v>
      </c>
      <c r="D87" s="65">
        <v>626689.82030000002</v>
      </c>
      <c r="E87" s="48">
        <v>11</v>
      </c>
      <c r="F87" s="65">
        <v>222143.3</v>
      </c>
      <c r="G87" s="67">
        <v>1797</v>
      </c>
      <c r="H87" s="67">
        <v>313</v>
      </c>
      <c r="I87" s="68">
        <v>47067</v>
      </c>
      <c r="J87" s="68">
        <v>53587</v>
      </c>
      <c r="K87" s="69">
        <f t="shared" si="2"/>
        <v>0.87832869912478773</v>
      </c>
      <c r="L87" s="70">
        <v>47680</v>
      </c>
      <c r="M87" s="70">
        <v>53887</v>
      </c>
      <c r="N87" s="71">
        <f t="shared" si="3"/>
        <v>0.88481451927180954</v>
      </c>
      <c r="O87" s="70">
        <v>6207</v>
      </c>
      <c r="P87" s="70">
        <v>26341</v>
      </c>
    </row>
    <row r="88" spans="1:16" s="12" customFormat="1" ht="12">
      <c r="A88" s="1" t="s">
        <v>160</v>
      </c>
      <c r="B88" s="45" t="s">
        <v>252</v>
      </c>
      <c r="C88" s="8" t="s">
        <v>332</v>
      </c>
      <c r="D88" s="65">
        <v>295972.67320000002</v>
      </c>
      <c r="E88" s="48">
        <v>7</v>
      </c>
      <c r="F88" s="65">
        <v>202143.39</v>
      </c>
      <c r="G88" s="67">
        <v>1117</v>
      </c>
      <c r="H88" s="67"/>
      <c r="I88" s="68">
        <v>37745</v>
      </c>
      <c r="J88" s="68">
        <v>41194</v>
      </c>
      <c r="K88" s="69">
        <f t="shared" si="2"/>
        <v>0.91627421469145998</v>
      </c>
      <c r="L88" s="70">
        <v>37713</v>
      </c>
      <c r="M88" s="70">
        <v>41293</v>
      </c>
      <c r="N88" s="71">
        <f t="shared" si="3"/>
        <v>0.91330249679122366</v>
      </c>
      <c r="O88" s="70">
        <v>3580</v>
      </c>
      <c r="P88" s="70">
        <v>12355</v>
      </c>
    </row>
    <row r="89" spans="1:16" s="12" customFormat="1" ht="12">
      <c r="A89" s="1" t="s">
        <v>160</v>
      </c>
      <c r="B89" s="45" t="s">
        <v>253</v>
      </c>
      <c r="C89" s="8" t="s">
        <v>333</v>
      </c>
      <c r="D89" s="65">
        <v>2004551.314</v>
      </c>
      <c r="E89" s="48">
        <v>15</v>
      </c>
      <c r="F89" s="65"/>
      <c r="G89" s="67"/>
      <c r="H89" s="67"/>
      <c r="I89" s="68">
        <v>35906</v>
      </c>
      <c r="J89" s="68">
        <v>36256</v>
      </c>
      <c r="K89" s="69">
        <f t="shared" si="2"/>
        <v>0.99034642541924101</v>
      </c>
      <c r="L89" s="70">
        <v>36588</v>
      </c>
      <c r="M89" s="70">
        <v>36952</v>
      </c>
      <c r="N89" s="71">
        <f t="shared" si="3"/>
        <v>0.99014938298332977</v>
      </c>
      <c r="O89" s="70">
        <v>364</v>
      </c>
      <c r="P89" s="70">
        <v>2957</v>
      </c>
    </row>
    <row r="90" spans="1:16" s="12" customFormat="1" ht="12">
      <c r="A90" s="1" t="s">
        <v>160</v>
      </c>
      <c r="B90" s="45" t="s">
        <v>254</v>
      </c>
      <c r="C90" s="8" t="s">
        <v>334</v>
      </c>
      <c r="D90" s="65">
        <v>39675.089999999997</v>
      </c>
      <c r="E90" s="48">
        <v>5</v>
      </c>
      <c r="F90" s="65"/>
      <c r="G90" s="67"/>
      <c r="H90" s="67"/>
      <c r="I90" s="68">
        <v>23437</v>
      </c>
      <c r="J90" s="68">
        <v>23512</v>
      </c>
      <c r="K90" s="69">
        <f t="shared" si="2"/>
        <v>0.99681013950323238</v>
      </c>
      <c r="L90" s="70">
        <v>23356</v>
      </c>
      <c r="M90" s="70">
        <v>23446</v>
      </c>
      <c r="N90" s="71">
        <f t="shared" si="3"/>
        <v>0.99616139213511901</v>
      </c>
      <c r="O90" s="70">
        <v>90</v>
      </c>
      <c r="P90" s="70">
        <v>1563</v>
      </c>
    </row>
    <row r="91" spans="1:16" s="12" customFormat="1" ht="12">
      <c r="A91" s="1" t="s">
        <v>160</v>
      </c>
      <c r="B91" s="45" t="s">
        <v>255</v>
      </c>
      <c r="C91" s="8" t="s">
        <v>335</v>
      </c>
      <c r="D91" s="65">
        <v>2245307.1359999999</v>
      </c>
      <c r="E91" s="48">
        <v>13</v>
      </c>
      <c r="F91" s="70">
        <v>1298298.0699999998</v>
      </c>
      <c r="G91" s="67">
        <v>5573</v>
      </c>
      <c r="H91" s="67">
        <v>16</v>
      </c>
      <c r="I91" s="68">
        <v>45680</v>
      </c>
      <c r="J91" s="68">
        <v>50393</v>
      </c>
      <c r="K91" s="69">
        <f t="shared" si="2"/>
        <v>0.90647510566943823</v>
      </c>
      <c r="L91" s="70">
        <v>45881</v>
      </c>
      <c r="M91" s="70">
        <v>50578</v>
      </c>
      <c r="N91" s="71">
        <f t="shared" si="3"/>
        <v>0.90713353632013916</v>
      </c>
      <c r="O91" s="70">
        <v>4697</v>
      </c>
      <c r="P91" s="70">
        <v>9316</v>
      </c>
    </row>
    <row r="92" spans="1:16" s="12" customFormat="1" ht="12">
      <c r="A92" s="1" t="s">
        <v>160</v>
      </c>
      <c r="B92" s="45" t="s">
        <v>256</v>
      </c>
      <c r="C92" s="8" t="s">
        <v>338</v>
      </c>
      <c r="D92" s="65">
        <v>81245.17</v>
      </c>
      <c r="E92" s="48">
        <v>7</v>
      </c>
      <c r="F92" s="65"/>
      <c r="G92" s="67"/>
      <c r="H92" s="67"/>
      <c r="I92" s="68">
        <v>19069</v>
      </c>
      <c r="J92" s="68">
        <v>21098</v>
      </c>
      <c r="K92" s="69">
        <f t="shared" si="2"/>
        <v>0.90382974689544038</v>
      </c>
      <c r="L92" s="70">
        <v>19222</v>
      </c>
      <c r="M92" s="70">
        <v>21262</v>
      </c>
      <c r="N92" s="71">
        <f t="shared" si="3"/>
        <v>0.9040541811682814</v>
      </c>
      <c r="O92" s="70">
        <v>2040</v>
      </c>
      <c r="P92" s="70">
        <v>5990</v>
      </c>
    </row>
    <row r="93" spans="1:16" s="12" customFormat="1" ht="12">
      <c r="A93" s="1" t="s">
        <v>160</v>
      </c>
      <c r="B93" s="45" t="s">
        <v>257</v>
      </c>
      <c r="C93" s="8" t="s">
        <v>58</v>
      </c>
      <c r="D93" s="65">
        <v>89667.390000000014</v>
      </c>
      <c r="E93" s="48">
        <v>3</v>
      </c>
      <c r="F93" s="65"/>
      <c r="G93" s="67"/>
      <c r="H93" s="67"/>
      <c r="I93" s="68">
        <v>14837</v>
      </c>
      <c r="J93" s="68">
        <v>14904</v>
      </c>
      <c r="K93" s="69">
        <f t="shared" si="2"/>
        <v>0.99550456253354802</v>
      </c>
      <c r="L93" s="70">
        <v>15030</v>
      </c>
      <c r="M93" s="70">
        <v>15093</v>
      </c>
      <c r="N93" s="71">
        <f t="shared" si="3"/>
        <v>0.99582587954680979</v>
      </c>
      <c r="O93" s="70">
        <v>63</v>
      </c>
      <c r="P93" s="70">
        <v>645</v>
      </c>
    </row>
    <row r="94" spans="1:16" s="12" customFormat="1" ht="12">
      <c r="A94" s="1" t="s">
        <v>160</v>
      </c>
      <c r="B94" s="45" t="s">
        <v>258</v>
      </c>
      <c r="C94" s="8" t="s">
        <v>336</v>
      </c>
      <c r="D94" s="65">
        <v>1180014.584100001</v>
      </c>
      <c r="E94" s="48">
        <v>12</v>
      </c>
      <c r="F94" s="65">
        <v>230700.34000000003</v>
      </c>
      <c r="G94" s="67">
        <v>848</v>
      </c>
      <c r="H94" s="67">
        <v>637</v>
      </c>
      <c r="I94" s="68">
        <v>47992</v>
      </c>
      <c r="J94" s="68">
        <v>49514</v>
      </c>
      <c r="K94" s="69">
        <f t="shared" si="2"/>
        <v>0.96926121904915785</v>
      </c>
      <c r="L94" s="70">
        <v>48814</v>
      </c>
      <c r="M94" s="70">
        <v>49699</v>
      </c>
      <c r="N94" s="71">
        <f t="shared" si="3"/>
        <v>0.98219280065997305</v>
      </c>
      <c r="O94" s="70">
        <v>885</v>
      </c>
      <c r="P94" s="70">
        <v>11557</v>
      </c>
    </row>
    <row r="95" spans="1:16" s="12" customFormat="1" ht="12">
      <c r="A95" s="1" t="s">
        <v>160</v>
      </c>
      <c r="B95" s="45" t="s">
        <v>259</v>
      </c>
      <c r="C95" s="8" t="s">
        <v>337</v>
      </c>
      <c r="D95" s="65">
        <v>399169.80609999999</v>
      </c>
      <c r="E95" s="48">
        <v>12</v>
      </c>
      <c r="F95" s="65">
        <v>65804.95</v>
      </c>
      <c r="G95" s="67">
        <v>415</v>
      </c>
      <c r="H95" s="67">
        <v>46</v>
      </c>
      <c r="I95" s="68">
        <v>28264</v>
      </c>
      <c r="J95" s="68">
        <v>29853</v>
      </c>
      <c r="K95" s="69">
        <f t="shared" si="2"/>
        <v>0.94677251867484002</v>
      </c>
      <c r="L95" s="70">
        <v>28426</v>
      </c>
      <c r="M95" s="70">
        <v>29969</v>
      </c>
      <c r="N95" s="71">
        <f t="shared" si="3"/>
        <v>0.94851346391270985</v>
      </c>
      <c r="O95" s="70">
        <v>1543</v>
      </c>
      <c r="P95" s="70">
        <v>10685</v>
      </c>
    </row>
    <row r="96" spans="1:16" s="12" customFormat="1" ht="12">
      <c r="A96" s="1" t="s">
        <v>160</v>
      </c>
      <c r="B96" s="45" t="s">
        <v>260</v>
      </c>
      <c r="C96" s="8" t="s">
        <v>339</v>
      </c>
      <c r="D96" s="65">
        <v>586515.55469999998</v>
      </c>
      <c r="E96" s="48">
        <v>7</v>
      </c>
      <c r="F96" s="65">
        <v>153275.06</v>
      </c>
      <c r="G96" s="67">
        <v>1186</v>
      </c>
      <c r="H96" s="67"/>
      <c r="I96" s="68">
        <v>41472</v>
      </c>
      <c r="J96" s="68">
        <v>41816</v>
      </c>
      <c r="K96" s="69">
        <f t="shared" si="2"/>
        <v>0.99177348383393915</v>
      </c>
      <c r="L96" s="70">
        <v>41575</v>
      </c>
      <c r="M96" s="70">
        <v>41915</v>
      </c>
      <c r="N96" s="71">
        <f t="shared" si="3"/>
        <v>0.99188834546105209</v>
      </c>
      <c r="O96" s="70">
        <v>340</v>
      </c>
      <c r="P96" s="70">
        <v>12085</v>
      </c>
    </row>
    <row r="97" spans="1:16" s="12" customFormat="1" ht="12">
      <c r="A97" s="1" t="s">
        <v>160</v>
      </c>
      <c r="B97" s="45" t="s">
        <v>261</v>
      </c>
      <c r="C97" s="8" t="s">
        <v>341</v>
      </c>
      <c r="D97" s="65">
        <v>229347.53749999998</v>
      </c>
      <c r="E97" s="48">
        <v>9</v>
      </c>
      <c r="F97" s="65">
        <v>91159.81</v>
      </c>
      <c r="G97" s="67">
        <v>986</v>
      </c>
      <c r="H97" s="67">
        <v>18</v>
      </c>
      <c r="I97" s="68">
        <v>34889</v>
      </c>
      <c r="J97" s="68">
        <v>36071</v>
      </c>
      <c r="K97" s="69">
        <f t="shared" si="2"/>
        <v>0.96723129383715445</v>
      </c>
      <c r="L97" s="70">
        <v>35230</v>
      </c>
      <c r="M97" s="70">
        <v>36394</v>
      </c>
      <c r="N97" s="71">
        <f t="shared" si="3"/>
        <v>0.96801670605044787</v>
      </c>
      <c r="O97" s="70">
        <v>1164</v>
      </c>
      <c r="P97" s="70">
        <v>12849</v>
      </c>
    </row>
    <row r="98" spans="1:16" s="12" customFormat="1" ht="12">
      <c r="A98" s="1" t="s">
        <v>160</v>
      </c>
      <c r="B98" s="45" t="s">
        <v>262</v>
      </c>
      <c r="C98" s="8" t="s">
        <v>340</v>
      </c>
      <c r="D98" s="65">
        <v>269467.80339999998</v>
      </c>
      <c r="E98" s="48">
        <v>11</v>
      </c>
      <c r="F98" s="65">
        <v>11092.27</v>
      </c>
      <c r="G98" s="67">
        <v>259</v>
      </c>
      <c r="H98" s="67"/>
      <c r="I98" s="68">
        <v>26140</v>
      </c>
      <c r="J98" s="68">
        <v>28741</v>
      </c>
      <c r="K98" s="69">
        <f t="shared" si="2"/>
        <v>0.90950210500678474</v>
      </c>
      <c r="L98" s="70">
        <v>26327</v>
      </c>
      <c r="M98" s="70">
        <v>28968</v>
      </c>
      <c r="N98" s="71">
        <f t="shared" si="3"/>
        <v>0.90883043358188342</v>
      </c>
      <c r="O98" s="70">
        <v>2641</v>
      </c>
      <c r="P98" s="70">
        <v>7871</v>
      </c>
    </row>
    <row r="99" spans="1:16" s="12" customFormat="1" ht="12">
      <c r="A99" s="1" t="s">
        <v>160</v>
      </c>
      <c r="B99" s="45" t="s">
        <v>263</v>
      </c>
      <c r="C99" s="8" t="s">
        <v>342</v>
      </c>
      <c r="D99" s="65">
        <v>140974.48000000001</v>
      </c>
      <c r="E99" s="48">
        <v>8</v>
      </c>
      <c r="F99" s="65"/>
      <c r="G99" s="67"/>
      <c r="H99" s="67"/>
      <c r="I99" s="68">
        <v>19475</v>
      </c>
      <c r="J99" s="68">
        <v>20626</v>
      </c>
      <c r="K99" s="69">
        <f t="shared" si="2"/>
        <v>0.94419664501115097</v>
      </c>
      <c r="L99" s="70">
        <v>19441</v>
      </c>
      <c r="M99" s="70">
        <v>20566</v>
      </c>
      <c r="N99" s="71">
        <f t="shared" si="3"/>
        <v>0.94529806476709133</v>
      </c>
      <c r="O99" s="70">
        <v>1125</v>
      </c>
      <c r="P99" s="70">
        <v>16149</v>
      </c>
    </row>
    <row r="100" spans="1:16" s="12" customFormat="1" ht="12">
      <c r="A100" s="1" t="s">
        <v>160</v>
      </c>
      <c r="B100" s="45" t="s">
        <v>264</v>
      </c>
      <c r="C100" s="8" t="s">
        <v>343</v>
      </c>
      <c r="D100" s="65">
        <v>194989.55290000001</v>
      </c>
      <c r="E100" s="48">
        <v>15</v>
      </c>
      <c r="F100" s="65"/>
      <c r="G100" s="67"/>
      <c r="H100" s="67"/>
      <c r="I100" s="68">
        <v>33944</v>
      </c>
      <c r="J100" s="68">
        <v>37651</v>
      </c>
      <c r="K100" s="69">
        <f t="shared" si="2"/>
        <v>0.90154311970465595</v>
      </c>
      <c r="L100" s="70">
        <v>34272</v>
      </c>
      <c r="M100" s="70">
        <v>37884</v>
      </c>
      <c r="N100" s="71">
        <f t="shared" si="3"/>
        <v>0.90465631929046564</v>
      </c>
      <c r="O100" s="70">
        <v>3612</v>
      </c>
      <c r="P100" s="70">
        <v>18258</v>
      </c>
    </row>
    <row r="101" spans="1:16" s="12" customFormat="1" ht="12">
      <c r="A101" s="1" t="s">
        <v>160</v>
      </c>
      <c r="B101" s="45" t="s">
        <v>265</v>
      </c>
      <c r="C101" s="8" t="s">
        <v>344</v>
      </c>
      <c r="D101" s="65">
        <v>97114</v>
      </c>
      <c r="E101" s="48">
        <v>10</v>
      </c>
      <c r="F101" s="65">
        <v>54567.72</v>
      </c>
      <c r="G101" s="67">
        <v>668</v>
      </c>
      <c r="H101" s="67">
        <v>355</v>
      </c>
      <c r="I101" s="68">
        <v>38034</v>
      </c>
      <c r="J101" s="68">
        <v>39707</v>
      </c>
      <c r="K101" s="69">
        <f t="shared" si="2"/>
        <v>0.95786637116881157</v>
      </c>
      <c r="L101" s="70">
        <v>38477</v>
      </c>
      <c r="M101" s="70">
        <v>39795</v>
      </c>
      <c r="N101" s="71">
        <f t="shared" si="3"/>
        <v>0.96688026133936422</v>
      </c>
      <c r="O101" s="70">
        <v>1318</v>
      </c>
      <c r="P101" s="70">
        <v>11050</v>
      </c>
    </row>
    <row r="102" spans="1:16" s="12" customFormat="1" ht="12">
      <c r="A102" s="1" t="s">
        <v>160</v>
      </c>
      <c r="B102" s="45" t="s">
        <v>266</v>
      </c>
      <c r="C102" s="8" t="s">
        <v>345</v>
      </c>
      <c r="D102" s="65">
        <v>1931592.4805000003</v>
      </c>
      <c r="E102" s="48">
        <v>16</v>
      </c>
      <c r="F102" s="65">
        <v>1027415.2799999998</v>
      </c>
      <c r="G102" s="67">
        <v>11567</v>
      </c>
      <c r="H102" s="67">
        <v>1172</v>
      </c>
      <c r="I102" s="68">
        <v>38111</v>
      </c>
      <c r="J102" s="68">
        <v>42183</v>
      </c>
      <c r="K102" s="69">
        <f t="shared" si="2"/>
        <v>0.90346822179551001</v>
      </c>
      <c r="L102" s="70">
        <v>39648</v>
      </c>
      <c r="M102" s="70">
        <v>42548</v>
      </c>
      <c r="N102" s="71">
        <f t="shared" si="3"/>
        <v>0.93184168468553163</v>
      </c>
      <c r="O102" s="70">
        <v>2900</v>
      </c>
      <c r="P102" s="70">
        <v>7366</v>
      </c>
    </row>
    <row r="103" spans="1:16" s="12" customFormat="1" ht="12">
      <c r="A103" s="1" t="s">
        <v>160</v>
      </c>
      <c r="B103" s="45" t="s">
        <v>267</v>
      </c>
      <c r="C103" s="8" t="s">
        <v>346</v>
      </c>
      <c r="D103" s="65">
        <v>111047.0445</v>
      </c>
      <c r="E103" s="48">
        <v>4</v>
      </c>
      <c r="F103" s="65"/>
      <c r="G103" s="67"/>
      <c r="H103" s="67"/>
      <c r="I103" s="68">
        <v>23797</v>
      </c>
      <c r="J103" s="68">
        <v>24057</v>
      </c>
      <c r="K103" s="69">
        <f t="shared" si="2"/>
        <v>0.98919233487134717</v>
      </c>
      <c r="L103" s="70">
        <v>23809</v>
      </c>
      <c r="M103" s="70">
        <v>24110</v>
      </c>
      <c r="N103" s="71">
        <f t="shared" si="3"/>
        <v>0.98751555371215261</v>
      </c>
      <c r="O103" s="70">
        <v>301</v>
      </c>
      <c r="P103" s="70">
        <v>8927</v>
      </c>
    </row>
    <row r="104" spans="1:16" s="12" customFormat="1" ht="12">
      <c r="A104" s="1" t="s">
        <v>160</v>
      </c>
      <c r="B104" s="45" t="s">
        <v>268</v>
      </c>
      <c r="C104" s="8" t="s">
        <v>347</v>
      </c>
      <c r="D104" s="65">
        <v>102583.6397</v>
      </c>
      <c r="E104" s="48">
        <v>7</v>
      </c>
      <c r="F104" s="65"/>
      <c r="G104" s="67"/>
      <c r="H104" s="67"/>
      <c r="I104" s="68">
        <v>22414</v>
      </c>
      <c r="J104" s="68">
        <v>23082</v>
      </c>
      <c r="K104" s="69">
        <f t="shared" si="2"/>
        <v>0.97105970019928944</v>
      </c>
      <c r="L104" s="70">
        <v>22430</v>
      </c>
      <c r="M104" s="70">
        <v>23115</v>
      </c>
      <c r="N104" s="71">
        <f t="shared" si="3"/>
        <v>0.97036556348691327</v>
      </c>
      <c r="O104" s="70">
        <v>685</v>
      </c>
      <c r="P104" s="70">
        <v>10288</v>
      </c>
    </row>
    <row r="105" spans="1:16" s="12" customFormat="1" ht="12">
      <c r="A105" s="1" t="s">
        <v>160</v>
      </c>
      <c r="B105" s="45" t="s">
        <v>269</v>
      </c>
      <c r="C105" s="8" t="s">
        <v>348</v>
      </c>
      <c r="D105" s="65">
        <v>63559.5988</v>
      </c>
      <c r="E105" s="48">
        <v>7</v>
      </c>
      <c r="F105" s="65"/>
      <c r="G105" s="67"/>
      <c r="H105" s="67"/>
      <c r="I105" s="68">
        <v>10131</v>
      </c>
      <c r="J105" s="68">
        <v>10977</v>
      </c>
      <c r="K105" s="69">
        <f t="shared" si="2"/>
        <v>0.92292976223011747</v>
      </c>
      <c r="L105" s="70">
        <v>10232</v>
      </c>
      <c r="M105" s="70">
        <v>11017</v>
      </c>
      <c r="N105" s="71">
        <f t="shared" si="3"/>
        <v>0.92874648270854132</v>
      </c>
      <c r="O105" s="70">
        <v>785</v>
      </c>
      <c r="P105" s="70">
        <v>4749</v>
      </c>
    </row>
    <row r="106" spans="1:16" s="12" customFormat="1" ht="12">
      <c r="A106" s="1" t="s">
        <v>160</v>
      </c>
      <c r="B106" s="45" t="s">
        <v>270</v>
      </c>
      <c r="C106" s="8" t="s">
        <v>349</v>
      </c>
      <c r="D106" s="65">
        <v>475930.63249999995</v>
      </c>
      <c r="E106" s="48">
        <v>17</v>
      </c>
      <c r="F106" s="65">
        <v>248281.95</v>
      </c>
      <c r="G106" s="67">
        <v>1682</v>
      </c>
      <c r="H106" s="67"/>
      <c r="I106" s="68">
        <v>37945</v>
      </c>
      <c r="J106" s="68">
        <v>39778</v>
      </c>
      <c r="K106" s="69">
        <f t="shared" si="2"/>
        <v>0.95391925184775506</v>
      </c>
      <c r="L106" s="70">
        <v>37870</v>
      </c>
      <c r="M106" s="70">
        <v>39850</v>
      </c>
      <c r="N106" s="71">
        <f t="shared" si="3"/>
        <v>0.95031367628607277</v>
      </c>
      <c r="O106" s="70">
        <v>1980</v>
      </c>
      <c r="P106" s="70">
        <v>4835</v>
      </c>
    </row>
    <row r="107" spans="1:16" s="12" customFormat="1" ht="12">
      <c r="A107" s="1" t="s">
        <v>160</v>
      </c>
      <c r="B107" s="45" t="s">
        <v>271</v>
      </c>
      <c r="C107" s="8" t="s">
        <v>350</v>
      </c>
      <c r="D107" s="65">
        <v>524362.94659999991</v>
      </c>
      <c r="E107" s="48">
        <v>16</v>
      </c>
      <c r="F107" s="74"/>
      <c r="G107" s="67"/>
      <c r="H107" s="67"/>
      <c r="I107" s="68">
        <v>42597</v>
      </c>
      <c r="J107" s="68">
        <v>43974</v>
      </c>
      <c r="K107" s="69">
        <f t="shared" si="2"/>
        <v>0.96868604175194428</v>
      </c>
      <c r="L107" s="70">
        <v>42651</v>
      </c>
      <c r="M107" s="70">
        <v>43908</v>
      </c>
      <c r="N107" s="71">
        <f t="shared" si="3"/>
        <v>0.97137195955179012</v>
      </c>
      <c r="O107" s="70">
        <v>1257</v>
      </c>
      <c r="P107" s="70">
        <v>5422</v>
      </c>
    </row>
    <row r="108" spans="1:16" s="12" customFormat="1" ht="12">
      <c r="A108" s="1" t="s">
        <v>160</v>
      </c>
      <c r="B108" s="45" t="s">
        <v>272</v>
      </c>
      <c r="C108" s="8" t="s">
        <v>351</v>
      </c>
      <c r="D108" s="65">
        <v>1405804.9134</v>
      </c>
      <c r="E108" s="48">
        <v>16</v>
      </c>
      <c r="F108" s="65">
        <v>1017836.4799999999</v>
      </c>
      <c r="G108" s="67">
        <v>8798</v>
      </c>
      <c r="H108" s="67">
        <v>435</v>
      </c>
      <c r="I108" s="68">
        <v>30680</v>
      </c>
      <c r="J108" s="68">
        <v>31969</v>
      </c>
      <c r="K108" s="69">
        <f t="shared" si="2"/>
        <v>0.95967968969939632</v>
      </c>
      <c r="L108" s="70">
        <v>30700</v>
      </c>
      <c r="M108" s="70">
        <v>31554</v>
      </c>
      <c r="N108" s="71">
        <f t="shared" si="3"/>
        <v>0.97293528554224507</v>
      </c>
      <c r="O108" s="70">
        <v>854</v>
      </c>
      <c r="P108" s="70">
        <v>5836</v>
      </c>
    </row>
    <row r="109" spans="1:16" s="12" customFormat="1" ht="12">
      <c r="A109" s="1" t="s">
        <v>160</v>
      </c>
      <c r="B109" s="45" t="s">
        <v>273</v>
      </c>
      <c r="C109" s="8" t="s">
        <v>352</v>
      </c>
      <c r="D109" s="65">
        <v>480765.86249999999</v>
      </c>
      <c r="E109" s="48">
        <v>9</v>
      </c>
      <c r="F109" s="65">
        <v>69870.450000000012</v>
      </c>
      <c r="G109" s="67">
        <v>1217</v>
      </c>
      <c r="H109" s="67"/>
      <c r="I109" s="68">
        <v>20192</v>
      </c>
      <c r="J109" s="68">
        <v>26084</v>
      </c>
      <c r="K109" s="69">
        <f t="shared" si="2"/>
        <v>0.77411439963195827</v>
      </c>
      <c r="L109" s="70">
        <v>21631</v>
      </c>
      <c r="M109" s="70">
        <v>26224</v>
      </c>
      <c r="N109" s="71">
        <f t="shared" si="3"/>
        <v>0.82485509456985973</v>
      </c>
      <c r="O109" s="70">
        <v>4593</v>
      </c>
      <c r="P109" s="70">
        <v>10753</v>
      </c>
    </row>
    <row r="110" spans="1:16" s="12" customFormat="1" ht="12">
      <c r="A110" s="1" t="s">
        <v>160</v>
      </c>
      <c r="B110" s="45" t="s">
        <v>274</v>
      </c>
      <c r="C110" s="8" t="s">
        <v>59</v>
      </c>
      <c r="D110" s="65">
        <v>71743.747499999998</v>
      </c>
      <c r="E110" s="48">
        <v>5</v>
      </c>
      <c r="F110" s="65"/>
      <c r="G110" s="67"/>
      <c r="H110" s="67"/>
      <c r="I110" s="68">
        <v>2413</v>
      </c>
      <c r="J110" s="68">
        <v>2604</v>
      </c>
      <c r="K110" s="69">
        <f t="shared" si="2"/>
        <v>0.9266513056835638</v>
      </c>
      <c r="L110" s="70">
        <v>2490</v>
      </c>
      <c r="M110" s="70">
        <v>2624</v>
      </c>
      <c r="N110" s="71">
        <f t="shared" si="3"/>
        <v>0.94893292682926833</v>
      </c>
      <c r="O110" s="70">
        <v>134</v>
      </c>
      <c r="P110" s="70">
        <v>1508</v>
      </c>
    </row>
    <row r="111" spans="1:16" s="12" customFormat="1" ht="12">
      <c r="A111" s="1" t="s">
        <v>160</v>
      </c>
      <c r="B111" s="45" t="s">
        <v>275</v>
      </c>
      <c r="C111" s="8" t="s">
        <v>60</v>
      </c>
      <c r="D111" s="65">
        <v>222039.55249999999</v>
      </c>
      <c r="E111" s="48">
        <v>5</v>
      </c>
      <c r="F111" s="65"/>
      <c r="G111" s="67"/>
      <c r="H111" s="67"/>
      <c r="I111" s="68">
        <v>1128</v>
      </c>
      <c r="J111" s="68">
        <v>1725</v>
      </c>
      <c r="K111" s="69">
        <f t="shared" si="2"/>
        <v>0.65391304347826085</v>
      </c>
      <c r="L111" s="70">
        <v>1207</v>
      </c>
      <c r="M111" s="70">
        <v>1735</v>
      </c>
      <c r="N111" s="71">
        <f t="shared" si="3"/>
        <v>0.6956772334293948</v>
      </c>
      <c r="O111" s="70">
        <v>528</v>
      </c>
      <c r="P111" s="70">
        <v>75</v>
      </c>
    </row>
    <row r="112" spans="1:16" s="12" customFormat="1" ht="12">
      <c r="A112" s="1" t="s">
        <v>160</v>
      </c>
      <c r="B112" s="45" t="s">
        <v>276</v>
      </c>
      <c r="C112" s="8" t="s">
        <v>61</v>
      </c>
      <c r="D112" s="65">
        <v>73894.5</v>
      </c>
      <c r="E112" s="48">
        <v>2</v>
      </c>
      <c r="F112" s="65"/>
      <c r="G112" s="67"/>
      <c r="H112" s="67"/>
      <c r="I112" s="68">
        <v>802</v>
      </c>
      <c r="J112" s="68">
        <v>969</v>
      </c>
      <c r="K112" s="69">
        <f t="shared" si="2"/>
        <v>0.82765737874097012</v>
      </c>
      <c r="L112" s="70">
        <v>800</v>
      </c>
      <c r="M112" s="70">
        <v>969</v>
      </c>
      <c r="N112" s="71">
        <f t="shared" si="3"/>
        <v>0.82559339525283792</v>
      </c>
      <c r="O112" s="70">
        <v>169</v>
      </c>
      <c r="P112" s="70">
        <v>19</v>
      </c>
    </row>
    <row r="113" spans="1:16" s="12" customFormat="1" ht="12">
      <c r="A113" s="1" t="s">
        <v>160</v>
      </c>
      <c r="B113" s="45" t="s">
        <v>277</v>
      </c>
      <c r="C113" s="8" t="s">
        <v>353</v>
      </c>
      <c r="D113" s="65">
        <v>645315.77</v>
      </c>
      <c r="E113" s="48">
        <v>12</v>
      </c>
      <c r="F113" s="65">
        <v>11661.25</v>
      </c>
      <c r="G113" s="67">
        <v>367</v>
      </c>
      <c r="H113" s="67">
        <v>33</v>
      </c>
      <c r="I113" s="68">
        <v>36755</v>
      </c>
      <c r="J113" s="68">
        <v>43526</v>
      </c>
      <c r="K113" s="69">
        <f t="shared" si="2"/>
        <v>0.84443780728759821</v>
      </c>
      <c r="L113" s="70">
        <v>36975</v>
      </c>
      <c r="M113" s="70">
        <v>43713</v>
      </c>
      <c r="N113" s="71">
        <f t="shared" si="3"/>
        <v>0.84585821151602503</v>
      </c>
      <c r="O113" s="70">
        <v>6738</v>
      </c>
      <c r="P113" s="70">
        <v>20885</v>
      </c>
    </row>
    <row r="114" spans="1:16" s="12" customFormat="1" ht="12">
      <c r="A114" s="1" t="s">
        <v>160</v>
      </c>
      <c r="B114" s="45" t="s">
        <v>278</v>
      </c>
      <c r="C114" s="8" t="s">
        <v>62</v>
      </c>
      <c r="D114" s="65">
        <v>324325.12</v>
      </c>
      <c r="E114" s="48">
        <v>10</v>
      </c>
      <c r="F114" s="65">
        <v>42783.840000000004</v>
      </c>
      <c r="G114" s="67">
        <v>1245</v>
      </c>
      <c r="H114" s="67"/>
      <c r="I114" s="68">
        <v>16643</v>
      </c>
      <c r="J114" s="68">
        <v>20560</v>
      </c>
      <c r="K114" s="69">
        <f t="shared" si="2"/>
        <v>0.80948443579766538</v>
      </c>
      <c r="L114" s="70">
        <v>16532</v>
      </c>
      <c r="M114" s="70">
        <v>20688</v>
      </c>
      <c r="N114" s="71">
        <f t="shared" si="3"/>
        <v>0.79911059551430785</v>
      </c>
      <c r="O114" s="70">
        <v>4156</v>
      </c>
      <c r="P114" s="70">
        <v>8324</v>
      </c>
    </row>
    <row r="115" spans="1:16" s="12" customFormat="1" ht="12">
      <c r="A115" s="42" t="s">
        <v>161</v>
      </c>
      <c r="B115" s="19"/>
      <c r="C115" s="7" t="s">
        <v>354</v>
      </c>
      <c r="D115" s="65">
        <v>39109.120000000003</v>
      </c>
      <c r="E115" s="48">
        <v>2</v>
      </c>
      <c r="F115" s="75">
        <v>39109</v>
      </c>
      <c r="G115" s="67">
        <v>44</v>
      </c>
      <c r="H115" s="67">
        <v>44</v>
      </c>
      <c r="I115" s="68">
        <v>310</v>
      </c>
      <c r="J115" s="68">
        <v>466</v>
      </c>
      <c r="K115" s="76">
        <f>I115/J115</f>
        <v>0.66523605150214593</v>
      </c>
      <c r="L115" s="70">
        <v>354</v>
      </c>
      <c r="M115" s="70">
        <v>465</v>
      </c>
      <c r="N115" s="77">
        <f>L115/M115</f>
        <v>0.76129032258064511</v>
      </c>
      <c r="O115" s="70">
        <v>111</v>
      </c>
      <c r="P115" s="70">
        <v>354</v>
      </c>
    </row>
    <row r="116" spans="1:16" s="12" customFormat="1" ht="12">
      <c r="A116" s="2" t="s">
        <v>161</v>
      </c>
      <c r="B116" s="20"/>
      <c r="C116" s="8" t="s">
        <v>63</v>
      </c>
      <c r="D116" s="65">
        <v>42506.82</v>
      </c>
      <c r="E116" s="48">
        <v>4</v>
      </c>
      <c r="F116" s="75"/>
      <c r="G116" s="67"/>
      <c r="H116" s="67"/>
      <c r="I116" s="68">
        <v>678.51222778410352</v>
      </c>
      <c r="J116" s="68">
        <v>679</v>
      </c>
      <c r="K116" s="76">
        <f t="shared" ref="K116:K179" si="4">I116/J116</f>
        <v>0.99928163149352511</v>
      </c>
      <c r="L116" s="70">
        <v>677</v>
      </c>
      <c r="M116" s="70">
        <v>679</v>
      </c>
      <c r="N116" s="77">
        <f t="shared" ref="N116:N181" si="5">L116/M116</f>
        <v>0.99705449189985274</v>
      </c>
      <c r="O116" s="70">
        <v>2</v>
      </c>
      <c r="P116" s="70">
        <v>97</v>
      </c>
    </row>
    <row r="117" spans="1:16" s="12" customFormat="1" ht="12">
      <c r="A117" s="2" t="s">
        <v>161</v>
      </c>
      <c r="B117" s="20"/>
      <c r="C117" s="8" t="s">
        <v>64</v>
      </c>
      <c r="D117" s="65">
        <v>0</v>
      </c>
      <c r="E117" s="48">
        <v>0</v>
      </c>
      <c r="F117" s="75"/>
      <c r="G117" s="67"/>
      <c r="H117" s="67"/>
      <c r="I117" s="68">
        <v>3331</v>
      </c>
      <c r="J117" s="68">
        <v>3332</v>
      </c>
      <c r="K117" s="76">
        <f t="shared" si="4"/>
        <v>0.99969987995198084</v>
      </c>
      <c r="L117" s="70">
        <v>3331</v>
      </c>
      <c r="M117" s="70">
        <v>3332</v>
      </c>
      <c r="N117" s="77">
        <f t="shared" si="5"/>
        <v>0.99969987995198084</v>
      </c>
      <c r="O117" s="70">
        <v>1</v>
      </c>
      <c r="P117" s="70">
        <v>652</v>
      </c>
    </row>
    <row r="118" spans="1:16" s="12" customFormat="1" ht="12">
      <c r="A118" s="2" t="s">
        <v>161</v>
      </c>
      <c r="B118" s="20"/>
      <c r="C118" s="8" t="s">
        <v>65</v>
      </c>
      <c r="D118" s="65">
        <v>28919.5</v>
      </c>
      <c r="E118" s="48">
        <v>3</v>
      </c>
      <c r="F118" s="75"/>
      <c r="G118" s="67">
        <v>205</v>
      </c>
      <c r="H118" s="67"/>
      <c r="I118" s="68">
        <v>1244.3350730688935</v>
      </c>
      <c r="J118" s="68">
        <v>1279</v>
      </c>
      <c r="K118" s="76">
        <f t="shared" si="4"/>
        <v>0.97289685150030769</v>
      </c>
      <c r="L118" s="70">
        <v>1252</v>
      </c>
      <c r="M118" s="70">
        <v>1285</v>
      </c>
      <c r="N118" s="77">
        <f t="shared" si="5"/>
        <v>0.9743190661478599</v>
      </c>
      <c r="O118" s="70">
        <v>33</v>
      </c>
      <c r="P118" s="70">
        <v>598</v>
      </c>
    </row>
    <row r="119" spans="1:16" s="12" customFormat="1" ht="12">
      <c r="A119" s="2" t="s">
        <v>161</v>
      </c>
      <c r="B119" s="20"/>
      <c r="C119" s="8" t="s">
        <v>66</v>
      </c>
      <c r="D119" s="65">
        <v>38296.29</v>
      </c>
      <c r="E119" s="48">
        <v>1</v>
      </c>
      <c r="F119" s="75"/>
      <c r="G119" s="67"/>
      <c r="H119" s="67"/>
      <c r="I119" s="68">
        <v>564</v>
      </c>
      <c r="J119" s="68">
        <v>838</v>
      </c>
      <c r="K119" s="76">
        <f t="shared" si="4"/>
        <v>0.67303102625298328</v>
      </c>
      <c r="L119" s="70">
        <v>566</v>
      </c>
      <c r="M119" s="70">
        <v>840</v>
      </c>
      <c r="N119" s="77">
        <f t="shared" si="5"/>
        <v>0.67380952380952386</v>
      </c>
      <c r="O119" s="70">
        <v>274</v>
      </c>
      <c r="P119" s="70">
        <v>564</v>
      </c>
    </row>
    <row r="120" spans="1:16" s="12" customFormat="1" ht="12">
      <c r="A120" s="2" t="s">
        <v>161</v>
      </c>
      <c r="B120" s="20"/>
      <c r="C120" s="8" t="s">
        <v>67</v>
      </c>
      <c r="D120" s="65">
        <v>0</v>
      </c>
      <c r="E120" s="48">
        <v>0</v>
      </c>
      <c r="F120" s="75"/>
      <c r="G120" s="67"/>
      <c r="H120" s="67"/>
      <c r="I120" s="68">
        <v>515</v>
      </c>
      <c r="J120" s="68">
        <v>572</v>
      </c>
      <c r="K120" s="76">
        <f t="shared" si="4"/>
        <v>0.90034965034965031</v>
      </c>
      <c r="L120" s="70">
        <v>519</v>
      </c>
      <c r="M120" s="70">
        <v>577</v>
      </c>
      <c r="N120" s="77">
        <f t="shared" si="5"/>
        <v>0.89948006932409008</v>
      </c>
      <c r="O120" s="70">
        <v>58</v>
      </c>
      <c r="P120" s="70">
        <v>46</v>
      </c>
    </row>
    <row r="121" spans="1:16" s="12" customFormat="1" ht="12">
      <c r="A121" s="2" t="s">
        <v>163</v>
      </c>
      <c r="B121" s="20"/>
      <c r="C121" s="8" t="s">
        <v>279</v>
      </c>
      <c r="D121" s="65">
        <v>0</v>
      </c>
      <c r="E121" s="48">
        <v>0</v>
      </c>
      <c r="F121" s="75"/>
      <c r="G121" s="67"/>
      <c r="H121" s="67"/>
      <c r="I121" s="68">
        <v>114</v>
      </c>
      <c r="J121" s="68">
        <v>246</v>
      </c>
      <c r="K121" s="76">
        <f t="shared" si="4"/>
        <v>0.46341463414634149</v>
      </c>
      <c r="L121" s="70">
        <v>178</v>
      </c>
      <c r="M121" s="70">
        <v>246</v>
      </c>
      <c r="N121" s="77">
        <f>L121/M121</f>
        <v>0.72357723577235777</v>
      </c>
      <c r="O121" s="70">
        <v>68</v>
      </c>
      <c r="P121" s="70">
        <v>153</v>
      </c>
    </row>
    <row r="122" spans="1:16" s="12" customFormat="1" ht="12">
      <c r="A122" s="2" t="s">
        <v>162</v>
      </c>
      <c r="B122" s="20"/>
      <c r="C122" s="8" t="s">
        <v>68</v>
      </c>
      <c r="D122" s="65">
        <v>0</v>
      </c>
      <c r="E122" s="48">
        <v>0</v>
      </c>
      <c r="F122" s="75"/>
      <c r="G122" s="67"/>
      <c r="H122" s="67"/>
      <c r="I122" s="68">
        <v>498</v>
      </c>
      <c r="J122" s="68">
        <v>501</v>
      </c>
      <c r="K122" s="76">
        <f t="shared" si="4"/>
        <v>0.99401197604790414</v>
      </c>
      <c r="L122" s="70">
        <v>514</v>
      </c>
      <c r="M122" s="70">
        <v>517</v>
      </c>
      <c r="N122" s="77">
        <f t="shared" si="5"/>
        <v>0.99419729206963248</v>
      </c>
      <c r="O122" s="70">
        <v>3</v>
      </c>
      <c r="P122" s="70">
        <v>209</v>
      </c>
    </row>
    <row r="123" spans="1:16" s="12" customFormat="1" ht="12">
      <c r="A123" s="2" t="s">
        <v>163</v>
      </c>
      <c r="B123" s="20"/>
      <c r="C123" s="8" t="s">
        <v>368</v>
      </c>
      <c r="D123" s="65">
        <v>0</v>
      </c>
      <c r="E123" s="48">
        <v>0</v>
      </c>
      <c r="F123" s="75"/>
      <c r="G123" s="67"/>
      <c r="H123" s="67"/>
      <c r="I123" s="68">
        <v>1747</v>
      </c>
      <c r="J123" s="68">
        <v>1780</v>
      </c>
      <c r="K123" s="76">
        <f t="shared" si="4"/>
        <v>0.98146067415730343</v>
      </c>
      <c r="L123" s="70">
        <v>1756</v>
      </c>
      <c r="M123" s="70">
        <v>1787</v>
      </c>
      <c r="N123" s="77">
        <f>L123/M123</f>
        <v>0.98265249020705092</v>
      </c>
      <c r="O123" s="70">
        <v>31</v>
      </c>
      <c r="P123" s="70">
        <v>1068</v>
      </c>
    </row>
    <row r="124" spans="1:16" s="12" customFormat="1" ht="12">
      <c r="A124" s="2" t="s">
        <v>161</v>
      </c>
      <c r="B124" s="20"/>
      <c r="C124" s="8" t="s">
        <v>69</v>
      </c>
      <c r="D124" s="65">
        <v>12772.53</v>
      </c>
      <c r="E124" s="48">
        <v>1</v>
      </c>
      <c r="F124" s="75"/>
      <c r="G124" s="67"/>
      <c r="H124" s="67"/>
      <c r="I124" s="68">
        <v>5668</v>
      </c>
      <c r="J124" s="68">
        <v>5675</v>
      </c>
      <c r="K124" s="76">
        <f t="shared" si="4"/>
        <v>0.9987665198237885</v>
      </c>
      <c r="L124" s="70">
        <v>5641</v>
      </c>
      <c r="M124" s="70">
        <v>5648</v>
      </c>
      <c r="N124" s="77">
        <f t="shared" si="5"/>
        <v>0.9987606232294618</v>
      </c>
      <c r="O124" s="70">
        <v>7</v>
      </c>
      <c r="P124" s="70">
        <v>649</v>
      </c>
    </row>
    <row r="125" spans="1:16" s="12" customFormat="1" ht="12">
      <c r="A125" s="2" t="s">
        <v>161</v>
      </c>
      <c r="B125" s="20"/>
      <c r="C125" s="8" t="s">
        <v>70</v>
      </c>
      <c r="D125" s="65">
        <v>57096.479999999996</v>
      </c>
      <c r="E125" s="48">
        <v>5</v>
      </c>
      <c r="F125" s="75"/>
      <c r="G125" s="67"/>
      <c r="H125" s="67"/>
      <c r="I125" s="68">
        <v>1886.8164884770729</v>
      </c>
      <c r="J125" s="68">
        <v>1904</v>
      </c>
      <c r="K125" s="76">
        <f t="shared" si="4"/>
        <v>0.99097504646905088</v>
      </c>
      <c r="L125" s="70">
        <v>1892</v>
      </c>
      <c r="M125" s="70">
        <v>1906</v>
      </c>
      <c r="N125" s="77">
        <f t="shared" si="5"/>
        <v>0.99265477439664218</v>
      </c>
      <c r="O125" s="70">
        <v>14</v>
      </c>
      <c r="P125" s="70">
        <v>229</v>
      </c>
    </row>
    <row r="126" spans="1:16" s="12" customFormat="1" ht="12">
      <c r="A126" s="2" t="s">
        <v>161</v>
      </c>
      <c r="B126" s="20"/>
      <c r="C126" s="8" t="s">
        <v>71</v>
      </c>
      <c r="D126" s="65">
        <v>43515.83</v>
      </c>
      <c r="E126" s="48">
        <v>3</v>
      </c>
      <c r="F126" s="75"/>
      <c r="G126" s="67"/>
      <c r="H126" s="67"/>
      <c r="I126" s="68">
        <v>1475.3349708816238</v>
      </c>
      <c r="J126" s="68">
        <v>1533</v>
      </c>
      <c r="K126" s="76">
        <f t="shared" si="4"/>
        <v>0.9623841949651819</v>
      </c>
      <c r="L126" s="70">
        <v>1500</v>
      </c>
      <c r="M126" s="70">
        <v>1539</v>
      </c>
      <c r="N126" s="77">
        <f t="shared" si="5"/>
        <v>0.97465886939571145</v>
      </c>
      <c r="O126" s="70">
        <v>39</v>
      </c>
      <c r="P126" s="70">
        <v>638</v>
      </c>
    </row>
    <row r="127" spans="1:16" s="12" customFormat="1" ht="12">
      <c r="A127" s="2" t="s">
        <v>161</v>
      </c>
      <c r="B127" s="20"/>
      <c r="C127" s="8" t="s">
        <v>72</v>
      </c>
      <c r="D127" s="65">
        <v>584426.86</v>
      </c>
      <c r="E127" s="48">
        <v>24</v>
      </c>
      <c r="F127" s="75"/>
      <c r="G127" s="67">
        <v>359</v>
      </c>
      <c r="H127" s="67"/>
      <c r="I127" s="68">
        <v>6860</v>
      </c>
      <c r="J127" s="68">
        <v>7531</v>
      </c>
      <c r="K127" s="76">
        <f t="shared" si="4"/>
        <v>0.91090160669233833</v>
      </c>
      <c r="L127" s="70">
        <v>6843</v>
      </c>
      <c r="M127" s="70">
        <v>7564</v>
      </c>
      <c r="N127" s="77">
        <f t="shared" si="5"/>
        <v>0.90468006345848762</v>
      </c>
      <c r="O127" s="70">
        <v>721</v>
      </c>
      <c r="P127" s="70">
        <v>3502</v>
      </c>
    </row>
    <row r="128" spans="1:16" s="12" customFormat="1" ht="12">
      <c r="A128" s="2" t="s">
        <v>161</v>
      </c>
      <c r="B128" s="20"/>
      <c r="C128" s="8" t="s">
        <v>355</v>
      </c>
      <c r="D128" s="65">
        <v>268605.07</v>
      </c>
      <c r="E128" s="48">
        <v>13</v>
      </c>
      <c r="F128" s="75">
        <v>7408</v>
      </c>
      <c r="G128" s="67">
        <f>41+118</f>
        <v>159</v>
      </c>
      <c r="H128" s="67">
        <v>151.33096995526478</v>
      </c>
      <c r="I128" s="68">
        <v>3400</v>
      </c>
      <c r="J128" s="68">
        <v>3922</v>
      </c>
      <c r="K128" s="76">
        <f t="shared" si="4"/>
        <v>0.86690464048954619</v>
      </c>
      <c r="L128" s="70">
        <v>3474</v>
      </c>
      <c r="M128" s="70">
        <v>3938</v>
      </c>
      <c r="N128" s="77">
        <f t="shared" si="5"/>
        <v>0.8821736922295581</v>
      </c>
      <c r="O128" s="70">
        <v>464</v>
      </c>
      <c r="P128" s="70">
        <v>1269</v>
      </c>
    </row>
    <row r="129" spans="1:16" s="12" customFormat="1" ht="12">
      <c r="A129" s="2" t="s">
        <v>163</v>
      </c>
      <c r="B129" s="20"/>
      <c r="C129" s="9" t="s">
        <v>73</v>
      </c>
      <c r="D129" s="65">
        <v>171322.22999999998</v>
      </c>
      <c r="E129" s="48">
        <v>6</v>
      </c>
      <c r="F129" s="75"/>
      <c r="G129" s="67"/>
      <c r="H129" s="67"/>
      <c r="I129" s="68">
        <v>945</v>
      </c>
      <c r="J129" s="68">
        <v>1013</v>
      </c>
      <c r="K129" s="76">
        <f t="shared" si="4"/>
        <v>0.93287265547877596</v>
      </c>
      <c r="L129" s="70">
        <v>946</v>
      </c>
      <c r="M129" s="70">
        <v>1014</v>
      </c>
      <c r="N129" s="77">
        <f t="shared" si="5"/>
        <v>0.93293885601577908</v>
      </c>
      <c r="O129" s="70">
        <v>68</v>
      </c>
      <c r="P129" s="70">
        <v>193</v>
      </c>
    </row>
    <row r="130" spans="1:16" s="12" customFormat="1" ht="12">
      <c r="A130" s="2" t="s">
        <v>161</v>
      </c>
      <c r="B130" s="20"/>
      <c r="C130" s="8" t="s">
        <v>74</v>
      </c>
      <c r="D130" s="65">
        <v>0</v>
      </c>
      <c r="E130" s="48">
        <v>0</v>
      </c>
      <c r="F130" s="75"/>
      <c r="G130" s="67"/>
      <c r="H130" s="67"/>
      <c r="I130" s="68">
        <v>612</v>
      </c>
      <c r="J130" s="68">
        <v>618</v>
      </c>
      <c r="K130" s="76">
        <f t="shared" si="4"/>
        <v>0.99029126213592233</v>
      </c>
      <c r="L130" s="70">
        <v>609</v>
      </c>
      <c r="M130" s="70">
        <v>614</v>
      </c>
      <c r="N130" s="77">
        <f t="shared" si="5"/>
        <v>0.99185667752442996</v>
      </c>
      <c r="O130" s="70">
        <v>5</v>
      </c>
      <c r="P130" s="70">
        <v>512</v>
      </c>
    </row>
    <row r="131" spans="1:16" s="12" customFormat="1" ht="12">
      <c r="A131" s="2" t="s">
        <v>161</v>
      </c>
      <c r="B131" s="20"/>
      <c r="C131" s="8" t="s">
        <v>75</v>
      </c>
      <c r="D131" s="65">
        <v>142724.99000000002</v>
      </c>
      <c r="E131" s="48">
        <v>2</v>
      </c>
      <c r="F131" s="75"/>
      <c r="G131" s="67"/>
      <c r="H131" s="67"/>
      <c r="I131" s="68">
        <v>700.51583832001734</v>
      </c>
      <c r="J131" s="68">
        <v>796</v>
      </c>
      <c r="K131" s="76">
        <f t="shared" si="4"/>
        <v>0.88004502301509713</v>
      </c>
      <c r="L131" s="70">
        <v>704</v>
      </c>
      <c r="M131" s="70">
        <v>796</v>
      </c>
      <c r="N131" s="77">
        <f t="shared" si="5"/>
        <v>0.88442211055276387</v>
      </c>
      <c r="O131" s="70">
        <v>92</v>
      </c>
      <c r="P131" s="70">
        <v>256</v>
      </c>
    </row>
    <row r="132" spans="1:16" s="12" customFormat="1" ht="12">
      <c r="A132" s="2" t="s">
        <v>161</v>
      </c>
      <c r="B132" s="20"/>
      <c r="C132" s="8" t="s">
        <v>356</v>
      </c>
      <c r="D132" s="65">
        <v>0</v>
      </c>
      <c r="E132" s="48">
        <v>0</v>
      </c>
      <c r="F132" s="75"/>
      <c r="G132" s="67"/>
      <c r="H132" s="67"/>
      <c r="I132" s="68">
        <v>46</v>
      </c>
      <c r="J132" s="68">
        <v>208</v>
      </c>
      <c r="K132" s="76">
        <f t="shared" si="4"/>
        <v>0.22115384615384615</v>
      </c>
      <c r="L132" s="70">
        <v>49</v>
      </c>
      <c r="M132" s="70">
        <v>210</v>
      </c>
      <c r="N132" s="77">
        <f t="shared" si="5"/>
        <v>0.23333333333333334</v>
      </c>
      <c r="O132" s="70">
        <v>161</v>
      </c>
      <c r="P132" s="70">
        <v>18</v>
      </c>
    </row>
    <row r="133" spans="1:16" s="12" customFormat="1" ht="12">
      <c r="A133" s="2" t="s">
        <v>163</v>
      </c>
      <c r="B133" s="20"/>
      <c r="C133" s="9" t="s">
        <v>76</v>
      </c>
      <c r="D133" s="65">
        <v>0</v>
      </c>
      <c r="E133" s="48">
        <v>0</v>
      </c>
      <c r="F133" s="75"/>
      <c r="G133" s="67"/>
      <c r="H133" s="67"/>
      <c r="I133" s="68">
        <v>0</v>
      </c>
      <c r="J133" s="68">
        <v>21</v>
      </c>
      <c r="K133" s="76">
        <f t="shared" si="4"/>
        <v>0</v>
      </c>
      <c r="L133" s="70">
        <v>0</v>
      </c>
      <c r="M133" s="70">
        <v>21</v>
      </c>
      <c r="N133" s="77">
        <f t="shared" si="5"/>
        <v>0</v>
      </c>
      <c r="O133" s="70">
        <v>21</v>
      </c>
      <c r="P133" s="70">
        <v>0</v>
      </c>
    </row>
    <row r="134" spans="1:16" s="12" customFormat="1" ht="12">
      <c r="A134" s="2" t="s">
        <v>161</v>
      </c>
      <c r="B134" s="20"/>
      <c r="C134" s="8" t="s">
        <v>77</v>
      </c>
      <c r="D134" s="65">
        <v>61690.89</v>
      </c>
      <c r="E134" s="48">
        <v>9</v>
      </c>
      <c r="F134" s="75"/>
      <c r="G134" s="67"/>
      <c r="H134" s="67"/>
      <c r="I134" s="68">
        <v>1427</v>
      </c>
      <c r="J134" s="68">
        <v>1704</v>
      </c>
      <c r="K134" s="76">
        <f t="shared" si="4"/>
        <v>0.83744131455399062</v>
      </c>
      <c r="L134" s="70">
        <v>1433</v>
      </c>
      <c r="M134" s="70">
        <v>1710</v>
      </c>
      <c r="N134" s="77">
        <f t="shared" si="5"/>
        <v>0.83801169590643276</v>
      </c>
      <c r="O134" s="70">
        <v>277</v>
      </c>
      <c r="P134" s="70">
        <v>219</v>
      </c>
    </row>
    <row r="135" spans="1:16" s="12" customFormat="1" ht="12">
      <c r="A135" s="2" t="s">
        <v>161</v>
      </c>
      <c r="B135" s="20"/>
      <c r="C135" s="8" t="s">
        <v>78</v>
      </c>
      <c r="D135" s="65">
        <v>16789.54</v>
      </c>
      <c r="E135" s="48">
        <v>2</v>
      </c>
      <c r="F135" s="75"/>
      <c r="G135" s="67"/>
      <c r="H135" s="67"/>
      <c r="I135" s="68">
        <v>826</v>
      </c>
      <c r="J135" s="68">
        <v>1022</v>
      </c>
      <c r="K135" s="76">
        <f t="shared" si="4"/>
        <v>0.80821917808219179</v>
      </c>
      <c r="L135" s="70">
        <v>828</v>
      </c>
      <c r="M135" s="70">
        <v>1023</v>
      </c>
      <c r="N135" s="77">
        <f t="shared" si="5"/>
        <v>0.80938416422287385</v>
      </c>
      <c r="O135" s="70">
        <v>195</v>
      </c>
      <c r="P135" s="70">
        <v>828</v>
      </c>
    </row>
    <row r="136" spans="1:16" s="12" customFormat="1" ht="12">
      <c r="A136" s="2" t="s">
        <v>164</v>
      </c>
      <c r="B136" s="20"/>
      <c r="C136" s="8" t="s">
        <v>79</v>
      </c>
      <c r="D136" s="65">
        <v>34448.350000000006</v>
      </c>
      <c r="E136" s="48">
        <v>6</v>
      </c>
      <c r="F136" s="75"/>
      <c r="G136" s="67"/>
      <c r="H136" s="67"/>
      <c r="I136" s="68">
        <v>1134.638587384399</v>
      </c>
      <c r="J136" s="68">
        <v>1187</v>
      </c>
      <c r="K136" s="76">
        <f t="shared" si="4"/>
        <v>0.95588760521010863</v>
      </c>
      <c r="L136" s="70">
        <v>1141</v>
      </c>
      <c r="M136" s="70">
        <v>1194</v>
      </c>
      <c r="N136" s="77">
        <f t="shared" si="5"/>
        <v>0.95561139028475717</v>
      </c>
      <c r="O136" s="70">
        <v>53</v>
      </c>
      <c r="P136" s="70">
        <v>318</v>
      </c>
    </row>
    <row r="137" spans="1:16" s="12" customFormat="1" ht="12">
      <c r="A137" s="2" t="s">
        <v>161</v>
      </c>
      <c r="B137" s="20"/>
      <c r="C137" s="8" t="s">
        <v>80</v>
      </c>
      <c r="D137" s="65">
        <v>17538.810000000001</v>
      </c>
      <c r="E137" s="48">
        <v>2</v>
      </c>
      <c r="F137" s="75"/>
      <c r="G137" s="67"/>
      <c r="H137" s="67"/>
      <c r="I137" s="68">
        <v>365</v>
      </c>
      <c r="J137" s="68">
        <v>436</v>
      </c>
      <c r="K137" s="76">
        <f t="shared" si="4"/>
        <v>0.83715596330275233</v>
      </c>
      <c r="L137" s="70">
        <v>368</v>
      </c>
      <c r="M137" s="70">
        <v>436</v>
      </c>
      <c r="N137" s="77">
        <f t="shared" si="5"/>
        <v>0.84403669724770647</v>
      </c>
      <c r="O137" s="70">
        <v>68</v>
      </c>
      <c r="P137" s="70">
        <v>368</v>
      </c>
    </row>
    <row r="138" spans="1:16" s="12" customFormat="1" ht="12">
      <c r="A138" s="2" t="s">
        <v>161</v>
      </c>
      <c r="B138" s="20"/>
      <c r="C138" s="8" t="s">
        <v>81</v>
      </c>
      <c r="D138" s="65">
        <v>0</v>
      </c>
      <c r="E138" s="48">
        <v>0</v>
      </c>
      <c r="F138" s="75"/>
      <c r="G138" s="67"/>
      <c r="H138" s="67"/>
      <c r="I138" s="68">
        <v>476.19284868576841</v>
      </c>
      <c r="J138" s="68">
        <v>509</v>
      </c>
      <c r="K138" s="76">
        <f t="shared" si="4"/>
        <v>0.9355458716812739</v>
      </c>
      <c r="L138" s="70">
        <v>488</v>
      </c>
      <c r="M138" s="70">
        <v>521</v>
      </c>
      <c r="N138" s="77">
        <f t="shared" si="5"/>
        <v>0.93666026871401153</v>
      </c>
      <c r="O138" s="70">
        <v>33</v>
      </c>
      <c r="P138" s="70">
        <v>253</v>
      </c>
    </row>
    <row r="139" spans="1:16" s="12" customFormat="1" ht="12">
      <c r="A139" s="2" t="s">
        <v>163</v>
      </c>
      <c r="B139" s="20"/>
      <c r="C139" s="9" t="s">
        <v>82</v>
      </c>
      <c r="D139" s="65">
        <v>0</v>
      </c>
      <c r="E139" s="48">
        <v>0</v>
      </c>
      <c r="F139" s="75"/>
      <c r="G139" s="67"/>
      <c r="H139" s="67"/>
      <c r="I139" s="68">
        <v>551.88556095067725</v>
      </c>
      <c r="J139" s="68">
        <v>703</v>
      </c>
      <c r="K139" s="76">
        <f t="shared" si="4"/>
        <v>0.785043472191575</v>
      </c>
      <c r="L139" s="70">
        <v>560</v>
      </c>
      <c r="M139" s="70">
        <v>704</v>
      </c>
      <c r="N139" s="77">
        <f t="shared" si="5"/>
        <v>0.79545454545454541</v>
      </c>
      <c r="O139" s="70">
        <v>144</v>
      </c>
      <c r="P139" s="70">
        <v>559</v>
      </c>
    </row>
    <row r="140" spans="1:16" s="12" customFormat="1" ht="12">
      <c r="A140" s="2" t="s">
        <v>161</v>
      </c>
      <c r="B140" s="20"/>
      <c r="C140" s="8" t="s">
        <v>357</v>
      </c>
      <c r="D140" s="65">
        <v>20116.29</v>
      </c>
      <c r="E140" s="48">
        <v>4</v>
      </c>
      <c r="F140" s="75">
        <v>7417</v>
      </c>
      <c r="G140" s="67">
        <v>35</v>
      </c>
      <c r="H140" s="67">
        <v>35</v>
      </c>
      <c r="I140" s="68">
        <v>1738</v>
      </c>
      <c r="J140" s="68">
        <v>2175</v>
      </c>
      <c r="K140" s="76">
        <f t="shared" si="4"/>
        <v>0.79908045977011499</v>
      </c>
      <c r="L140" s="70">
        <v>1745</v>
      </c>
      <c r="M140" s="70">
        <v>2183</v>
      </c>
      <c r="N140" s="77">
        <f t="shared" si="5"/>
        <v>0.79935868071461291</v>
      </c>
      <c r="O140" s="70">
        <v>438</v>
      </c>
      <c r="P140" s="70">
        <v>338</v>
      </c>
    </row>
    <row r="141" spans="1:16" s="12" customFormat="1" ht="12">
      <c r="A141" s="2" t="s">
        <v>165</v>
      </c>
      <c r="B141" s="20"/>
      <c r="C141" s="8" t="s">
        <v>83</v>
      </c>
      <c r="D141" s="65">
        <v>126201.97</v>
      </c>
      <c r="E141" s="48">
        <v>9</v>
      </c>
      <c r="F141" s="75"/>
      <c r="G141" s="67"/>
      <c r="H141" s="67"/>
      <c r="I141" s="68">
        <v>4592</v>
      </c>
      <c r="J141" s="68">
        <v>4618</v>
      </c>
      <c r="K141" s="76">
        <f t="shared" si="4"/>
        <v>0.99436985708098746</v>
      </c>
      <c r="L141" s="70">
        <v>4607</v>
      </c>
      <c r="M141" s="70">
        <v>4626</v>
      </c>
      <c r="N141" s="77">
        <f t="shared" si="5"/>
        <v>0.99589277993947256</v>
      </c>
      <c r="O141" s="70">
        <v>19</v>
      </c>
      <c r="P141" s="70">
        <v>1545</v>
      </c>
    </row>
    <row r="142" spans="1:16" s="12" customFormat="1" ht="12">
      <c r="A142" s="2" t="s">
        <v>161</v>
      </c>
      <c r="B142" s="20"/>
      <c r="C142" s="8" t="s">
        <v>84</v>
      </c>
      <c r="D142" s="65">
        <v>11527.89</v>
      </c>
      <c r="E142" s="48">
        <v>2</v>
      </c>
      <c r="F142" s="75"/>
      <c r="G142" s="67">
        <v>106</v>
      </c>
      <c r="H142" s="67">
        <v>106</v>
      </c>
      <c r="I142" s="68">
        <v>382</v>
      </c>
      <c r="J142" s="68">
        <v>446</v>
      </c>
      <c r="K142" s="76">
        <f t="shared" si="4"/>
        <v>0.8565022421524664</v>
      </c>
      <c r="L142" s="70">
        <v>382</v>
      </c>
      <c r="M142" s="70">
        <v>445</v>
      </c>
      <c r="N142" s="77">
        <f t="shared" si="5"/>
        <v>0.85842696629213489</v>
      </c>
      <c r="O142" s="70">
        <v>63</v>
      </c>
      <c r="P142" s="70">
        <v>311</v>
      </c>
    </row>
    <row r="143" spans="1:16" s="12" customFormat="1" ht="12">
      <c r="A143" s="2" t="s">
        <v>161</v>
      </c>
      <c r="B143" s="20"/>
      <c r="C143" s="8" t="s">
        <v>85</v>
      </c>
      <c r="D143" s="65">
        <v>214219.99</v>
      </c>
      <c r="E143" s="48">
        <v>13</v>
      </c>
      <c r="F143" s="75"/>
      <c r="G143" s="67">
        <v>305</v>
      </c>
      <c r="H143" s="67"/>
      <c r="I143" s="68">
        <v>5304</v>
      </c>
      <c r="J143" s="68">
        <v>5375</v>
      </c>
      <c r="K143" s="76">
        <f t="shared" si="4"/>
        <v>0.98679069767441863</v>
      </c>
      <c r="L143" s="70">
        <v>5308</v>
      </c>
      <c r="M143" s="70">
        <v>5378</v>
      </c>
      <c r="N143" s="77">
        <f t="shared" si="5"/>
        <v>0.98698400892525107</v>
      </c>
      <c r="O143" s="70">
        <v>70</v>
      </c>
      <c r="P143" s="70">
        <v>1533</v>
      </c>
    </row>
    <row r="144" spans="1:16" s="12" customFormat="1" ht="12">
      <c r="A144" s="2" t="s">
        <v>161</v>
      </c>
      <c r="B144" s="20"/>
      <c r="C144" s="8" t="s">
        <v>86</v>
      </c>
      <c r="D144" s="65">
        <v>35219.089999999997</v>
      </c>
      <c r="E144" s="48">
        <v>3</v>
      </c>
      <c r="F144" s="75"/>
      <c r="G144" s="67"/>
      <c r="H144" s="67"/>
      <c r="I144" s="68">
        <v>172.56544990678049</v>
      </c>
      <c r="J144" s="68">
        <v>347</v>
      </c>
      <c r="K144" s="76">
        <f t="shared" si="4"/>
        <v>0.49730677206564983</v>
      </c>
      <c r="L144" s="70">
        <v>177</v>
      </c>
      <c r="M144" s="70">
        <v>347</v>
      </c>
      <c r="N144" s="77">
        <f t="shared" si="5"/>
        <v>0.51008645533141206</v>
      </c>
      <c r="O144" s="70">
        <v>170</v>
      </c>
      <c r="P144" s="70">
        <v>175</v>
      </c>
    </row>
    <row r="145" spans="1:16" s="12" customFormat="1" ht="12">
      <c r="A145" s="2" t="s">
        <v>161</v>
      </c>
      <c r="B145" s="20"/>
      <c r="C145" s="8" t="s">
        <v>358</v>
      </c>
      <c r="D145" s="65">
        <v>0</v>
      </c>
      <c r="E145" s="48">
        <v>0</v>
      </c>
      <c r="F145" s="75"/>
      <c r="G145" s="67"/>
      <c r="H145" s="67"/>
      <c r="I145" s="68">
        <v>195.71620553359685</v>
      </c>
      <c r="J145" s="68">
        <v>354</v>
      </c>
      <c r="K145" s="76">
        <f t="shared" si="4"/>
        <v>0.55287063710055606</v>
      </c>
      <c r="L145" s="70">
        <v>188</v>
      </c>
      <c r="M145" s="70">
        <v>354</v>
      </c>
      <c r="N145" s="77">
        <f t="shared" si="5"/>
        <v>0.53107344632768361</v>
      </c>
      <c r="O145" s="70">
        <v>166</v>
      </c>
      <c r="P145" s="70">
        <v>188</v>
      </c>
    </row>
    <row r="146" spans="1:16" s="12" customFormat="1" ht="12">
      <c r="A146" s="2" t="s">
        <v>161</v>
      </c>
      <c r="B146" s="20"/>
      <c r="C146" s="8" t="s">
        <v>87</v>
      </c>
      <c r="D146" s="65">
        <v>118833.77</v>
      </c>
      <c r="E146" s="48">
        <v>6</v>
      </c>
      <c r="F146" s="75"/>
      <c r="G146" s="67"/>
      <c r="H146" s="67"/>
      <c r="I146" s="68">
        <v>3486.2624814631736</v>
      </c>
      <c r="J146" s="68">
        <v>3515</v>
      </c>
      <c r="K146" s="76">
        <f t="shared" si="4"/>
        <v>0.99182431905068946</v>
      </c>
      <c r="L146" s="70">
        <v>3488</v>
      </c>
      <c r="M146" s="70">
        <v>3515</v>
      </c>
      <c r="N146" s="77">
        <f t="shared" si="5"/>
        <v>0.99231863442389756</v>
      </c>
      <c r="O146" s="70">
        <v>27</v>
      </c>
      <c r="P146" s="70">
        <v>604</v>
      </c>
    </row>
    <row r="147" spans="1:16" s="12" customFormat="1" ht="12">
      <c r="A147" s="2" t="s">
        <v>161</v>
      </c>
      <c r="B147" s="20"/>
      <c r="C147" s="8" t="s">
        <v>88</v>
      </c>
      <c r="D147" s="65">
        <v>123611.34999999999</v>
      </c>
      <c r="E147" s="48">
        <v>5</v>
      </c>
      <c r="F147" s="75">
        <v>56539</v>
      </c>
      <c r="G147" s="67">
        <v>105</v>
      </c>
      <c r="H147" s="67"/>
      <c r="I147" s="68">
        <v>3468</v>
      </c>
      <c r="J147" s="68">
        <v>3657</v>
      </c>
      <c r="K147" s="76">
        <f t="shared" si="4"/>
        <v>0.94831829368334697</v>
      </c>
      <c r="L147" s="70">
        <v>3490</v>
      </c>
      <c r="M147" s="70">
        <v>3680</v>
      </c>
      <c r="N147" s="77">
        <f t="shared" si="5"/>
        <v>0.94836956521739135</v>
      </c>
      <c r="O147" s="70">
        <v>190</v>
      </c>
      <c r="P147" s="70">
        <v>671</v>
      </c>
    </row>
    <row r="148" spans="1:16" s="12" customFormat="1" ht="12">
      <c r="A148" s="2" t="s">
        <v>161</v>
      </c>
      <c r="B148" s="20"/>
      <c r="C148" s="8" t="s">
        <v>89</v>
      </c>
      <c r="D148" s="65">
        <v>0</v>
      </c>
      <c r="E148" s="48">
        <v>0</v>
      </c>
      <c r="F148" s="75"/>
      <c r="G148" s="67"/>
      <c r="H148" s="67"/>
      <c r="I148" s="68">
        <v>1602</v>
      </c>
      <c r="J148" s="68">
        <v>1602</v>
      </c>
      <c r="K148" s="76">
        <f t="shared" si="4"/>
        <v>1</v>
      </c>
      <c r="L148" s="70">
        <v>1605</v>
      </c>
      <c r="M148" s="70">
        <v>1605</v>
      </c>
      <c r="N148" s="77">
        <f t="shared" si="5"/>
        <v>1</v>
      </c>
      <c r="O148" s="70">
        <v>0</v>
      </c>
      <c r="P148" s="70">
        <v>22</v>
      </c>
    </row>
    <row r="149" spans="1:16" s="12" customFormat="1" ht="12">
      <c r="A149" s="2" t="s">
        <v>165</v>
      </c>
      <c r="B149" s="20"/>
      <c r="C149" s="8" t="s">
        <v>90</v>
      </c>
      <c r="D149" s="65">
        <v>384925.97000000009</v>
      </c>
      <c r="E149" s="48">
        <v>17</v>
      </c>
      <c r="F149" s="75">
        <v>78704</v>
      </c>
      <c r="G149" s="67">
        <v>1661</v>
      </c>
      <c r="H149" s="67"/>
      <c r="I149" s="68">
        <v>6681</v>
      </c>
      <c r="J149" s="68">
        <v>6699</v>
      </c>
      <c r="K149" s="76">
        <f t="shared" si="4"/>
        <v>0.99731303179579045</v>
      </c>
      <c r="L149" s="70">
        <v>6692</v>
      </c>
      <c r="M149" s="70">
        <v>6706</v>
      </c>
      <c r="N149" s="77">
        <f t="shared" si="5"/>
        <v>0.9979123173277662</v>
      </c>
      <c r="O149" s="70">
        <v>14</v>
      </c>
      <c r="P149" s="70">
        <v>1736</v>
      </c>
    </row>
    <row r="150" spans="1:16" s="12" customFormat="1" ht="12">
      <c r="A150" s="2" t="s">
        <v>163</v>
      </c>
      <c r="B150" s="20"/>
      <c r="C150" s="8" t="s">
        <v>369</v>
      </c>
      <c r="D150" s="65">
        <v>0</v>
      </c>
      <c r="E150" s="48">
        <v>0</v>
      </c>
      <c r="F150" s="65"/>
      <c r="G150" s="67"/>
      <c r="H150" s="67"/>
      <c r="I150" s="68">
        <v>328</v>
      </c>
      <c r="J150" s="68">
        <v>328</v>
      </c>
      <c r="K150" s="76">
        <f t="shared" si="4"/>
        <v>1</v>
      </c>
      <c r="L150" s="70">
        <v>328</v>
      </c>
      <c r="M150" s="70">
        <v>328</v>
      </c>
      <c r="N150" s="77">
        <f>L150/M150</f>
        <v>1</v>
      </c>
      <c r="O150" s="70">
        <v>0</v>
      </c>
      <c r="P150" s="70">
        <v>4</v>
      </c>
    </row>
    <row r="151" spans="1:16" s="12" customFormat="1" ht="12">
      <c r="A151" s="2" t="s">
        <v>161</v>
      </c>
      <c r="B151" s="20"/>
      <c r="C151" s="8" t="s">
        <v>91</v>
      </c>
      <c r="D151" s="65">
        <v>1171249.9400000002</v>
      </c>
      <c r="E151" s="48">
        <v>45</v>
      </c>
      <c r="F151" s="75"/>
      <c r="G151" s="67">
        <v>383</v>
      </c>
      <c r="H151" s="67"/>
      <c r="I151" s="68">
        <v>18921.938932889148</v>
      </c>
      <c r="J151" s="68">
        <v>18967</v>
      </c>
      <c r="K151" s="76">
        <f t="shared" si="4"/>
        <v>0.99762423856641258</v>
      </c>
      <c r="L151" s="70">
        <v>18993</v>
      </c>
      <c r="M151" s="70">
        <v>19020</v>
      </c>
      <c r="N151" s="77">
        <f t="shared" si="5"/>
        <v>0.99858044164037851</v>
      </c>
      <c r="O151" s="70">
        <v>27</v>
      </c>
      <c r="P151" s="70">
        <v>1093</v>
      </c>
    </row>
    <row r="152" spans="1:16" s="12" customFormat="1" ht="12">
      <c r="A152" s="2" t="s">
        <v>161</v>
      </c>
      <c r="B152" s="20"/>
      <c r="C152" s="8" t="s">
        <v>92</v>
      </c>
      <c r="D152" s="65">
        <v>26134.43</v>
      </c>
      <c r="E152" s="48">
        <v>2</v>
      </c>
      <c r="F152" s="75"/>
      <c r="G152" s="67"/>
      <c r="H152" s="67"/>
      <c r="I152" s="68">
        <v>553</v>
      </c>
      <c r="J152" s="68">
        <v>559</v>
      </c>
      <c r="K152" s="76">
        <f t="shared" si="4"/>
        <v>0.98926654740608233</v>
      </c>
      <c r="L152" s="70">
        <v>550</v>
      </c>
      <c r="M152" s="70">
        <v>556</v>
      </c>
      <c r="N152" s="77">
        <f t="shared" si="5"/>
        <v>0.98920863309352514</v>
      </c>
      <c r="O152" s="70">
        <v>6</v>
      </c>
      <c r="P152" s="70">
        <v>130</v>
      </c>
    </row>
    <row r="153" spans="1:16" s="12" customFormat="1" ht="12">
      <c r="A153" s="2" t="s">
        <v>163</v>
      </c>
      <c r="B153" s="20"/>
      <c r="C153" s="9" t="s">
        <v>367</v>
      </c>
      <c r="D153" s="65">
        <v>12345.94</v>
      </c>
      <c r="E153" s="48">
        <v>3</v>
      </c>
      <c r="F153" s="75"/>
      <c r="G153" s="67"/>
      <c r="H153" s="67"/>
      <c r="I153" s="68">
        <v>0</v>
      </c>
      <c r="J153" s="68">
        <v>359</v>
      </c>
      <c r="K153" s="76">
        <f t="shared" si="4"/>
        <v>0</v>
      </c>
      <c r="L153" s="70">
        <v>12</v>
      </c>
      <c r="M153" s="70">
        <v>361</v>
      </c>
      <c r="N153" s="77">
        <f t="shared" si="5"/>
        <v>3.3240997229916899E-2</v>
      </c>
      <c r="O153" s="70">
        <v>349</v>
      </c>
      <c r="P153" s="70">
        <v>12</v>
      </c>
    </row>
    <row r="154" spans="1:16" s="12" customFormat="1" ht="12">
      <c r="A154" s="2" t="s">
        <v>163</v>
      </c>
      <c r="B154" s="20"/>
      <c r="C154" s="9" t="s">
        <v>359</v>
      </c>
      <c r="D154" s="65">
        <v>135437.78000000003</v>
      </c>
      <c r="E154" s="48">
        <v>12</v>
      </c>
      <c r="F154" s="75">
        <v>21362</v>
      </c>
      <c r="G154" s="67">
        <v>99</v>
      </c>
      <c r="H154" s="67">
        <v>51</v>
      </c>
      <c r="I154" s="68">
        <v>3550</v>
      </c>
      <c r="J154" s="68">
        <v>4638</v>
      </c>
      <c r="K154" s="76">
        <f t="shared" si="4"/>
        <v>0.76541612764122469</v>
      </c>
      <c r="L154" s="70">
        <v>3592</v>
      </c>
      <c r="M154" s="70">
        <v>4643</v>
      </c>
      <c r="N154" s="77">
        <f t="shared" si="5"/>
        <v>0.7736377342235623</v>
      </c>
      <c r="O154" s="70">
        <v>1051</v>
      </c>
      <c r="P154" s="70">
        <v>1062</v>
      </c>
    </row>
    <row r="155" spans="1:16" s="12" customFormat="1" ht="12">
      <c r="A155" s="2" t="s">
        <v>163</v>
      </c>
      <c r="B155" s="20"/>
      <c r="C155" s="9" t="s">
        <v>93</v>
      </c>
      <c r="D155" s="65">
        <v>44588.39</v>
      </c>
      <c r="E155" s="48">
        <v>4</v>
      </c>
      <c r="F155" s="75"/>
      <c r="G155" s="67"/>
      <c r="H155" s="67"/>
      <c r="I155" s="68">
        <v>5034</v>
      </c>
      <c r="J155" s="68">
        <v>5224</v>
      </c>
      <c r="K155" s="76">
        <f t="shared" si="4"/>
        <v>0.96362940275650844</v>
      </c>
      <c r="L155" s="70">
        <v>5002</v>
      </c>
      <c r="M155" s="70">
        <v>5211</v>
      </c>
      <c r="N155" s="77">
        <f t="shared" si="5"/>
        <v>0.95989253502206873</v>
      </c>
      <c r="O155" s="70">
        <v>209</v>
      </c>
      <c r="P155" s="70">
        <v>715</v>
      </c>
    </row>
    <row r="156" spans="1:16" s="12" customFormat="1" ht="12">
      <c r="A156" s="2" t="s">
        <v>163</v>
      </c>
      <c r="B156" s="20"/>
      <c r="C156" s="9" t="s">
        <v>94</v>
      </c>
      <c r="D156" s="65">
        <v>9208.83</v>
      </c>
      <c r="E156" s="48">
        <v>2</v>
      </c>
      <c r="F156" s="75"/>
      <c r="G156" s="67"/>
      <c r="H156" s="67"/>
      <c r="I156" s="68">
        <v>1731</v>
      </c>
      <c r="J156" s="68">
        <v>1898</v>
      </c>
      <c r="K156" s="76">
        <f t="shared" si="4"/>
        <v>0.91201264488935718</v>
      </c>
      <c r="L156" s="70">
        <v>1734</v>
      </c>
      <c r="M156" s="70">
        <v>1900</v>
      </c>
      <c r="N156" s="77">
        <f t="shared" si="5"/>
        <v>0.91263157894736846</v>
      </c>
      <c r="O156" s="70">
        <v>166</v>
      </c>
      <c r="P156" s="70">
        <v>505</v>
      </c>
    </row>
    <row r="157" spans="1:16" s="12" customFormat="1" ht="12">
      <c r="A157" s="2" t="s">
        <v>161</v>
      </c>
      <c r="B157" s="20"/>
      <c r="C157" s="8" t="s">
        <v>95</v>
      </c>
      <c r="D157" s="65">
        <v>21973.64</v>
      </c>
      <c r="E157" s="48">
        <v>2</v>
      </c>
      <c r="F157" s="75"/>
      <c r="G157" s="67"/>
      <c r="H157" s="67"/>
      <c r="I157" s="68">
        <v>1990</v>
      </c>
      <c r="J157" s="68">
        <v>1990</v>
      </c>
      <c r="K157" s="76">
        <f t="shared" si="4"/>
        <v>1</v>
      </c>
      <c r="L157" s="70">
        <v>1978</v>
      </c>
      <c r="M157" s="70">
        <v>1978</v>
      </c>
      <c r="N157" s="77">
        <f t="shared" si="5"/>
        <v>1</v>
      </c>
      <c r="O157" s="70">
        <v>0</v>
      </c>
      <c r="P157" s="70">
        <v>88</v>
      </c>
    </row>
    <row r="158" spans="1:16" s="12" customFormat="1" ht="12">
      <c r="A158" s="2" t="s">
        <v>163</v>
      </c>
      <c r="B158" s="20"/>
      <c r="C158" s="9" t="s">
        <v>96</v>
      </c>
      <c r="D158" s="65">
        <v>8825.5700000000015</v>
      </c>
      <c r="E158" s="48">
        <v>2</v>
      </c>
      <c r="F158" s="75"/>
      <c r="G158" s="67"/>
      <c r="H158" s="67"/>
      <c r="I158" s="68">
        <v>850</v>
      </c>
      <c r="J158" s="68">
        <v>1313</v>
      </c>
      <c r="K158" s="76">
        <f t="shared" si="4"/>
        <v>0.64737242955064733</v>
      </c>
      <c r="L158" s="70">
        <v>863</v>
      </c>
      <c r="M158" s="70">
        <v>1288</v>
      </c>
      <c r="N158" s="77">
        <f t="shared" si="5"/>
        <v>0.67003105590062106</v>
      </c>
      <c r="O158" s="70">
        <v>425</v>
      </c>
      <c r="P158" s="70">
        <v>385</v>
      </c>
    </row>
    <row r="159" spans="1:16" s="12" customFormat="1" ht="12">
      <c r="A159" s="2" t="s">
        <v>161</v>
      </c>
      <c r="B159" s="20"/>
      <c r="C159" s="8" t="s">
        <v>97</v>
      </c>
      <c r="D159" s="65">
        <v>0</v>
      </c>
      <c r="E159" s="48">
        <v>0</v>
      </c>
      <c r="F159" s="75"/>
      <c r="G159" s="67"/>
      <c r="H159" s="67"/>
      <c r="I159" s="68">
        <v>314.03147685599004</v>
      </c>
      <c r="J159" s="68">
        <v>449</v>
      </c>
      <c r="K159" s="76">
        <f t="shared" si="4"/>
        <v>0.6994019529086638</v>
      </c>
      <c r="L159" s="70">
        <v>314</v>
      </c>
      <c r="M159" s="70">
        <v>450</v>
      </c>
      <c r="N159" s="77">
        <f t="shared" si="5"/>
        <v>0.69777777777777783</v>
      </c>
      <c r="O159" s="70">
        <v>136</v>
      </c>
      <c r="P159" s="70">
        <v>9</v>
      </c>
    </row>
    <row r="160" spans="1:16" s="12" customFormat="1" ht="12">
      <c r="A160" s="2" t="s">
        <v>161</v>
      </c>
      <c r="B160" s="20"/>
      <c r="C160" s="8" t="s">
        <v>98</v>
      </c>
      <c r="D160" s="65">
        <v>0</v>
      </c>
      <c r="E160" s="48">
        <v>0</v>
      </c>
      <c r="F160" s="75"/>
      <c r="G160" s="67"/>
      <c r="H160" s="67"/>
      <c r="I160" s="68">
        <v>389.26981652476314</v>
      </c>
      <c r="J160" s="68">
        <v>405</v>
      </c>
      <c r="K160" s="76">
        <f t="shared" si="4"/>
        <v>0.96116004080188433</v>
      </c>
      <c r="L160" s="70">
        <v>387</v>
      </c>
      <c r="M160" s="70">
        <v>403</v>
      </c>
      <c r="N160" s="77">
        <f t="shared" si="5"/>
        <v>0.96029776674937961</v>
      </c>
      <c r="O160" s="70">
        <v>16</v>
      </c>
      <c r="P160" s="70">
        <v>196</v>
      </c>
    </row>
    <row r="161" spans="1:16" s="12" customFormat="1" ht="12">
      <c r="A161" s="2" t="s">
        <v>161</v>
      </c>
      <c r="B161" s="20"/>
      <c r="C161" s="8" t="s">
        <v>360</v>
      </c>
      <c r="D161" s="65">
        <v>79477.650000000009</v>
      </c>
      <c r="E161" s="48">
        <v>9</v>
      </c>
      <c r="F161" s="75">
        <f>19993+19359</f>
        <v>39352</v>
      </c>
      <c r="G161" s="67">
        <v>151</v>
      </c>
      <c r="H161" s="67">
        <v>94.900574259655514</v>
      </c>
      <c r="I161" s="68">
        <v>813.09942574034449</v>
      </c>
      <c r="J161" s="68">
        <v>1683</v>
      </c>
      <c r="K161" s="76">
        <f t="shared" si="4"/>
        <v>0.48312503014874897</v>
      </c>
      <c r="L161" s="70">
        <v>912</v>
      </c>
      <c r="M161" s="70">
        <v>1687</v>
      </c>
      <c r="N161" s="77">
        <f t="shared" si="5"/>
        <v>0.54060462359217543</v>
      </c>
      <c r="O161" s="70">
        <v>775</v>
      </c>
      <c r="P161" s="70">
        <v>912</v>
      </c>
    </row>
    <row r="162" spans="1:16" s="12" customFormat="1" ht="12">
      <c r="A162" s="2" t="s">
        <v>161</v>
      </c>
      <c r="B162" s="20"/>
      <c r="C162" s="8" t="s">
        <v>99</v>
      </c>
      <c r="D162" s="65">
        <v>0</v>
      </c>
      <c r="E162" s="48">
        <v>0</v>
      </c>
      <c r="F162" s="75"/>
      <c r="G162" s="67"/>
      <c r="H162" s="67"/>
      <c r="I162" s="68">
        <v>173.56723386194392</v>
      </c>
      <c r="J162" s="68">
        <v>241</v>
      </c>
      <c r="K162" s="76">
        <f t="shared" si="4"/>
        <v>0.72019599112839805</v>
      </c>
      <c r="L162" s="70">
        <v>175</v>
      </c>
      <c r="M162" s="70">
        <v>240</v>
      </c>
      <c r="N162" s="77">
        <f t="shared" si="5"/>
        <v>0.72916666666666663</v>
      </c>
      <c r="O162" s="70">
        <v>65</v>
      </c>
      <c r="P162" s="70">
        <v>14</v>
      </c>
    </row>
    <row r="163" spans="1:16" s="12" customFormat="1" ht="12">
      <c r="A163" s="2" t="s">
        <v>161</v>
      </c>
      <c r="B163" s="20"/>
      <c r="C163" s="8" t="s">
        <v>100</v>
      </c>
      <c r="D163" s="65">
        <v>155061.49999999997</v>
      </c>
      <c r="E163" s="48">
        <v>10</v>
      </c>
      <c r="F163" s="75"/>
      <c r="G163" s="67">
        <v>229</v>
      </c>
      <c r="H163" s="67"/>
      <c r="I163" s="68">
        <v>2325</v>
      </c>
      <c r="J163" s="68">
        <v>3098</v>
      </c>
      <c r="K163" s="76">
        <f t="shared" si="4"/>
        <v>0.75048418334409295</v>
      </c>
      <c r="L163" s="70">
        <v>2329</v>
      </c>
      <c r="M163" s="70">
        <v>3100</v>
      </c>
      <c r="N163" s="77">
        <f t="shared" si="5"/>
        <v>0.75129032258064521</v>
      </c>
      <c r="O163" s="70">
        <v>771</v>
      </c>
      <c r="P163" s="70">
        <v>713</v>
      </c>
    </row>
    <row r="164" spans="1:16" s="12" customFormat="1" ht="12">
      <c r="A164" s="2" t="s">
        <v>161</v>
      </c>
      <c r="B164" s="20"/>
      <c r="C164" s="8" t="s">
        <v>101</v>
      </c>
      <c r="D164" s="65">
        <v>30080.069999999996</v>
      </c>
      <c r="E164" s="48">
        <v>7</v>
      </c>
      <c r="F164" s="75"/>
      <c r="G164" s="67"/>
      <c r="H164" s="67"/>
      <c r="I164" s="68">
        <v>5726</v>
      </c>
      <c r="J164" s="68">
        <v>5728</v>
      </c>
      <c r="K164" s="76">
        <f t="shared" si="4"/>
        <v>0.99965083798882681</v>
      </c>
      <c r="L164" s="70">
        <v>5742</v>
      </c>
      <c r="M164" s="70">
        <v>5744</v>
      </c>
      <c r="N164" s="77">
        <f t="shared" si="5"/>
        <v>0.99965181058495822</v>
      </c>
      <c r="O164" s="70">
        <v>2</v>
      </c>
      <c r="P164" s="70">
        <v>430</v>
      </c>
    </row>
    <row r="165" spans="1:16" s="12" customFormat="1" ht="12">
      <c r="A165" s="2" t="s">
        <v>163</v>
      </c>
      <c r="B165" s="20"/>
      <c r="C165" s="9" t="s">
        <v>102</v>
      </c>
      <c r="D165" s="65">
        <v>0</v>
      </c>
      <c r="E165" s="48">
        <v>0</v>
      </c>
      <c r="F165" s="75"/>
      <c r="G165" s="67"/>
      <c r="H165" s="67"/>
      <c r="I165" s="68">
        <v>320.64918685695318</v>
      </c>
      <c r="J165" s="68">
        <v>418</v>
      </c>
      <c r="K165" s="76">
        <f t="shared" si="4"/>
        <v>0.76710331783960095</v>
      </c>
      <c r="L165" s="70">
        <v>315</v>
      </c>
      <c r="M165" s="70">
        <v>419</v>
      </c>
      <c r="N165" s="77">
        <f t="shared" si="5"/>
        <v>0.75178997613365151</v>
      </c>
      <c r="O165" s="70">
        <v>104</v>
      </c>
      <c r="P165" s="70">
        <v>6</v>
      </c>
    </row>
    <row r="166" spans="1:16" s="12" customFormat="1" ht="12">
      <c r="A166" s="2" t="s">
        <v>161</v>
      </c>
      <c r="B166" s="20"/>
      <c r="C166" s="8" t="s">
        <v>103</v>
      </c>
      <c r="D166" s="65">
        <v>34671.949999999997</v>
      </c>
      <c r="E166" s="48">
        <v>5</v>
      </c>
      <c r="F166" s="75"/>
      <c r="G166" s="67">
        <v>54</v>
      </c>
      <c r="H166" s="67"/>
      <c r="I166" s="68">
        <v>601</v>
      </c>
      <c r="J166" s="68">
        <v>671</v>
      </c>
      <c r="K166" s="76">
        <f t="shared" si="4"/>
        <v>0.89567809239940388</v>
      </c>
      <c r="L166" s="70">
        <v>604</v>
      </c>
      <c r="M166" s="70">
        <v>674</v>
      </c>
      <c r="N166" s="77">
        <f t="shared" si="5"/>
        <v>0.89614243323442133</v>
      </c>
      <c r="O166" s="70">
        <v>70</v>
      </c>
      <c r="P166" s="70">
        <v>266</v>
      </c>
    </row>
    <row r="167" spans="1:16" s="12" customFormat="1" ht="12">
      <c r="A167" s="2" t="s">
        <v>161</v>
      </c>
      <c r="B167" s="20"/>
      <c r="C167" s="8" t="s">
        <v>104</v>
      </c>
      <c r="D167" s="65">
        <v>107534.62999999999</v>
      </c>
      <c r="E167" s="48">
        <v>13</v>
      </c>
      <c r="F167" s="75">
        <v>13711</v>
      </c>
      <c r="G167" s="67">
        <v>156</v>
      </c>
      <c r="H167" s="67"/>
      <c r="I167" s="68">
        <v>6900</v>
      </c>
      <c r="J167" s="68">
        <v>7131</v>
      </c>
      <c r="K167" s="76">
        <f t="shared" si="4"/>
        <v>0.96760622633571725</v>
      </c>
      <c r="L167" s="70">
        <v>6868</v>
      </c>
      <c r="M167" s="70">
        <v>7133</v>
      </c>
      <c r="N167" s="77">
        <f t="shared" si="5"/>
        <v>0.96284873124912385</v>
      </c>
      <c r="O167" s="70">
        <v>265</v>
      </c>
      <c r="P167" s="70">
        <v>1562</v>
      </c>
    </row>
    <row r="168" spans="1:16" s="12" customFormat="1" ht="12">
      <c r="A168" s="2" t="s">
        <v>161</v>
      </c>
      <c r="B168" s="20"/>
      <c r="C168" s="8" t="s">
        <v>105</v>
      </c>
      <c r="D168" s="65">
        <v>12620.11</v>
      </c>
      <c r="E168" s="48">
        <v>2</v>
      </c>
      <c r="F168" s="75"/>
      <c r="G168" s="67">
        <v>287</v>
      </c>
      <c r="H168" s="67"/>
      <c r="I168" s="68">
        <v>387.96926554568529</v>
      </c>
      <c r="J168" s="68">
        <v>553</v>
      </c>
      <c r="K168" s="76">
        <f t="shared" si="4"/>
        <v>0.70157190876254116</v>
      </c>
      <c r="L168" s="70">
        <v>389</v>
      </c>
      <c r="M168" s="70">
        <v>553</v>
      </c>
      <c r="N168" s="77">
        <f t="shared" si="5"/>
        <v>0.70343580470162748</v>
      </c>
      <c r="O168" s="70">
        <v>164</v>
      </c>
      <c r="P168" s="70">
        <v>13</v>
      </c>
    </row>
    <row r="169" spans="1:16" s="12" customFormat="1" ht="12">
      <c r="A169" s="2" t="s">
        <v>161</v>
      </c>
      <c r="B169" s="20"/>
      <c r="C169" s="8" t="s">
        <v>106</v>
      </c>
      <c r="D169" s="65">
        <v>310069.96000000002</v>
      </c>
      <c r="E169" s="48">
        <v>13</v>
      </c>
      <c r="F169" s="75">
        <v>79201</v>
      </c>
      <c r="G169" s="67">
        <v>268</v>
      </c>
      <c r="H169" s="67"/>
      <c r="I169" s="68">
        <v>5345.557476750525</v>
      </c>
      <c r="J169" s="68">
        <v>5420</v>
      </c>
      <c r="K169" s="76">
        <f t="shared" si="4"/>
        <v>0.98626521711264303</v>
      </c>
      <c r="L169" s="70">
        <v>5413</v>
      </c>
      <c r="M169" s="70">
        <v>5458</v>
      </c>
      <c r="N169" s="77">
        <f t="shared" si="5"/>
        <v>0.99175522169292785</v>
      </c>
      <c r="O169" s="70">
        <v>45</v>
      </c>
      <c r="P169" s="70">
        <v>652</v>
      </c>
    </row>
    <row r="170" spans="1:16" s="12" customFormat="1" ht="12">
      <c r="A170" s="2" t="s">
        <v>165</v>
      </c>
      <c r="B170" s="20"/>
      <c r="C170" s="8" t="s">
        <v>107</v>
      </c>
      <c r="D170" s="65">
        <v>106971.94</v>
      </c>
      <c r="E170" s="48">
        <v>6</v>
      </c>
      <c r="F170" s="75"/>
      <c r="G170" s="67">
        <v>193</v>
      </c>
      <c r="H170" s="67"/>
      <c r="I170" s="68">
        <v>2538</v>
      </c>
      <c r="J170" s="68">
        <v>2565</v>
      </c>
      <c r="K170" s="76">
        <f t="shared" si="4"/>
        <v>0.98947368421052628</v>
      </c>
      <c r="L170" s="70">
        <v>2547</v>
      </c>
      <c r="M170" s="70">
        <v>2571</v>
      </c>
      <c r="N170" s="77">
        <f t="shared" si="5"/>
        <v>0.99066511085180864</v>
      </c>
      <c r="O170" s="70">
        <v>24</v>
      </c>
      <c r="P170" s="70">
        <v>1201</v>
      </c>
    </row>
    <row r="171" spans="1:16" s="12" customFormat="1" ht="12">
      <c r="A171" s="2" t="s">
        <v>163</v>
      </c>
      <c r="B171" s="20"/>
      <c r="C171" s="9" t="s">
        <v>108</v>
      </c>
      <c r="D171" s="65">
        <v>19972.22</v>
      </c>
      <c r="E171" s="48">
        <v>2</v>
      </c>
      <c r="F171" s="75"/>
      <c r="G171" s="67"/>
      <c r="H171" s="67"/>
      <c r="I171" s="68">
        <v>783.24859070239393</v>
      </c>
      <c r="J171" s="68">
        <v>1108</v>
      </c>
      <c r="K171" s="76">
        <f t="shared" si="4"/>
        <v>0.70690306020071658</v>
      </c>
      <c r="L171" s="70">
        <v>793</v>
      </c>
      <c r="M171" s="70">
        <v>1112</v>
      </c>
      <c r="N171" s="77">
        <f t="shared" si="5"/>
        <v>0.71312949640287771</v>
      </c>
      <c r="O171" s="70">
        <v>319</v>
      </c>
      <c r="P171" s="70">
        <v>106</v>
      </c>
    </row>
    <row r="172" spans="1:16" s="12" customFormat="1" ht="12">
      <c r="A172" s="2" t="s">
        <v>163</v>
      </c>
      <c r="B172" s="20"/>
      <c r="C172" s="9" t="s">
        <v>109</v>
      </c>
      <c r="D172" s="65">
        <v>0</v>
      </c>
      <c r="E172" s="48">
        <v>0</v>
      </c>
      <c r="F172" s="75"/>
      <c r="G172" s="67"/>
      <c r="H172" s="67"/>
      <c r="I172" s="68">
        <v>942</v>
      </c>
      <c r="J172" s="68">
        <v>1382</v>
      </c>
      <c r="K172" s="76">
        <f t="shared" si="4"/>
        <v>0.68162083936324169</v>
      </c>
      <c r="L172" s="70">
        <v>948</v>
      </c>
      <c r="M172" s="70">
        <v>1384</v>
      </c>
      <c r="N172" s="77">
        <f t="shared" si="5"/>
        <v>0.68497109826589597</v>
      </c>
      <c r="O172" s="70">
        <v>436</v>
      </c>
      <c r="P172" s="70">
        <v>149</v>
      </c>
    </row>
    <row r="173" spans="1:16" s="12" customFormat="1" ht="12">
      <c r="A173" s="2" t="s">
        <v>161</v>
      </c>
      <c r="B173" s="20"/>
      <c r="C173" s="8" t="s">
        <v>110</v>
      </c>
      <c r="D173" s="65">
        <v>0</v>
      </c>
      <c r="E173" s="48">
        <v>0</v>
      </c>
      <c r="F173" s="75"/>
      <c r="G173" s="67"/>
      <c r="H173" s="67"/>
      <c r="I173" s="68">
        <v>350</v>
      </c>
      <c r="J173" s="68">
        <v>620</v>
      </c>
      <c r="K173" s="76">
        <f t="shared" si="4"/>
        <v>0.56451612903225812</v>
      </c>
      <c r="L173" s="70">
        <v>353</v>
      </c>
      <c r="M173" s="70">
        <v>623</v>
      </c>
      <c r="N173" s="77">
        <f t="shared" si="5"/>
        <v>0.5666131621187801</v>
      </c>
      <c r="O173" s="70">
        <v>270</v>
      </c>
      <c r="P173" s="70">
        <v>353</v>
      </c>
    </row>
    <row r="174" spans="1:16" s="12" customFormat="1" ht="12">
      <c r="A174" s="2" t="s">
        <v>163</v>
      </c>
      <c r="B174" s="20"/>
      <c r="C174" s="9" t="s">
        <v>111</v>
      </c>
      <c r="D174" s="65">
        <v>14408.54</v>
      </c>
      <c r="E174" s="48">
        <v>1</v>
      </c>
      <c r="F174" s="75"/>
      <c r="G174" s="67"/>
      <c r="H174" s="67"/>
      <c r="I174" s="68">
        <v>2555</v>
      </c>
      <c r="J174" s="68">
        <v>3170</v>
      </c>
      <c r="K174" s="76">
        <f t="shared" si="4"/>
        <v>0.805993690851735</v>
      </c>
      <c r="L174" s="70">
        <v>2562</v>
      </c>
      <c r="M174" s="70">
        <v>3180</v>
      </c>
      <c r="N174" s="77">
        <f t="shared" si="5"/>
        <v>0.80566037735849061</v>
      </c>
      <c r="O174" s="70">
        <v>618</v>
      </c>
      <c r="P174" s="70">
        <v>975</v>
      </c>
    </row>
    <row r="175" spans="1:16" s="12" customFormat="1" ht="12">
      <c r="A175" s="2" t="s">
        <v>161</v>
      </c>
      <c r="B175" s="20"/>
      <c r="C175" s="8" t="s">
        <v>112</v>
      </c>
      <c r="D175" s="65">
        <v>0</v>
      </c>
      <c r="E175" s="48">
        <v>0</v>
      </c>
      <c r="F175" s="75"/>
      <c r="G175" s="67"/>
      <c r="H175" s="67"/>
      <c r="I175" s="68">
        <v>1759</v>
      </c>
      <c r="J175" s="68">
        <v>1786</v>
      </c>
      <c r="K175" s="76">
        <f t="shared" si="4"/>
        <v>0.98488241881298988</v>
      </c>
      <c r="L175" s="70">
        <v>1769</v>
      </c>
      <c r="M175" s="70">
        <v>1796</v>
      </c>
      <c r="N175" s="77">
        <f t="shared" si="5"/>
        <v>0.98496659242761697</v>
      </c>
      <c r="O175" s="70">
        <v>27</v>
      </c>
      <c r="P175" s="70">
        <v>637</v>
      </c>
    </row>
    <row r="176" spans="1:16" s="12" customFormat="1" ht="12">
      <c r="A176" s="2" t="s">
        <v>161</v>
      </c>
      <c r="B176" s="20"/>
      <c r="C176" s="8" t="s">
        <v>113</v>
      </c>
      <c r="D176" s="65">
        <v>111227.08</v>
      </c>
      <c r="E176" s="48">
        <v>6</v>
      </c>
      <c r="F176" s="75"/>
      <c r="G176" s="67"/>
      <c r="H176" s="67"/>
      <c r="I176" s="68">
        <v>3312.3296057116586</v>
      </c>
      <c r="J176" s="68">
        <v>3712</v>
      </c>
      <c r="K176" s="76">
        <f t="shared" si="4"/>
        <v>0.89233017395249425</v>
      </c>
      <c r="L176" s="70">
        <v>3259</v>
      </c>
      <c r="M176" s="70">
        <v>3719</v>
      </c>
      <c r="N176" s="77">
        <f t="shared" si="5"/>
        <v>0.87631083624630279</v>
      </c>
      <c r="O176" s="70">
        <v>460</v>
      </c>
      <c r="P176" s="70">
        <v>967</v>
      </c>
    </row>
    <row r="177" spans="1:16" s="12" customFormat="1" ht="12">
      <c r="A177" s="2" t="s">
        <v>161</v>
      </c>
      <c r="B177" s="20"/>
      <c r="C177" s="8" t="s">
        <v>114</v>
      </c>
      <c r="D177" s="65">
        <v>13396.05</v>
      </c>
      <c r="E177" s="48">
        <v>2</v>
      </c>
      <c r="F177" s="75"/>
      <c r="G177" s="67"/>
      <c r="H177" s="67"/>
      <c r="I177" s="68">
        <v>205</v>
      </c>
      <c r="J177" s="68">
        <v>346</v>
      </c>
      <c r="K177" s="76">
        <f t="shared" si="4"/>
        <v>0.59248554913294793</v>
      </c>
      <c r="L177" s="70">
        <v>207</v>
      </c>
      <c r="M177" s="70">
        <v>346</v>
      </c>
      <c r="N177" s="77">
        <f t="shared" si="5"/>
        <v>0.59826589595375723</v>
      </c>
      <c r="O177" s="70">
        <v>139</v>
      </c>
      <c r="P177" s="70">
        <v>207</v>
      </c>
    </row>
    <row r="178" spans="1:16" s="12" customFormat="1" ht="12">
      <c r="A178" s="2" t="s">
        <v>161</v>
      </c>
      <c r="B178" s="20"/>
      <c r="C178" s="8" t="s">
        <v>115</v>
      </c>
      <c r="D178" s="65">
        <v>37832.81</v>
      </c>
      <c r="E178" s="48">
        <v>5</v>
      </c>
      <c r="F178" s="75"/>
      <c r="G178" s="67">
        <v>318</v>
      </c>
      <c r="H178" s="67"/>
      <c r="I178" s="68">
        <v>591</v>
      </c>
      <c r="J178" s="68">
        <v>632</v>
      </c>
      <c r="K178" s="76">
        <f t="shared" si="4"/>
        <v>0.935126582278481</v>
      </c>
      <c r="L178" s="70">
        <v>592</v>
      </c>
      <c r="M178" s="70">
        <v>632</v>
      </c>
      <c r="N178" s="77">
        <f t="shared" si="5"/>
        <v>0.93670886075949367</v>
      </c>
      <c r="O178" s="70">
        <v>40</v>
      </c>
      <c r="P178" s="70">
        <v>198</v>
      </c>
    </row>
    <row r="179" spans="1:16" s="12" customFormat="1" ht="12">
      <c r="A179" s="2" t="s">
        <v>161</v>
      </c>
      <c r="B179" s="20"/>
      <c r="C179" s="8" t="s">
        <v>116</v>
      </c>
      <c r="D179" s="65">
        <v>252327.7</v>
      </c>
      <c r="E179" s="48">
        <v>10</v>
      </c>
      <c r="F179" s="75">
        <v>129869</v>
      </c>
      <c r="G179" s="67">
        <v>86</v>
      </c>
      <c r="H179" s="67"/>
      <c r="I179" s="68">
        <v>4184</v>
      </c>
      <c r="J179" s="68">
        <v>4221</v>
      </c>
      <c r="K179" s="76">
        <f t="shared" si="4"/>
        <v>0.99123430466714046</v>
      </c>
      <c r="L179" s="70">
        <v>4186</v>
      </c>
      <c r="M179" s="70">
        <v>4223</v>
      </c>
      <c r="N179" s="77">
        <f t="shared" si="5"/>
        <v>0.99123845607388117</v>
      </c>
      <c r="O179" s="70">
        <v>37</v>
      </c>
      <c r="P179" s="70">
        <v>941</v>
      </c>
    </row>
    <row r="180" spans="1:16" s="12" customFormat="1" ht="12">
      <c r="A180" s="2" t="s">
        <v>161</v>
      </c>
      <c r="B180" s="20"/>
      <c r="C180" s="8" t="s">
        <v>117</v>
      </c>
      <c r="D180" s="65">
        <v>15782.96</v>
      </c>
      <c r="E180" s="48">
        <v>3</v>
      </c>
      <c r="F180" s="75"/>
      <c r="G180" s="67"/>
      <c r="H180" s="67"/>
      <c r="I180" s="68">
        <v>1500</v>
      </c>
      <c r="J180" s="68">
        <v>1660</v>
      </c>
      <c r="K180" s="76">
        <f t="shared" ref="K180:K231" si="6">I180/J180</f>
        <v>0.90361445783132532</v>
      </c>
      <c r="L180" s="70">
        <v>1517</v>
      </c>
      <c r="M180" s="70">
        <v>1677</v>
      </c>
      <c r="N180" s="77">
        <f t="shared" si="5"/>
        <v>0.90459153249850921</v>
      </c>
      <c r="O180" s="70">
        <v>160</v>
      </c>
      <c r="P180" s="70">
        <v>331</v>
      </c>
    </row>
    <row r="181" spans="1:16" s="12" customFormat="1" ht="12">
      <c r="A181" s="2" t="s">
        <v>161</v>
      </c>
      <c r="B181" s="20"/>
      <c r="C181" s="8" t="s">
        <v>118</v>
      </c>
      <c r="D181" s="65">
        <v>0</v>
      </c>
      <c r="E181" s="48">
        <v>0</v>
      </c>
      <c r="F181" s="75"/>
      <c r="G181" s="67"/>
      <c r="H181" s="67"/>
      <c r="I181" s="68">
        <v>836</v>
      </c>
      <c r="J181" s="68">
        <v>842</v>
      </c>
      <c r="K181" s="76">
        <f t="shared" si="6"/>
        <v>0.99287410926365793</v>
      </c>
      <c r="L181" s="70">
        <v>829</v>
      </c>
      <c r="M181" s="70">
        <v>835</v>
      </c>
      <c r="N181" s="77">
        <f t="shared" si="5"/>
        <v>0.99281437125748506</v>
      </c>
      <c r="O181" s="70">
        <v>6</v>
      </c>
      <c r="P181" s="70">
        <v>827</v>
      </c>
    </row>
    <row r="182" spans="1:16" s="12" customFormat="1" ht="12">
      <c r="A182" s="2" t="s">
        <v>161</v>
      </c>
      <c r="B182" s="20"/>
      <c r="C182" s="8" t="s">
        <v>361</v>
      </c>
      <c r="D182" s="65">
        <v>24233.02</v>
      </c>
      <c r="E182" s="48">
        <v>2</v>
      </c>
      <c r="F182" s="75"/>
      <c r="G182" s="67">
        <v>563</v>
      </c>
      <c r="H182" s="67">
        <v>563</v>
      </c>
      <c r="I182" s="68">
        <v>0</v>
      </c>
      <c r="J182" s="68">
        <v>896</v>
      </c>
      <c r="K182" s="76">
        <f t="shared" si="6"/>
        <v>0</v>
      </c>
      <c r="L182" s="70">
        <v>563</v>
      </c>
      <c r="M182" s="70">
        <v>902</v>
      </c>
      <c r="N182" s="77">
        <f t="shared" ref="N182:N222" si="7">L182/M182</f>
        <v>0.62416851441241683</v>
      </c>
      <c r="O182" s="70">
        <v>339</v>
      </c>
      <c r="P182" s="70">
        <v>563</v>
      </c>
    </row>
    <row r="183" spans="1:16" s="12" customFormat="1" ht="12">
      <c r="A183" s="2" t="s">
        <v>161</v>
      </c>
      <c r="B183" s="20"/>
      <c r="C183" s="8" t="s">
        <v>119</v>
      </c>
      <c r="D183" s="65">
        <v>306750.39</v>
      </c>
      <c r="E183" s="48">
        <v>18</v>
      </c>
      <c r="F183" s="75">
        <v>116998</v>
      </c>
      <c r="G183" s="67">
        <v>30</v>
      </c>
      <c r="H183" s="67"/>
      <c r="I183" s="68">
        <v>12111</v>
      </c>
      <c r="J183" s="68">
        <v>12197</v>
      </c>
      <c r="K183" s="76">
        <f t="shared" si="6"/>
        <v>0.99294908584078057</v>
      </c>
      <c r="L183" s="70">
        <v>12116</v>
      </c>
      <c r="M183" s="70">
        <v>12203</v>
      </c>
      <c r="N183" s="77">
        <f t="shared" si="7"/>
        <v>0.99287060558878959</v>
      </c>
      <c r="O183" s="70">
        <v>87</v>
      </c>
      <c r="P183" s="70">
        <v>842</v>
      </c>
    </row>
    <row r="184" spans="1:16" s="12" customFormat="1" ht="12">
      <c r="A184" s="2" t="s">
        <v>161</v>
      </c>
      <c r="B184" s="20"/>
      <c r="C184" s="8" t="s">
        <v>120</v>
      </c>
      <c r="D184" s="65">
        <v>0</v>
      </c>
      <c r="E184" s="48">
        <v>0</v>
      </c>
      <c r="F184" s="75"/>
      <c r="G184" s="67"/>
      <c r="H184" s="67"/>
      <c r="I184" s="68">
        <v>1567</v>
      </c>
      <c r="J184" s="68">
        <v>1575</v>
      </c>
      <c r="K184" s="76">
        <f t="shared" si="6"/>
        <v>0.99492063492063487</v>
      </c>
      <c r="L184" s="70">
        <v>1560</v>
      </c>
      <c r="M184" s="70">
        <v>1568</v>
      </c>
      <c r="N184" s="77">
        <f t="shared" si="7"/>
        <v>0.99489795918367352</v>
      </c>
      <c r="O184" s="70">
        <v>8</v>
      </c>
      <c r="P184" s="70">
        <v>585</v>
      </c>
    </row>
    <row r="185" spans="1:16" s="12" customFormat="1" ht="12">
      <c r="A185" s="2" t="s">
        <v>161</v>
      </c>
      <c r="B185" s="20"/>
      <c r="C185" s="8" t="s">
        <v>121</v>
      </c>
      <c r="D185" s="65">
        <v>295641.82999999996</v>
      </c>
      <c r="E185" s="48">
        <v>5</v>
      </c>
      <c r="F185" s="75">
        <v>237718</v>
      </c>
      <c r="G185" s="67">
        <v>280</v>
      </c>
      <c r="H185" s="67"/>
      <c r="I185" s="68">
        <v>5047</v>
      </c>
      <c r="J185" s="68">
        <v>5047</v>
      </c>
      <c r="K185" s="76">
        <f t="shared" si="6"/>
        <v>1</v>
      </c>
      <c r="L185" s="70">
        <v>5027</v>
      </c>
      <c r="M185" s="70">
        <v>5027</v>
      </c>
      <c r="N185" s="77">
        <f t="shared" si="7"/>
        <v>1</v>
      </c>
      <c r="O185" s="70">
        <v>0</v>
      </c>
      <c r="P185" s="70">
        <v>1948</v>
      </c>
    </row>
    <row r="186" spans="1:16" s="12" customFormat="1" ht="12">
      <c r="A186" s="2" t="s">
        <v>161</v>
      </c>
      <c r="B186" s="20"/>
      <c r="C186" s="8" t="s">
        <v>362</v>
      </c>
      <c r="D186" s="65">
        <v>110307.09999999999</v>
      </c>
      <c r="E186" s="48">
        <v>6</v>
      </c>
      <c r="F186" s="75">
        <v>10231</v>
      </c>
      <c r="G186" s="67">
        <v>20</v>
      </c>
      <c r="H186" s="67">
        <v>20</v>
      </c>
      <c r="I186" s="68">
        <v>414.17308429118776</v>
      </c>
      <c r="J186" s="68">
        <v>463</v>
      </c>
      <c r="K186" s="76">
        <f t="shared" si="6"/>
        <v>0.89454229868507074</v>
      </c>
      <c r="L186" s="70">
        <v>415</v>
      </c>
      <c r="M186" s="70">
        <v>466</v>
      </c>
      <c r="N186" s="77">
        <f t="shared" si="7"/>
        <v>0.8905579399141631</v>
      </c>
      <c r="O186" s="70">
        <v>51</v>
      </c>
      <c r="P186" s="70">
        <v>126</v>
      </c>
    </row>
    <row r="187" spans="1:16" s="12" customFormat="1" ht="12">
      <c r="A187" s="2" t="s">
        <v>161</v>
      </c>
      <c r="B187" s="20"/>
      <c r="C187" s="8" t="s">
        <v>122</v>
      </c>
      <c r="D187" s="65">
        <v>0</v>
      </c>
      <c r="E187" s="48">
        <v>0</v>
      </c>
      <c r="F187" s="75"/>
      <c r="G187" s="67"/>
      <c r="H187" s="67"/>
      <c r="I187" s="68">
        <v>656</v>
      </c>
      <c r="J187" s="68">
        <v>872</v>
      </c>
      <c r="K187" s="76">
        <f t="shared" si="6"/>
        <v>0.75229357798165142</v>
      </c>
      <c r="L187" s="70">
        <v>656</v>
      </c>
      <c r="M187" s="70">
        <v>873</v>
      </c>
      <c r="N187" s="77">
        <f t="shared" si="7"/>
        <v>0.75143184421534936</v>
      </c>
      <c r="O187" s="70">
        <v>217</v>
      </c>
      <c r="P187" s="70">
        <v>31</v>
      </c>
    </row>
    <row r="188" spans="1:16" s="12" customFormat="1" ht="12">
      <c r="A188" s="2" t="s">
        <v>161</v>
      </c>
      <c r="B188" s="20"/>
      <c r="C188" s="8" t="s">
        <v>123</v>
      </c>
      <c r="D188" s="65">
        <v>115928.24999999999</v>
      </c>
      <c r="E188" s="48">
        <v>11</v>
      </c>
      <c r="F188" s="75"/>
      <c r="G188" s="67">
        <v>72</v>
      </c>
      <c r="H188" s="67"/>
      <c r="I188" s="68">
        <v>8658.2008879568803</v>
      </c>
      <c r="J188" s="68">
        <v>8782</v>
      </c>
      <c r="K188" s="76">
        <f t="shared" si="6"/>
        <v>0.98590308448609432</v>
      </c>
      <c r="L188" s="70">
        <v>8666</v>
      </c>
      <c r="M188" s="70">
        <v>8791</v>
      </c>
      <c r="N188" s="77">
        <f t="shared" si="7"/>
        <v>0.98578091229666709</v>
      </c>
      <c r="O188" s="70">
        <v>125</v>
      </c>
      <c r="P188" s="70">
        <v>2331</v>
      </c>
    </row>
    <row r="189" spans="1:16" s="12" customFormat="1" ht="12">
      <c r="A189" s="2" t="s">
        <v>161</v>
      </c>
      <c r="B189" s="20"/>
      <c r="C189" s="8" t="s">
        <v>363</v>
      </c>
      <c r="D189" s="65">
        <v>152912.91</v>
      </c>
      <c r="E189" s="48">
        <v>5</v>
      </c>
      <c r="F189" s="75">
        <v>84067</v>
      </c>
      <c r="G189" s="67">
        <v>79</v>
      </c>
      <c r="H189" s="67">
        <v>53</v>
      </c>
      <c r="I189" s="68">
        <v>1320.5403100161082</v>
      </c>
      <c r="J189" s="68">
        <v>1384</v>
      </c>
      <c r="K189" s="76">
        <f t="shared" si="6"/>
        <v>0.95414762284400878</v>
      </c>
      <c r="L189" s="70">
        <v>1333</v>
      </c>
      <c r="M189" s="70">
        <v>1390</v>
      </c>
      <c r="N189" s="77">
        <f t="shared" si="7"/>
        <v>0.95899280575539569</v>
      </c>
      <c r="O189" s="70">
        <v>57</v>
      </c>
      <c r="P189" s="70">
        <v>722</v>
      </c>
    </row>
    <row r="190" spans="1:16" s="12" customFormat="1" ht="12">
      <c r="A190" s="2" t="s">
        <v>161</v>
      </c>
      <c r="B190" s="20"/>
      <c r="C190" s="8" t="s">
        <v>124</v>
      </c>
      <c r="D190" s="65">
        <v>0</v>
      </c>
      <c r="E190" s="48">
        <v>0</v>
      </c>
      <c r="F190" s="75"/>
      <c r="G190" s="67"/>
      <c r="H190" s="67"/>
      <c r="I190" s="68">
        <v>1566.161036036036</v>
      </c>
      <c r="J190" s="68">
        <v>1633</v>
      </c>
      <c r="K190" s="76">
        <f t="shared" si="6"/>
        <v>0.95906983223272257</v>
      </c>
      <c r="L190" s="70">
        <v>1563</v>
      </c>
      <c r="M190" s="70">
        <v>1628</v>
      </c>
      <c r="N190" s="77">
        <f t="shared" si="7"/>
        <v>0.96007371007371012</v>
      </c>
      <c r="O190" s="70">
        <v>65</v>
      </c>
      <c r="P190" s="70">
        <v>861</v>
      </c>
    </row>
    <row r="191" spans="1:16" s="12" customFormat="1" ht="12">
      <c r="A191" s="2" t="s">
        <v>163</v>
      </c>
      <c r="B191" s="20"/>
      <c r="C191" s="9" t="s">
        <v>125</v>
      </c>
      <c r="D191" s="65">
        <v>0</v>
      </c>
      <c r="E191" s="48">
        <v>0</v>
      </c>
      <c r="F191" s="75"/>
      <c r="G191" s="67"/>
      <c r="H191" s="67"/>
      <c r="I191" s="68">
        <v>115</v>
      </c>
      <c r="J191" s="68">
        <v>168</v>
      </c>
      <c r="K191" s="76">
        <f t="shared" si="6"/>
        <v>0.68452380952380953</v>
      </c>
      <c r="L191" s="70">
        <v>115</v>
      </c>
      <c r="M191" s="70">
        <v>168</v>
      </c>
      <c r="N191" s="77">
        <f t="shared" si="7"/>
        <v>0.68452380952380953</v>
      </c>
      <c r="O191" s="70">
        <v>53</v>
      </c>
      <c r="P191" s="70">
        <v>114</v>
      </c>
    </row>
    <row r="192" spans="1:16" s="12" customFormat="1" ht="12">
      <c r="A192" s="2" t="s">
        <v>161</v>
      </c>
      <c r="B192" s="20"/>
      <c r="C192" s="8" t="s">
        <v>126</v>
      </c>
      <c r="D192" s="65">
        <v>0</v>
      </c>
      <c r="E192" s="48">
        <v>0</v>
      </c>
      <c r="F192" s="75"/>
      <c r="G192" s="67"/>
      <c r="H192" s="67"/>
      <c r="I192" s="68">
        <v>861</v>
      </c>
      <c r="J192" s="68">
        <v>870</v>
      </c>
      <c r="K192" s="76">
        <f t="shared" si="6"/>
        <v>0.98965517241379308</v>
      </c>
      <c r="L192" s="70">
        <v>848</v>
      </c>
      <c r="M192" s="70">
        <v>860</v>
      </c>
      <c r="N192" s="77">
        <f t="shared" si="7"/>
        <v>0.98604651162790702</v>
      </c>
      <c r="O192" s="70">
        <v>12</v>
      </c>
      <c r="P192" s="70">
        <v>365</v>
      </c>
    </row>
    <row r="193" spans="1:16" s="12" customFormat="1" ht="12">
      <c r="A193" s="2" t="s">
        <v>163</v>
      </c>
      <c r="B193" s="20"/>
      <c r="C193" s="9" t="s">
        <v>127</v>
      </c>
      <c r="D193" s="65">
        <v>566974.77999999991</v>
      </c>
      <c r="E193" s="48">
        <v>54</v>
      </c>
      <c r="F193" s="75"/>
      <c r="G193" s="67">
        <v>179</v>
      </c>
      <c r="H193" s="67"/>
      <c r="I193" s="68">
        <v>19718.532452489828</v>
      </c>
      <c r="J193" s="68">
        <v>20007</v>
      </c>
      <c r="K193" s="76">
        <f t="shared" si="6"/>
        <v>0.98558166904032729</v>
      </c>
      <c r="L193" s="70">
        <v>19751</v>
      </c>
      <c r="M193" s="70">
        <v>20040</v>
      </c>
      <c r="N193" s="77">
        <f t="shared" si="7"/>
        <v>0.9855788423153693</v>
      </c>
      <c r="O193" s="70">
        <v>289</v>
      </c>
      <c r="P193" s="70">
        <v>5610</v>
      </c>
    </row>
    <row r="194" spans="1:16" s="12" customFormat="1" ht="12">
      <c r="A194" s="2" t="s">
        <v>163</v>
      </c>
      <c r="B194" s="20"/>
      <c r="C194" s="9" t="s">
        <v>128</v>
      </c>
      <c r="D194" s="65">
        <v>72229.91</v>
      </c>
      <c r="E194" s="48">
        <v>8</v>
      </c>
      <c r="F194" s="75">
        <v>132068</v>
      </c>
      <c r="G194" s="67">
        <v>285</v>
      </c>
      <c r="H194" s="67"/>
      <c r="I194" s="68">
        <v>4206</v>
      </c>
      <c r="J194" s="68">
        <v>4586</v>
      </c>
      <c r="K194" s="76">
        <f t="shared" si="6"/>
        <v>0.91713911905800261</v>
      </c>
      <c r="L194" s="70">
        <v>4215</v>
      </c>
      <c r="M194" s="70">
        <v>4584</v>
      </c>
      <c r="N194" s="77">
        <f t="shared" si="7"/>
        <v>0.91950261780104714</v>
      </c>
      <c r="O194" s="70">
        <v>369</v>
      </c>
      <c r="P194" s="70">
        <v>550</v>
      </c>
    </row>
    <row r="195" spans="1:16" s="12" customFormat="1" ht="12">
      <c r="A195" s="2" t="s">
        <v>161</v>
      </c>
      <c r="B195" s="20"/>
      <c r="C195" s="8" t="s">
        <v>129</v>
      </c>
      <c r="D195" s="65">
        <v>0</v>
      </c>
      <c r="E195" s="48">
        <v>0</v>
      </c>
      <c r="F195" s="75"/>
      <c r="G195" s="67"/>
      <c r="H195" s="67"/>
      <c r="I195" s="68">
        <v>461</v>
      </c>
      <c r="J195" s="68">
        <v>499</v>
      </c>
      <c r="K195" s="76">
        <f t="shared" si="6"/>
        <v>0.9238476953907816</v>
      </c>
      <c r="L195" s="70">
        <v>460</v>
      </c>
      <c r="M195" s="70">
        <v>497</v>
      </c>
      <c r="N195" s="77">
        <f t="shared" si="7"/>
        <v>0.92555331991951706</v>
      </c>
      <c r="O195" s="70">
        <v>37</v>
      </c>
      <c r="P195" s="70">
        <v>173</v>
      </c>
    </row>
    <row r="196" spans="1:16" s="12" customFormat="1" ht="12">
      <c r="A196" s="2" t="s">
        <v>163</v>
      </c>
      <c r="B196" s="20"/>
      <c r="C196" s="9" t="s">
        <v>370</v>
      </c>
      <c r="D196" s="65">
        <v>200217</v>
      </c>
      <c r="E196" s="48">
        <v>8</v>
      </c>
      <c r="F196" s="75"/>
      <c r="G196" s="67"/>
      <c r="H196" s="67"/>
      <c r="I196" s="68">
        <v>1241</v>
      </c>
      <c r="J196" s="68">
        <v>1552</v>
      </c>
      <c r="K196" s="76">
        <f t="shared" si="6"/>
        <v>0.79961340206185572</v>
      </c>
      <c r="L196" s="70">
        <v>1245</v>
      </c>
      <c r="M196" s="70">
        <v>1553</v>
      </c>
      <c r="N196" s="77">
        <f>L196/M196</f>
        <v>0.8016741790083709</v>
      </c>
      <c r="O196" s="70">
        <v>308</v>
      </c>
      <c r="P196" s="70">
        <v>287</v>
      </c>
    </row>
    <row r="197" spans="1:16" s="12" customFormat="1" ht="12">
      <c r="A197" s="2" t="s">
        <v>161</v>
      </c>
      <c r="B197" s="20"/>
      <c r="C197" s="8" t="s">
        <v>130</v>
      </c>
      <c r="D197" s="65">
        <v>50771.240000000005</v>
      </c>
      <c r="E197" s="48">
        <v>3</v>
      </c>
      <c r="F197" s="75"/>
      <c r="G197" s="67"/>
      <c r="H197" s="67"/>
      <c r="I197" s="68">
        <v>899.85211563609187</v>
      </c>
      <c r="J197" s="68">
        <v>1194</v>
      </c>
      <c r="K197" s="76">
        <f t="shared" si="6"/>
        <v>0.75364498796992618</v>
      </c>
      <c r="L197" s="70">
        <v>906</v>
      </c>
      <c r="M197" s="70">
        <v>1195</v>
      </c>
      <c r="N197" s="77">
        <f t="shared" si="7"/>
        <v>0.75815899581589963</v>
      </c>
      <c r="O197" s="70">
        <v>289</v>
      </c>
      <c r="P197" s="70">
        <v>548</v>
      </c>
    </row>
    <row r="198" spans="1:16" s="12" customFormat="1" ht="12">
      <c r="A198" s="2" t="s">
        <v>161</v>
      </c>
      <c r="B198" s="20"/>
      <c r="C198" s="8" t="s">
        <v>131</v>
      </c>
      <c r="D198" s="65">
        <v>4371.32</v>
      </c>
      <c r="E198" s="48">
        <v>2</v>
      </c>
      <c r="F198" s="75"/>
      <c r="G198" s="67"/>
      <c r="H198" s="67"/>
      <c r="I198" s="68">
        <v>3063</v>
      </c>
      <c r="J198" s="68">
        <v>3453</v>
      </c>
      <c r="K198" s="76">
        <f t="shared" si="6"/>
        <v>0.88705473501303211</v>
      </c>
      <c r="L198" s="70">
        <v>3067</v>
      </c>
      <c r="M198" s="70">
        <v>3458</v>
      </c>
      <c r="N198" s="77">
        <f t="shared" si="7"/>
        <v>0.88692886061307119</v>
      </c>
      <c r="O198" s="70">
        <v>391</v>
      </c>
      <c r="P198" s="70">
        <v>702</v>
      </c>
    </row>
    <row r="199" spans="1:16" s="12" customFormat="1" ht="12">
      <c r="A199" s="2" t="s">
        <v>161</v>
      </c>
      <c r="B199" s="20"/>
      <c r="C199" s="8" t="s">
        <v>132</v>
      </c>
      <c r="D199" s="65">
        <v>0</v>
      </c>
      <c r="E199" s="48">
        <v>0</v>
      </c>
      <c r="F199" s="75"/>
      <c r="G199" s="67"/>
      <c r="H199" s="67"/>
      <c r="I199" s="68">
        <v>967</v>
      </c>
      <c r="J199" s="68">
        <v>1321</v>
      </c>
      <c r="K199" s="76">
        <f t="shared" si="6"/>
        <v>0.73202119606358818</v>
      </c>
      <c r="L199" s="70">
        <v>971</v>
      </c>
      <c r="M199" s="70">
        <v>1325</v>
      </c>
      <c r="N199" s="77">
        <f t="shared" si="7"/>
        <v>0.73283018867924532</v>
      </c>
      <c r="O199" s="70">
        <v>354</v>
      </c>
      <c r="P199" s="70">
        <v>376</v>
      </c>
    </row>
    <row r="200" spans="1:16" s="12" customFormat="1" ht="12">
      <c r="A200" s="2" t="s">
        <v>164</v>
      </c>
      <c r="B200" s="20"/>
      <c r="C200" s="8" t="s">
        <v>371</v>
      </c>
      <c r="D200" s="65">
        <v>0</v>
      </c>
      <c r="E200" s="48">
        <v>0</v>
      </c>
      <c r="F200" s="75"/>
      <c r="G200" s="67"/>
      <c r="H200" s="67"/>
      <c r="I200" s="68">
        <v>130</v>
      </c>
      <c r="J200" s="68">
        <v>298</v>
      </c>
      <c r="K200" s="76">
        <f t="shared" si="6"/>
        <v>0.43624161073825501</v>
      </c>
      <c r="L200" s="70">
        <v>130</v>
      </c>
      <c r="M200" s="70">
        <v>298</v>
      </c>
      <c r="N200" s="77">
        <f t="shared" si="7"/>
        <v>0.43624161073825501</v>
      </c>
      <c r="O200" s="70">
        <v>168</v>
      </c>
      <c r="P200" s="70">
        <v>130</v>
      </c>
    </row>
    <row r="201" spans="1:16" s="12" customFormat="1" ht="12">
      <c r="A201" s="2" t="s">
        <v>161</v>
      </c>
      <c r="B201" s="20"/>
      <c r="C201" s="8" t="s">
        <v>133</v>
      </c>
      <c r="D201" s="65">
        <v>85154.239999999991</v>
      </c>
      <c r="E201" s="48">
        <v>6</v>
      </c>
      <c r="F201" s="75"/>
      <c r="G201" s="67"/>
      <c r="H201" s="67"/>
      <c r="I201" s="68">
        <v>1246</v>
      </c>
      <c r="J201" s="68">
        <v>1595</v>
      </c>
      <c r="K201" s="76">
        <f t="shared" si="6"/>
        <v>0.78119122257053286</v>
      </c>
      <c r="L201" s="70">
        <v>1248</v>
      </c>
      <c r="M201" s="70">
        <v>1597</v>
      </c>
      <c r="N201" s="77">
        <f t="shared" si="7"/>
        <v>0.78146524733876022</v>
      </c>
      <c r="O201" s="70">
        <v>349</v>
      </c>
      <c r="P201" s="70">
        <v>57</v>
      </c>
    </row>
    <row r="202" spans="1:16" s="12" customFormat="1" ht="12">
      <c r="A202" s="2" t="s">
        <v>163</v>
      </c>
      <c r="B202" s="20"/>
      <c r="C202" s="9" t="s">
        <v>134</v>
      </c>
      <c r="D202" s="65">
        <v>0</v>
      </c>
      <c r="E202" s="48">
        <v>0</v>
      </c>
      <c r="F202" s="75"/>
      <c r="G202" s="67"/>
      <c r="H202" s="67"/>
      <c r="I202" s="68">
        <v>125.69886031560492</v>
      </c>
      <c r="J202" s="68">
        <v>151</v>
      </c>
      <c r="K202" s="76">
        <f t="shared" si="6"/>
        <v>0.83244278354705248</v>
      </c>
      <c r="L202" s="70">
        <v>126</v>
      </c>
      <c r="M202" s="70">
        <v>153</v>
      </c>
      <c r="N202" s="77">
        <f t="shared" si="7"/>
        <v>0.82352941176470584</v>
      </c>
      <c r="O202" s="70">
        <v>27</v>
      </c>
      <c r="P202" s="70">
        <v>126</v>
      </c>
    </row>
    <row r="203" spans="1:16" s="12" customFormat="1" ht="12">
      <c r="A203" s="2" t="s">
        <v>161</v>
      </c>
      <c r="B203" s="20"/>
      <c r="C203" s="8" t="s">
        <v>135</v>
      </c>
      <c r="D203" s="65">
        <v>22557.119999999999</v>
      </c>
      <c r="E203" s="48">
        <v>2</v>
      </c>
      <c r="F203" s="75"/>
      <c r="G203" s="67"/>
      <c r="H203" s="67"/>
      <c r="I203" s="68">
        <v>1475</v>
      </c>
      <c r="J203" s="68">
        <v>2511</v>
      </c>
      <c r="K203" s="76">
        <f t="shared" si="6"/>
        <v>0.5874153723616089</v>
      </c>
      <c r="L203" s="70">
        <v>1475</v>
      </c>
      <c r="M203" s="70">
        <v>2511</v>
      </c>
      <c r="N203" s="77">
        <f t="shared" si="7"/>
        <v>0.5874153723616089</v>
      </c>
      <c r="O203" s="70">
        <v>1036</v>
      </c>
      <c r="P203" s="70">
        <v>711</v>
      </c>
    </row>
    <row r="204" spans="1:16" s="12" customFormat="1" ht="12">
      <c r="A204" s="2" t="s">
        <v>161</v>
      </c>
      <c r="B204" s="20"/>
      <c r="C204" s="8" t="s">
        <v>136</v>
      </c>
      <c r="D204" s="65">
        <v>13263.550000000001</v>
      </c>
      <c r="E204" s="48">
        <v>2</v>
      </c>
      <c r="F204" s="75"/>
      <c r="G204" s="67"/>
      <c r="H204" s="67"/>
      <c r="I204" s="68">
        <v>706</v>
      </c>
      <c r="J204" s="68">
        <v>716</v>
      </c>
      <c r="K204" s="76">
        <f t="shared" si="6"/>
        <v>0.98603351955307261</v>
      </c>
      <c r="L204" s="70">
        <v>711</v>
      </c>
      <c r="M204" s="70">
        <v>720</v>
      </c>
      <c r="N204" s="77">
        <f t="shared" si="7"/>
        <v>0.98750000000000004</v>
      </c>
      <c r="O204" s="70">
        <v>9</v>
      </c>
      <c r="P204" s="70">
        <v>167</v>
      </c>
    </row>
    <row r="205" spans="1:16" s="12" customFormat="1" ht="12">
      <c r="A205" s="2" t="s">
        <v>161</v>
      </c>
      <c r="B205" s="20"/>
      <c r="C205" s="8" t="s">
        <v>137</v>
      </c>
      <c r="D205" s="65">
        <v>0</v>
      </c>
      <c r="E205" s="48">
        <v>0</v>
      </c>
      <c r="F205" s="75"/>
      <c r="G205" s="67"/>
      <c r="H205" s="67"/>
      <c r="I205" s="68">
        <v>1742.2296316538716</v>
      </c>
      <c r="J205" s="68">
        <v>1763</v>
      </c>
      <c r="K205" s="76">
        <f t="shared" si="6"/>
        <v>0.98821873604870769</v>
      </c>
      <c r="L205" s="70">
        <v>1739</v>
      </c>
      <c r="M205" s="70">
        <v>1762</v>
      </c>
      <c r="N205" s="77">
        <f t="shared" si="7"/>
        <v>0.98694665153234962</v>
      </c>
      <c r="O205" s="70">
        <v>23</v>
      </c>
      <c r="P205" s="70">
        <v>406</v>
      </c>
    </row>
    <row r="206" spans="1:16" s="12" customFormat="1" ht="12">
      <c r="A206" s="2" t="s">
        <v>161</v>
      </c>
      <c r="B206" s="20"/>
      <c r="C206" s="8" t="s">
        <v>138</v>
      </c>
      <c r="D206" s="65">
        <v>56159.89</v>
      </c>
      <c r="E206" s="48">
        <v>5</v>
      </c>
      <c r="F206" s="75"/>
      <c r="G206" s="67"/>
      <c r="H206" s="67"/>
      <c r="I206" s="68">
        <v>3463</v>
      </c>
      <c r="J206" s="68">
        <v>3469</v>
      </c>
      <c r="K206" s="76">
        <f t="shared" si="6"/>
        <v>0.99827039492649183</v>
      </c>
      <c r="L206" s="70">
        <v>3465</v>
      </c>
      <c r="M206" s="70">
        <v>3471</v>
      </c>
      <c r="N206" s="77">
        <f t="shared" si="7"/>
        <v>0.99827139152981847</v>
      </c>
      <c r="O206" s="70">
        <v>6</v>
      </c>
      <c r="P206" s="70">
        <v>1607</v>
      </c>
    </row>
    <row r="207" spans="1:16" s="12" customFormat="1" ht="12">
      <c r="A207" s="2" t="s">
        <v>161</v>
      </c>
      <c r="B207" s="20"/>
      <c r="C207" s="8" t="s">
        <v>139</v>
      </c>
      <c r="D207" s="65">
        <v>17851.599999999999</v>
      </c>
      <c r="E207" s="48">
        <v>3</v>
      </c>
      <c r="F207" s="75"/>
      <c r="G207" s="67"/>
      <c r="H207" s="67"/>
      <c r="I207" s="68">
        <v>527</v>
      </c>
      <c r="J207" s="68">
        <v>531</v>
      </c>
      <c r="K207" s="76">
        <f t="shared" si="6"/>
        <v>0.99246704331450097</v>
      </c>
      <c r="L207" s="70">
        <v>528</v>
      </c>
      <c r="M207" s="70">
        <v>532</v>
      </c>
      <c r="N207" s="77">
        <f t="shared" si="7"/>
        <v>0.99248120300751874</v>
      </c>
      <c r="O207" s="70">
        <v>4</v>
      </c>
      <c r="P207" s="70">
        <v>294</v>
      </c>
    </row>
    <row r="208" spans="1:16" s="12" customFormat="1" ht="12">
      <c r="A208" s="2" t="s">
        <v>161</v>
      </c>
      <c r="B208" s="20"/>
      <c r="C208" s="8" t="s">
        <v>140</v>
      </c>
      <c r="D208" s="65">
        <v>0</v>
      </c>
      <c r="E208" s="48">
        <v>0</v>
      </c>
      <c r="F208" s="75"/>
      <c r="G208" s="67"/>
      <c r="H208" s="67"/>
      <c r="I208" s="68">
        <v>372</v>
      </c>
      <c r="J208" s="68">
        <v>557</v>
      </c>
      <c r="K208" s="76">
        <f t="shared" si="6"/>
        <v>0.66786355475763015</v>
      </c>
      <c r="L208" s="70">
        <v>372</v>
      </c>
      <c r="M208" s="70">
        <v>557</v>
      </c>
      <c r="N208" s="77">
        <f t="shared" si="7"/>
        <v>0.66786355475763015</v>
      </c>
      <c r="O208" s="70">
        <v>185</v>
      </c>
      <c r="P208" s="70">
        <v>370</v>
      </c>
    </row>
    <row r="209" spans="1:16" s="12" customFormat="1" ht="12">
      <c r="A209" s="2" t="s">
        <v>161</v>
      </c>
      <c r="B209" s="20"/>
      <c r="C209" s="8" t="s">
        <v>141</v>
      </c>
      <c r="D209" s="65">
        <v>0</v>
      </c>
      <c r="E209" s="48">
        <v>0</v>
      </c>
      <c r="F209" s="75"/>
      <c r="G209" s="67"/>
      <c r="H209" s="67"/>
      <c r="I209" s="68">
        <v>200.16638370118847</v>
      </c>
      <c r="J209" s="68">
        <v>216</v>
      </c>
      <c r="K209" s="76">
        <f t="shared" si="6"/>
        <v>0.92669622083883552</v>
      </c>
      <c r="L209" s="70">
        <v>203</v>
      </c>
      <c r="M209" s="70">
        <v>216</v>
      </c>
      <c r="N209" s="77">
        <f t="shared" si="7"/>
        <v>0.93981481481481477</v>
      </c>
      <c r="O209" s="70">
        <v>13</v>
      </c>
      <c r="P209" s="70">
        <v>203</v>
      </c>
    </row>
    <row r="210" spans="1:16" s="12" customFormat="1" ht="12">
      <c r="A210" s="2" t="s">
        <v>163</v>
      </c>
      <c r="B210" s="20"/>
      <c r="C210" s="9" t="s">
        <v>142</v>
      </c>
      <c r="D210" s="65">
        <v>257150.71000000002</v>
      </c>
      <c r="E210" s="48">
        <v>15</v>
      </c>
      <c r="F210" s="75">
        <v>143128</v>
      </c>
      <c r="G210" s="67">
        <v>562</v>
      </c>
      <c r="H210" s="67">
        <v>0</v>
      </c>
      <c r="I210" s="68">
        <v>3929</v>
      </c>
      <c r="J210" s="68">
        <v>4270</v>
      </c>
      <c r="K210" s="76">
        <f t="shared" si="6"/>
        <v>0.92014051522248241</v>
      </c>
      <c r="L210" s="70">
        <v>3938</v>
      </c>
      <c r="M210" s="70">
        <v>4281</v>
      </c>
      <c r="N210" s="77">
        <f t="shared" si="7"/>
        <v>0.91987853305302503</v>
      </c>
      <c r="O210" s="70">
        <v>343</v>
      </c>
      <c r="P210" s="70">
        <v>1033</v>
      </c>
    </row>
    <row r="211" spans="1:16" s="12" customFormat="1" ht="12">
      <c r="A211" s="2" t="s">
        <v>163</v>
      </c>
      <c r="B211" s="20"/>
      <c r="C211" s="9" t="s">
        <v>364</v>
      </c>
      <c r="D211" s="65">
        <v>274052.96999999997</v>
      </c>
      <c r="E211" s="48">
        <v>13</v>
      </c>
      <c r="F211" s="75">
        <v>68204</v>
      </c>
      <c r="G211" s="67">
        <v>196</v>
      </c>
      <c r="H211" s="67">
        <v>109</v>
      </c>
      <c r="I211" s="68">
        <v>8834.0267465827292</v>
      </c>
      <c r="J211" s="68">
        <v>9717</v>
      </c>
      <c r="K211" s="76">
        <f t="shared" si="6"/>
        <v>0.90913108434524326</v>
      </c>
      <c r="L211" s="70">
        <v>8866</v>
      </c>
      <c r="M211" s="70">
        <v>9721</v>
      </c>
      <c r="N211" s="77">
        <f t="shared" si="7"/>
        <v>0.91204608579364266</v>
      </c>
      <c r="O211" s="70">
        <v>855</v>
      </c>
      <c r="P211" s="70">
        <v>1249</v>
      </c>
    </row>
    <row r="212" spans="1:16" s="12" customFormat="1" ht="12">
      <c r="A212" s="2" t="s">
        <v>164</v>
      </c>
      <c r="B212" s="20"/>
      <c r="C212" s="8" t="s">
        <v>143</v>
      </c>
      <c r="D212" s="65">
        <v>29549.919999999998</v>
      </c>
      <c r="E212" s="48">
        <v>2</v>
      </c>
      <c r="F212" s="75"/>
      <c r="G212" s="67"/>
      <c r="H212" s="67"/>
      <c r="I212" s="68">
        <v>939</v>
      </c>
      <c r="J212" s="68">
        <v>942</v>
      </c>
      <c r="K212" s="76">
        <f t="shared" si="6"/>
        <v>0.99681528662420382</v>
      </c>
      <c r="L212" s="70">
        <v>934</v>
      </c>
      <c r="M212" s="70">
        <v>937</v>
      </c>
      <c r="N212" s="77">
        <f t="shared" si="7"/>
        <v>0.99679829242262541</v>
      </c>
      <c r="O212" s="70">
        <v>3</v>
      </c>
      <c r="P212" s="70">
        <v>77</v>
      </c>
    </row>
    <row r="213" spans="1:16" s="12" customFormat="1" ht="12">
      <c r="A213" s="2" t="s">
        <v>163</v>
      </c>
      <c r="B213" s="20"/>
      <c r="C213" s="9" t="s">
        <v>144</v>
      </c>
      <c r="D213" s="65">
        <v>210930.8</v>
      </c>
      <c r="E213" s="48">
        <v>13</v>
      </c>
      <c r="F213" s="75">
        <v>74395</v>
      </c>
      <c r="G213" s="67">
        <v>409</v>
      </c>
      <c r="H213" s="67"/>
      <c r="I213" s="68">
        <v>5039.8786652606123</v>
      </c>
      <c r="J213" s="68">
        <v>5345</v>
      </c>
      <c r="K213" s="76">
        <f t="shared" si="6"/>
        <v>0.94291462399637271</v>
      </c>
      <c r="L213" s="70">
        <v>5036</v>
      </c>
      <c r="M213" s="70">
        <v>5349</v>
      </c>
      <c r="N213" s="77">
        <f t="shared" si="7"/>
        <v>0.94148438960553371</v>
      </c>
      <c r="O213" s="70">
        <v>313</v>
      </c>
      <c r="P213" s="70">
        <v>1595</v>
      </c>
    </row>
    <row r="214" spans="1:16" s="12" customFormat="1" ht="12">
      <c r="A214" s="2" t="s">
        <v>163</v>
      </c>
      <c r="B214" s="20"/>
      <c r="C214" s="9" t="s">
        <v>365</v>
      </c>
      <c r="D214" s="65">
        <v>74150.929999999993</v>
      </c>
      <c r="E214" s="48">
        <v>7</v>
      </c>
      <c r="F214" s="75">
        <f>29931+28568</f>
        <v>58499</v>
      </c>
      <c r="G214" s="67">
        <v>171</v>
      </c>
      <c r="H214" s="67">
        <v>170.77767427884615</v>
      </c>
      <c r="I214" s="68">
        <v>451.22232572115388</v>
      </c>
      <c r="J214" s="68">
        <v>653</v>
      </c>
      <c r="K214" s="76">
        <f t="shared" si="6"/>
        <v>0.69099896741371192</v>
      </c>
      <c r="L214" s="70">
        <v>622</v>
      </c>
      <c r="M214" s="70">
        <v>653</v>
      </c>
      <c r="N214" s="77">
        <f t="shared" si="7"/>
        <v>0.95252679938744256</v>
      </c>
      <c r="O214" s="70">
        <v>31</v>
      </c>
      <c r="P214" s="70">
        <v>33</v>
      </c>
    </row>
    <row r="215" spans="1:16" s="12" customFormat="1" ht="12">
      <c r="A215" s="2" t="s">
        <v>161</v>
      </c>
      <c r="B215" s="20"/>
      <c r="C215" s="8" t="s">
        <v>145</v>
      </c>
      <c r="D215" s="65">
        <v>19087.32</v>
      </c>
      <c r="E215" s="48">
        <v>4</v>
      </c>
      <c r="F215" s="75"/>
      <c r="G215" s="67"/>
      <c r="H215" s="67"/>
      <c r="I215" s="68">
        <v>1864</v>
      </c>
      <c r="J215" s="68">
        <v>2307</v>
      </c>
      <c r="K215" s="76">
        <f t="shared" si="6"/>
        <v>0.80797572605114865</v>
      </c>
      <c r="L215" s="70">
        <v>1870</v>
      </c>
      <c r="M215" s="70">
        <v>2318</v>
      </c>
      <c r="N215" s="77">
        <f t="shared" si="7"/>
        <v>0.80672993960310613</v>
      </c>
      <c r="O215" s="70">
        <v>448</v>
      </c>
      <c r="P215" s="70">
        <v>832</v>
      </c>
    </row>
    <row r="216" spans="1:16" s="12" customFormat="1" ht="12">
      <c r="A216" s="2" t="s">
        <v>161</v>
      </c>
      <c r="B216" s="20"/>
      <c r="C216" s="8" t="s">
        <v>146</v>
      </c>
      <c r="D216" s="65">
        <v>89248.010000000009</v>
      </c>
      <c r="E216" s="48">
        <v>7</v>
      </c>
      <c r="F216" s="75"/>
      <c r="G216" s="67"/>
      <c r="H216" s="67"/>
      <c r="I216" s="68">
        <v>1100</v>
      </c>
      <c r="J216" s="68">
        <v>1102</v>
      </c>
      <c r="K216" s="76">
        <f t="shared" si="6"/>
        <v>0.99818511796733211</v>
      </c>
      <c r="L216" s="70">
        <v>1100</v>
      </c>
      <c r="M216" s="70">
        <v>1102</v>
      </c>
      <c r="N216" s="77">
        <f t="shared" si="7"/>
        <v>0.99818511796733211</v>
      </c>
      <c r="O216" s="70">
        <v>2</v>
      </c>
      <c r="P216" s="70">
        <v>94</v>
      </c>
    </row>
    <row r="217" spans="1:16" s="12" customFormat="1" ht="12">
      <c r="A217" s="2" t="s">
        <v>161</v>
      </c>
      <c r="B217" s="20"/>
      <c r="C217" s="8" t="s">
        <v>147</v>
      </c>
      <c r="D217" s="65">
        <v>0</v>
      </c>
      <c r="E217" s="48">
        <v>0</v>
      </c>
      <c r="F217" s="75"/>
      <c r="G217" s="67"/>
      <c r="H217" s="67"/>
      <c r="I217" s="68">
        <v>801</v>
      </c>
      <c r="J217" s="68">
        <v>1051</v>
      </c>
      <c r="K217" s="76">
        <f t="shared" si="6"/>
        <v>0.76213130352045666</v>
      </c>
      <c r="L217" s="70">
        <v>797</v>
      </c>
      <c r="M217" s="70">
        <v>1045</v>
      </c>
      <c r="N217" s="77">
        <f t="shared" si="7"/>
        <v>0.76267942583732062</v>
      </c>
      <c r="O217" s="70">
        <v>248</v>
      </c>
      <c r="P217" s="70">
        <v>590</v>
      </c>
    </row>
    <row r="218" spans="1:16" s="12" customFormat="1" ht="12">
      <c r="A218" s="2" t="s">
        <v>161</v>
      </c>
      <c r="B218" s="20"/>
      <c r="C218" s="8" t="s">
        <v>148</v>
      </c>
      <c r="D218" s="65">
        <v>16214.409999999998</v>
      </c>
      <c r="E218" s="48">
        <v>8</v>
      </c>
      <c r="F218" s="75"/>
      <c r="G218" s="67"/>
      <c r="H218" s="67"/>
      <c r="I218" s="68">
        <v>5300</v>
      </c>
      <c r="J218" s="68">
        <v>5345</v>
      </c>
      <c r="K218" s="76">
        <f t="shared" si="6"/>
        <v>0.99158091674462112</v>
      </c>
      <c r="L218" s="70">
        <v>5310</v>
      </c>
      <c r="M218" s="70">
        <v>5355</v>
      </c>
      <c r="N218" s="77">
        <f t="shared" si="7"/>
        <v>0.99159663865546221</v>
      </c>
      <c r="O218" s="70">
        <v>45</v>
      </c>
      <c r="P218" s="70">
        <v>1427</v>
      </c>
    </row>
    <row r="219" spans="1:16" s="12" customFormat="1" ht="12">
      <c r="A219" s="2" t="s">
        <v>163</v>
      </c>
      <c r="B219" s="20"/>
      <c r="C219" s="9" t="s">
        <v>149</v>
      </c>
      <c r="D219" s="65">
        <v>19086.120000000003</v>
      </c>
      <c r="E219" s="48">
        <v>3</v>
      </c>
      <c r="F219" s="75"/>
      <c r="G219" s="67"/>
      <c r="H219" s="67"/>
      <c r="I219" s="68">
        <v>3714</v>
      </c>
      <c r="J219" s="68">
        <v>4492</v>
      </c>
      <c r="K219" s="76">
        <f t="shared" si="6"/>
        <v>0.82680320569902044</v>
      </c>
      <c r="L219" s="70">
        <v>3752</v>
      </c>
      <c r="M219" s="70">
        <v>4521</v>
      </c>
      <c r="N219" s="77">
        <f t="shared" si="7"/>
        <v>0.82990488829904885</v>
      </c>
      <c r="O219" s="70">
        <v>769</v>
      </c>
      <c r="P219" s="70">
        <v>1155</v>
      </c>
    </row>
    <row r="220" spans="1:16" s="12" customFormat="1" ht="12">
      <c r="A220" s="2" t="s">
        <v>161</v>
      </c>
      <c r="B220" s="20"/>
      <c r="C220" s="8" t="s">
        <v>150</v>
      </c>
      <c r="D220" s="65">
        <v>0</v>
      </c>
      <c r="E220" s="48">
        <v>0</v>
      </c>
      <c r="F220" s="75"/>
      <c r="G220" s="67"/>
      <c r="H220" s="67"/>
      <c r="I220" s="68">
        <v>203</v>
      </c>
      <c r="J220" s="68">
        <v>304</v>
      </c>
      <c r="K220" s="76">
        <f t="shared" si="6"/>
        <v>0.66776315789473684</v>
      </c>
      <c r="L220" s="70">
        <v>205</v>
      </c>
      <c r="M220" s="70">
        <v>305</v>
      </c>
      <c r="N220" s="77">
        <f t="shared" si="7"/>
        <v>0.67213114754098358</v>
      </c>
      <c r="O220" s="70">
        <v>100</v>
      </c>
      <c r="P220" s="70">
        <v>204</v>
      </c>
    </row>
    <row r="221" spans="1:16" s="12" customFormat="1" ht="12">
      <c r="A221" s="2" t="s">
        <v>163</v>
      </c>
      <c r="B221" s="20"/>
      <c r="C221" s="9" t="s">
        <v>151</v>
      </c>
      <c r="D221" s="65">
        <v>432853.31</v>
      </c>
      <c r="E221" s="48">
        <v>16</v>
      </c>
      <c r="F221" s="75">
        <v>292128</v>
      </c>
      <c r="G221" s="67">
        <v>428</v>
      </c>
      <c r="H221" s="67"/>
      <c r="I221" s="68">
        <v>4172.0879058499986</v>
      </c>
      <c r="J221" s="68">
        <v>4582</v>
      </c>
      <c r="K221" s="76">
        <f t="shared" si="6"/>
        <v>0.91053860887167148</v>
      </c>
      <c r="L221" s="70">
        <v>4188</v>
      </c>
      <c r="M221" s="70">
        <v>4592</v>
      </c>
      <c r="N221" s="77">
        <f t="shared" si="7"/>
        <v>0.91202090592334495</v>
      </c>
      <c r="O221" s="70">
        <v>404</v>
      </c>
      <c r="P221" s="70">
        <v>90</v>
      </c>
    </row>
    <row r="222" spans="1:16" s="12" customFormat="1" ht="12">
      <c r="A222" s="2" t="s">
        <v>163</v>
      </c>
      <c r="B222" s="20"/>
      <c r="C222" s="9" t="s">
        <v>152</v>
      </c>
      <c r="D222" s="65">
        <v>16393.32</v>
      </c>
      <c r="E222" s="48">
        <v>0</v>
      </c>
      <c r="F222" s="75"/>
      <c r="G222" s="67"/>
      <c r="H222" s="67"/>
      <c r="I222" s="68">
        <v>338</v>
      </c>
      <c r="J222" s="68">
        <v>779</v>
      </c>
      <c r="K222" s="76">
        <f t="shared" si="6"/>
        <v>0.4338896020539153</v>
      </c>
      <c r="L222" s="70">
        <v>343</v>
      </c>
      <c r="M222" s="70">
        <v>776</v>
      </c>
      <c r="N222" s="77">
        <f t="shared" si="7"/>
        <v>0.4420103092783505</v>
      </c>
      <c r="O222" s="70">
        <v>433</v>
      </c>
      <c r="P222" s="70">
        <v>29</v>
      </c>
    </row>
    <row r="223" spans="1:16" s="12" customFormat="1" ht="12">
      <c r="A223" s="2" t="s">
        <v>163</v>
      </c>
      <c r="B223" s="20"/>
      <c r="C223" s="9" t="s">
        <v>153</v>
      </c>
      <c r="D223" s="65">
        <v>0</v>
      </c>
      <c r="E223" s="48">
        <v>0</v>
      </c>
      <c r="F223" s="75"/>
      <c r="G223" s="67"/>
      <c r="H223" s="67"/>
      <c r="I223" s="68">
        <v>430</v>
      </c>
      <c r="J223" s="68">
        <v>674</v>
      </c>
      <c r="K223" s="76">
        <f t="shared" si="6"/>
        <v>0.63798219584569738</v>
      </c>
      <c r="L223" s="70">
        <v>430</v>
      </c>
      <c r="M223" s="70">
        <v>674</v>
      </c>
      <c r="N223" s="77">
        <f t="shared" ref="N223:N229" si="8">L223/M223</f>
        <v>0.63798219584569738</v>
      </c>
      <c r="O223" s="70">
        <v>244</v>
      </c>
      <c r="P223" s="70">
        <v>138</v>
      </c>
    </row>
    <row r="224" spans="1:16" s="12" customFormat="1" ht="12">
      <c r="A224" s="2" t="s">
        <v>161</v>
      </c>
      <c r="B224" s="20"/>
      <c r="C224" s="8" t="s">
        <v>154</v>
      </c>
      <c r="D224" s="65">
        <v>0</v>
      </c>
      <c r="E224" s="48">
        <v>0</v>
      </c>
      <c r="F224" s="75"/>
      <c r="G224" s="67"/>
      <c r="H224" s="67"/>
      <c r="I224" s="68">
        <v>744</v>
      </c>
      <c r="J224" s="68">
        <v>1046</v>
      </c>
      <c r="K224" s="76">
        <f t="shared" si="6"/>
        <v>0.71128107074569791</v>
      </c>
      <c r="L224" s="70">
        <v>746</v>
      </c>
      <c r="M224" s="70">
        <v>1046</v>
      </c>
      <c r="N224" s="77">
        <f t="shared" si="8"/>
        <v>0.71319311663479923</v>
      </c>
      <c r="O224" s="70">
        <v>300</v>
      </c>
      <c r="P224" s="70">
        <v>30</v>
      </c>
    </row>
    <row r="225" spans="1:16" s="12" customFormat="1" ht="12">
      <c r="A225" s="2" t="s">
        <v>163</v>
      </c>
      <c r="B225" s="20"/>
      <c r="C225" s="9" t="s">
        <v>385</v>
      </c>
      <c r="D225" s="65">
        <v>106081.24000000002</v>
      </c>
      <c r="E225" s="48">
        <v>6</v>
      </c>
      <c r="F225" s="75"/>
      <c r="G225" s="67">
        <v>205</v>
      </c>
      <c r="H225" s="67">
        <v>205</v>
      </c>
      <c r="I225" s="68">
        <v>0</v>
      </c>
      <c r="J225" s="68">
        <v>287</v>
      </c>
      <c r="K225" s="76">
        <f t="shared" si="6"/>
        <v>0</v>
      </c>
      <c r="L225" s="70">
        <v>192</v>
      </c>
      <c r="M225" s="70">
        <v>285</v>
      </c>
      <c r="N225" s="77">
        <f t="shared" si="8"/>
        <v>0.67368421052631577</v>
      </c>
      <c r="O225" s="70">
        <v>93</v>
      </c>
      <c r="P225" s="70">
        <v>11</v>
      </c>
    </row>
    <row r="226" spans="1:16" s="12" customFormat="1" ht="12">
      <c r="A226" s="2" t="s">
        <v>161</v>
      </c>
      <c r="B226" s="20"/>
      <c r="C226" s="8" t="s">
        <v>155</v>
      </c>
      <c r="D226" s="65">
        <v>0</v>
      </c>
      <c r="E226" s="48">
        <v>0</v>
      </c>
      <c r="F226" s="75"/>
      <c r="G226" s="67"/>
      <c r="H226" s="67"/>
      <c r="I226" s="68">
        <v>167.50476942883896</v>
      </c>
      <c r="J226" s="68">
        <v>373</v>
      </c>
      <c r="K226" s="76">
        <f t="shared" si="6"/>
        <v>0.44907444887088194</v>
      </c>
      <c r="L226" s="70">
        <v>170</v>
      </c>
      <c r="M226" s="70">
        <v>373</v>
      </c>
      <c r="N226" s="77">
        <f t="shared" si="8"/>
        <v>0.45576407506702415</v>
      </c>
      <c r="O226" s="70">
        <v>203</v>
      </c>
      <c r="P226" s="70">
        <v>170</v>
      </c>
    </row>
    <row r="227" spans="1:16" s="12" customFormat="1" ht="12">
      <c r="A227" s="2" t="s">
        <v>161</v>
      </c>
      <c r="B227" s="20"/>
      <c r="C227" s="8" t="s">
        <v>156</v>
      </c>
      <c r="D227" s="65">
        <v>12177.75</v>
      </c>
      <c r="E227" s="48">
        <v>6</v>
      </c>
      <c r="F227" s="75"/>
      <c r="G227" s="67"/>
      <c r="H227" s="67"/>
      <c r="I227" s="68">
        <v>2349</v>
      </c>
      <c r="J227" s="68">
        <v>2532</v>
      </c>
      <c r="K227" s="76">
        <f t="shared" si="6"/>
        <v>0.92772511848341233</v>
      </c>
      <c r="L227" s="70">
        <v>2357</v>
      </c>
      <c r="M227" s="70">
        <v>2538</v>
      </c>
      <c r="N227" s="77">
        <f t="shared" si="8"/>
        <v>0.92868400315208821</v>
      </c>
      <c r="O227" s="70">
        <v>181</v>
      </c>
      <c r="P227" s="70">
        <v>1348</v>
      </c>
    </row>
    <row r="228" spans="1:16" s="12" customFormat="1" ht="12">
      <c r="A228" s="2" t="s">
        <v>163</v>
      </c>
      <c r="B228" s="20"/>
      <c r="C228" s="8" t="s">
        <v>280</v>
      </c>
      <c r="D228" s="65">
        <v>0</v>
      </c>
      <c r="E228" s="48">
        <v>0</v>
      </c>
      <c r="F228" s="75"/>
      <c r="G228" s="67"/>
      <c r="H228" s="67"/>
      <c r="I228" s="68">
        <v>292</v>
      </c>
      <c r="J228" s="68">
        <v>292</v>
      </c>
      <c r="K228" s="76">
        <f t="shared" si="6"/>
        <v>1</v>
      </c>
      <c r="L228" s="70">
        <v>295</v>
      </c>
      <c r="M228" s="70">
        <v>295</v>
      </c>
      <c r="N228" s="77">
        <f>L228/M228</f>
        <v>1</v>
      </c>
      <c r="O228" s="70">
        <v>0</v>
      </c>
      <c r="P228" s="70">
        <v>6</v>
      </c>
    </row>
    <row r="229" spans="1:16" s="12" customFormat="1" ht="12">
      <c r="A229" s="2" t="s">
        <v>161</v>
      </c>
      <c r="B229" s="20"/>
      <c r="C229" s="8" t="s">
        <v>157</v>
      </c>
      <c r="D229" s="65">
        <v>21870.29</v>
      </c>
      <c r="E229" s="48">
        <v>2</v>
      </c>
      <c r="F229" s="75"/>
      <c r="G229" s="67"/>
      <c r="H229" s="67"/>
      <c r="I229" s="68">
        <v>1791</v>
      </c>
      <c r="J229" s="68">
        <v>1827</v>
      </c>
      <c r="K229" s="76">
        <f t="shared" si="6"/>
        <v>0.98029556650246308</v>
      </c>
      <c r="L229" s="70">
        <v>1794</v>
      </c>
      <c r="M229" s="70">
        <v>1830</v>
      </c>
      <c r="N229" s="77">
        <f t="shared" si="8"/>
        <v>0.98032786885245904</v>
      </c>
      <c r="O229" s="70">
        <v>36</v>
      </c>
      <c r="P229" s="70">
        <v>386</v>
      </c>
    </row>
    <row r="230" spans="1:16" s="12" customFormat="1" ht="12">
      <c r="A230" s="2" t="s">
        <v>163</v>
      </c>
      <c r="B230" s="20"/>
      <c r="C230" s="8" t="s">
        <v>281</v>
      </c>
      <c r="D230" s="65">
        <v>0</v>
      </c>
      <c r="E230" s="48">
        <v>0</v>
      </c>
      <c r="F230" s="65"/>
      <c r="G230" s="67"/>
      <c r="H230" s="67"/>
      <c r="I230" s="68">
        <v>2091</v>
      </c>
      <c r="J230" s="68">
        <v>2295</v>
      </c>
      <c r="K230" s="76">
        <f t="shared" si="6"/>
        <v>0.91111111111111109</v>
      </c>
      <c r="L230" s="70">
        <v>2096</v>
      </c>
      <c r="M230" s="70">
        <v>2298</v>
      </c>
      <c r="N230" s="77">
        <f>L230/M230</f>
        <v>0.91209747606614444</v>
      </c>
      <c r="O230" s="70">
        <v>202</v>
      </c>
      <c r="P230" s="70">
        <v>592</v>
      </c>
    </row>
    <row r="231" spans="1:16" s="12" customFormat="1" ht="12">
      <c r="A231" s="41"/>
      <c r="B231" s="21"/>
      <c r="C231" s="41"/>
      <c r="D231" s="43">
        <f t="shared" ref="D231:J231" si="9">SUM(D3:D230)</f>
        <v>57417633.98080001</v>
      </c>
      <c r="E231" s="64">
        <f t="shared" si="9"/>
        <v>1602</v>
      </c>
      <c r="F231" s="43">
        <f t="shared" si="9"/>
        <v>18113482.07</v>
      </c>
      <c r="G231" s="78">
        <f t="shared" si="9"/>
        <v>163102</v>
      </c>
      <c r="H231" s="79">
        <f t="shared" si="9"/>
        <v>21012.009218493768</v>
      </c>
      <c r="I231" s="80">
        <f t="shared" si="9"/>
        <v>2284422.7119188355</v>
      </c>
      <c r="J231" s="80">
        <f t="shared" si="9"/>
        <v>2555056</v>
      </c>
      <c r="K231" s="60">
        <f t="shared" si="6"/>
        <v>0.89407931251559092</v>
      </c>
      <c r="L231" s="80">
        <f>SUM(L3:L230)</f>
        <v>2320809</v>
      </c>
      <c r="M231" s="80">
        <f>SUM(M3:M230)</f>
        <v>2565889</v>
      </c>
      <c r="N231" s="59">
        <f>L231/M231</f>
        <v>0.9044853460145782</v>
      </c>
      <c r="O231" s="80">
        <f>SUM(O3:O230)</f>
        <v>245080</v>
      </c>
      <c r="P231" s="80">
        <f>SUM(P3:P230)</f>
        <v>811540</v>
      </c>
    </row>
    <row r="232" spans="1:16" s="12" customFormat="1" ht="12">
      <c r="A232" s="21"/>
      <c r="B232" s="21"/>
      <c r="C232" s="22"/>
      <c r="D232" s="28"/>
      <c r="E232" s="28"/>
      <c r="F232" s="28"/>
      <c r="G232" s="25"/>
      <c r="H232" s="25"/>
      <c r="I232" s="25"/>
      <c r="J232" s="29"/>
      <c r="K232" s="37"/>
      <c r="L232" s="27"/>
      <c r="M232" s="29"/>
      <c r="N232" s="35"/>
      <c r="O232" s="27"/>
      <c r="P232" s="44"/>
    </row>
    <row r="233" spans="1:16" s="12" customFormat="1" ht="12">
      <c r="A233" s="21"/>
      <c r="B233" s="21"/>
      <c r="C233" s="22"/>
      <c r="D233" s="28"/>
      <c r="E233" s="28"/>
      <c r="F233" s="28"/>
      <c r="G233" s="25"/>
      <c r="H233" s="25"/>
      <c r="I233" s="25"/>
      <c r="J233" s="29"/>
      <c r="K233" s="37"/>
      <c r="L233" s="27"/>
      <c r="M233" s="29"/>
      <c r="N233" s="35"/>
      <c r="O233" s="27"/>
      <c r="P233" s="44"/>
    </row>
    <row r="234" spans="1:16" s="12" customFormat="1" ht="12">
      <c r="A234" s="21"/>
      <c r="B234" s="21"/>
      <c r="C234" s="22"/>
      <c r="D234" s="28"/>
      <c r="E234" s="28"/>
      <c r="F234" s="28"/>
      <c r="G234" s="25"/>
      <c r="H234" s="25"/>
      <c r="I234" s="25"/>
      <c r="J234" s="29"/>
      <c r="K234" s="37"/>
      <c r="L234" s="27"/>
      <c r="M234" s="29"/>
      <c r="N234" s="35"/>
      <c r="O234" s="27"/>
      <c r="P234" s="44"/>
    </row>
    <row r="235" spans="1:16" s="12" customFormat="1" ht="12">
      <c r="C235" s="23"/>
      <c r="D235" s="28"/>
      <c r="E235" s="28"/>
      <c r="F235" s="28"/>
      <c r="G235" s="25"/>
      <c r="H235" s="25"/>
      <c r="I235" s="25"/>
      <c r="J235" s="29"/>
      <c r="K235" s="37"/>
      <c r="L235" s="27"/>
      <c r="M235" s="29"/>
      <c r="N235" s="35"/>
      <c r="O235" s="27"/>
      <c r="P235" s="44"/>
    </row>
    <row r="236" spans="1:16" s="12" customFormat="1" ht="12">
      <c r="C236" s="23"/>
      <c r="D236" s="28"/>
      <c r="E236" s="28"/>
      <c r="F236" s="28"/>
      <c r="G236" s="25"/>
      <c r="H236" s="25"/>
      <c r="I236" s="25"/>
      <c r="J236" s="29"/>
      <c r="K236" s="37"/>
      <c r="L236" s="27"/>
      <c r="M236" s="29"/>
      <c r="N236" s="35"/>
      <c r="O236" s="27"/>
      <c r="P236" s="44"/>
    </row>
    <row r="237" spans="1:16" s="12" customFormat="1" ht="12">
      <c r="C237" s="23"/>
      <c r="D237" s="25"/>
      <c r="E237" s="25"/>
      <c r="F237" s="26"/>
      <c r="G237" s="25"/>
      <c r="H237" s="25"/>
      <c r="I237" s="25"/>
      <c r="J237" s="25"/>
      <c r="K237" s="37"/>
      <c r="L237" s="27"/>
      <c r="M237" s="27"/>
      <c r="N237" s="34"/>
      <c r="O237" s="27"/>
      <c r="P237" s="44"/>
    </row>
    <row r="238" spans="1:16" s="12" customFormat="1" ht="12.6" customHeight="1">
      <c r="P238" s="47"/>
    </row>
    <row r="239" spans="1:16" s="12" customFormat="1" ht="12">
      <c r="A239" s="18"/>
      <c r="B239" s="24"/>
      <c r="C239" s="24"/>
      <c r="D239" s="24"/>
      <c r="E239" s="40"/>
      <c r="F239" s="24"/>
      <c r="G239" s="24"/>
      <c r="H239" s="40"/>
      <c r="I239" s="24"/>
      <c r="J239" s="24"/>
      <c r="K239" s="24"/>
      <c r="L239" s="27"/>
      <c r="M239" s="27"/>
      <c r="N239" s="34"/>
      <c r="O239" s="27"/>
      <c r="P239" s="44"/>
    </row>
    <row r="240" spans="1:16" s="12" customFormat="1" ht="22.95" customHeight="1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24"/>
      <c r="L240" s="27"/>
      <c r="M240" s="27"/>
      <c r="N240" s="34"/>
      <c r="O240" s="27"/>
      <c r="P240" s="44"/>
    </row>
    <row r="241" spans="1:16" s="12" customFormat="1" ht="16.95" customHeight="1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33"/>
      <c r="M241" s="33"/>
      <c r="N241" s="36"/>
      <c r="O241" s="33"/>
      <c r="P241" s="44"/>
    </row>
    <row r="242" spans="1:16" ht="25.2" customHeight="1">
      <c r="D242" s="24"/>
      <c r="E242" s="40"/>
    </row>
  </sheetData>
  <autoFilter ref="A2:P231">
    <filterColumn colId="0"/>
    <filterColumn colId="4"/>
    <filterColumn colId="7"/>
  </autoFilter>
  <phoneticPr fontId="2" type="noConversion"/>
  <pageMargins left="0.25" right="0.25" top="0.75" bottom="0.75" header="0.3" footer="0.3"/>
  <pageSetup scale="75" orientation="landscape" r:id="rId1"/>
  <headerFooter alignWithMargins="0">
    <oddHeader>&amp;C&amp;"Arial,Bold"&amp;14CenturyLink - Washington Annual Broadband Investment Report (Actuals)
&amp;12Reporting Period:  January 1, 2011 to December 31, 2011&amp;RHighly Confidential
Attachment A</oddHeader>
    <oddFooter>&amp;L&amp;D&amp;C&amp;"Arial,Bold"HIGHLY CONFIDENTIAL PURSUANT TO PROTECTIVE ORDER IN DOCKET NO. UT-100820&amp;RPage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K233"/>
  <sheetViews>
    <sheetView zoomScaleNormal="100" workbookViewId="0">
      <pane xSplit="3" ySplit="2" topLeftCell="D3" activePane="bottomRight" state="frozen"/>
      <selection activeCell="F234" sqref="F234"/>
      <selection pane="topRight" activeCell="F234" sqref="F234"/>
      <selection pane="bottomLeft" activeCell="F234" sqref="F234"/>
      <selection pane="bottomRight" activeCell="I125" sqref="I125"/>
    </sheetView>
  </sheetViews>
  <sheetFormatPr defaultRowHeight="13.2"/>
  <cols>
    <col min="1" max="1" width="12.6640625" style="5" customWidth="1"/>
    <col min="2" max="2" width="12.6640625" style="5" hidden="1" customWidth="1"/>
    <col min="3" max="3" width="17.44140625" style="3" customWidth="1"/>
    <col min="4" max="7" width="12.6640625" customWidth="1"/>
    <col min="8" max="8" width="10.6640625" style="3" customWidth="1"/>
    <col min="9" max="10" width="12.6640625" customWidth="1"/>
    <col min="11" max="11" width="12.5546875" customWidth="1"/>
  </cols>
  <sheetData>
    <row r="1" spans="1:11">
      <c r="A1" s="4"/>
      <c r="B1" s="6"/>
      <c r="C1" s="49" t="s">
        <v>158</v>
      </c>
      <c r="D1" s="50" t="s">
        <v>0</v>
      </c>
      <c r="E1" s="50" t="s">
        <v>1</v>
      </c>
      <c r="F1" s="50" t="s">
        <v>2</v>
      </c>
      <c r="G1" s="50" t="s">
        <v>3</v>
      </c>
      <c r="H1" s="50" t="s">
        <v>4</v>
      </c>
      <c r="I1" s="50" t="s">
        <v>5</v>
      </c>
      <c r="J1" s="50" t="s">
        <v>6</v>
      </c>
      <c r="K1" s="50" t="s">
        <v>7</v>
      </c>
    </row>
    <row r="2" spans="1:11" ht="90" customHeight="1">
      <c r="A2" s="1" t="s">
        <v>159</v>
      </c>
      <c r="B2" s="1"/>
      <c r="C2" s="1" t="s">
        <v>13</v>
      </c>
      <c r="D2" s="56" t="s">
        <v>282</v>
      </c>
      <c r="E2" s="56" t="s">
        <v>283</v>
      </c>
      <c r="F2" s="56" t="s">
        <v>290</v>
      </c>
      <c r="G2" s="56" t="s">
        <v>284</v>
      </c>
      <c r="H2" s="57" t="s">
        <v>12</v>
      </c>
      <c r="I2" s="56" t="s">
        <v>380</v>
      </c>
      <c r="J2" s="57" t="s">
        <v>285</v>
      </c>
      <c r="K2" s="62" t="s">
        <v>375</v>
      </c>
    </row>
    <row r="3" spans="1:11">
      <c r="A3" s="1" t="s">
        <v>160</v>
      </c>
      <c r="B3" s="45" t="s">
        <v>167</v>
      </c>
      <c r="C3" s="2" t="s">
        <v>14</v>
      </c>
      <c r="D3" s="81">
        <v>3829</v>
      </c>
      <c r="E3" s="81">
        <v>8670</v>
      </c>
      <c r="F3" s="81">
        <v>14498</v>
      </c>
      <c r="G3" s="81">
        <v>18327</v>
      </c>
      <c r="H3" s="71">
        <f>F3/G3</f>
        <v>0.79107327986031539</v>
      </c>
      <c r="I3" s="82"/>
      <c r="J3" s="81">
        <v>14498</v>
      </c>
      <c r="K3" s="83">
        <f t="shared" ref="K3:K34" si="0">J3/G3</f>
        <v>0.79107327986031539</v>
      </c>
    </row>
    <row r="4" spans="1:11">
      <c r="A4" s="1" t="s">
        <v>160</v>
      </c>
      <c r="B4" s="45" t="s">
        <v>168</v>
      </c>
      <c r="C4" s="2" t="s">
        <v>292</v>
      </c>
      <c r="D4" s="81">
        <v>3507</v>
      </c>
      <c r="E4" s="81">
        <v>10076</v>
      </c>
      <c r="F4" s="81">
        <v>36908</v>
      </c>
      <c r="G4" s="81">
        <v>40415</v>
      </c>
      <c r="H4" s="71">
        <f t="shared" ref="H4:H67" si="1">F4/G4</f>
        <v>0.91322528764072741</v>
      </c>
      <c r="I4" s="82">
        <v>4597</v>
      </c>
      <c r="J4" s="81">
        <v>37106</v>
      </c>
      <c r="K4" s="83">
        <f t="shared" si="0"/>
        <v>0.91812445874056658</v>
      </c>
    </row>
    <row r="5" spans="1:11">
      <c r="A5" s="1" t="s">
        <v>160</v>
      </c>
      <c r="B5" s="45" t="s">
        <v>169</v>
      </c>
      <c r="C5" s="2" t="s">
        <v>293</v>
      </c>
      <c r="D5" s="81">
        <v>419</v>
      </c>
      <c r="E5" s="81">
        <v>1651</v>
      </c>
      <c r="F5" s="81">
        <v>3398</v>
      </c>
      <c r="G5" s="81">
        <v>3817</v>
      </c>
      <c r="H5" s="71">
        <f t="shared" si="1"/>
        <v>0.89022792769190462</v>
      </c>
      <c r="I5" s="82">
        <v>581</v>
      </c>
      <c r="J5" s="81">
        <v>3398</v>
      </c>
      <c r="K5" s="83">
        <f t="shared" si="0"/>
        <v>0.89022792769190462</v>
      </c>
    </row>
    <row r="6" spans="1:11">
      <c r="A6" s="1" t="s">
        <v>160</v>
      </c>
      <c r="B6" s="45" t="s">
        <v>170</v>
      </c>
      <c r="C6" s="2" t="s">
        <v>294</v>
      </c>
      <c r="D6" s="81">
        <v>1167</v>
      </c>
      <c r="E6" s="81">
        <v>2449</v>
      </c>
      <c r="F6" s="81">
        <v>3475</v>
      </c>
      <c r="G6" s="81">
        <v>4642</v>
      </c>
      <c r="H6" s="71">
        <f t="shared" si="1"/>
        <v>0.74859974149073671</v>
      </c>
      <c r="I6" s="82"/>
      <c r="J6" s="81">
        <v>3475</v>
      </c>
      <c r="K6" s="83">
        <f t="shared" si="0"/>
        <v>0.74859974149073671</v>
      </c>
    </row>
    <row r="7" spans="1:11">
      <c r="A7" s="1" t="s">
        <v>160</v>
      </c>
      <c r="B7" s="45" t="s">
        <v>171</v>
      </c>
      <c r="C7" s="2" t="s">
        <v>15</v>
      </c>
      <c r="D7" s="81">
        <v>2857</v>
      </c>
      <c r="E7" s="81">
        <v>6649</v>
      </c>
      <c r="F7" s="81">
        <v>7437</v>
      </c>
      <c r="G7" s="81">
        <v>10294</v>
      </c>
      <c r="H7" s="71">
        <f t="shared" si="1"/>
        <v>0.72245968525354576</v>
      </c>
      <c r="I7" s="82"/>
      <c r="J7" s="81">
        <v>7437</v>
      </c>
      <c r="K7" s="83">
        <f t="shared" si="0"/>
        <v>0.72245968525354576</v>
      </c>
    </row>
    <row r="8" spans="1:11">
      <c r="A8" s="1" t="s">
        <v>160</v>
      </c>
      <c r="B8" s="45" t="s">
        <v>172</v>
      </c>
      <c r="C8" s="2" t="s">
        <v>16</v>
      </c>
      <c r="D8" s="81">
        <v>5240</v>
      </c>
      <c r="E8" s="81">
        <v>38412</v>
      </c>
      <c r="F8" s="81">
        <v>54088</v>
      </c>
      <c r="G8" s="81">
        <v>59328</v>
      </c>
      <c r="H8" s="71">
        <f t="shared" si="1"/>
        <v>0.91167745415318235</v>
      </c>
      <c r="I8" s="82">
        <v>11953</v>
      </c>
      <c r="J8" s="81">
        <v>54874</v>
      </c>
      <c r="K8" s="83">
        <f t="shared" si="0"/>
        <v>0.92492583603020495</v>
      </c>
    </row>
    <row r="9" spans="1:11">
      <c r="A9" s="1" t="s">
        <v>160</v>
      </c>
      <c r="B9" s="45" t="s">
        <v>173</v>
      </c>
      <c r="C9" s="2" t="s">
        <v>17</v>
      </c>
      <c r="D9" s="81">
        <v>291</v>
      </c>
      <c r="E9" s="81">
        <v>1018</v>
      </c>
      <c r="F9" s="81">
        <v>1766</v>
      </c>
      <c r="G9" s="81">
        <v>2057</v>
      </c>
      <c r="H9" s="71">
        <f t="shared" si="1"/>
        <v>0.85853184248906178</v>
      </c>
      <c r="I9" s="82"/>
      <c r="J9" s="81">
        <v>1766</v>
      </c>
      <c r="K9" s="83">
        <f t="shared" si="0"/>
        <v>0.85853184248906178</v>
      </c>
    </row>
    <row r="10" spans="1:11">
      <c r="A10" s="1" t="s">
        <v>160</v>
      </c>
      <c r="B10" s="45" t="s">
        <v>174</v>
      </c>
      <c r="C10" s="2" t="s">
        <v>295</v>
      </c>
      <c r="D10" s="81">
        <v>218</v>
      </c>
      <c r="E10" s="81">
        <v>4855</v>
      </c>
      <c r="F10" s="81">
        <v>25048</v>
      </c>
      <c r="G10" s="81">
        <v>25266</v>
      </c>
      <c r="H10" s="71">
        <f t="shared" si="1"/>
        <v>0.99137180400538272</v>
      </c>
      <c r="I10" s="82">
        <v>2886</v>
      </c>
      <c r="J10" s="81">
        <v>25048</v>
      </c>
      <c r="K10" s="83">
        <f t="shared" si="0"/>
        <v>0.99137180400538272</v>
      </c>
    </row>
    <row r="11" spans="1:11">
      <c r="A11" s="1" t="s">
        <v>160</v>
      </c>
      <c r="B11" s="45" t="s">
        <v>175</v>
      </c>
      <c r="C11" s="2" t="s">
        <v>296</v>
      </c>
      <c r="D11" s="81">
        <v>2806</v>
      </c>
      <c r="E11" s="81">
        <v>12712</v>
      </c>
      <c r="F11" s="81">
        <v>42456</v>
      </c>
      <c r="G11" s="81">
        <v>45262</v>
      </c>
      <c r="H11" s="71">
        <f t="shared" si="1"/>
        <v>0.93800539083557954</v>
      </c>
      <c r="I11" s="82">
        <v>4237</v>
      </c>
      <c r="J11" s="81">
        <v>42817</v>
      </c>
      <c r="K11" s="83">
        <f t="shared" si="0"/>
        <v>0.94598117626264855</v>
      </c>
    </row>
    <row r="12" spans="1:11">
      <c r="A12" s="1" t="s">
        <v>160</v>
      </c>
      <c r="B12" s="45" t="s">
        <v>176</v>
      </c>
      <c r="C12" s="2" t="s">
        <v>297</v>
      </c>
      <c r="D12" s="81">
        <v>1366</v>
      </c>
      <c r="E12" s="81">
        <v>2726</v>
      </c>
      <c r="F12" s="81">
        <v>30887</v>
      </c>
      <c r="G12" s="81">
        <v>32253</v>
      </c>
      <c r="H12" s="71">
        <f t="shared" si="1"/>
        <v>0.9576473506340496</v>
      </c>
      <c r="I12" s="82"/>
      <c r="J12" s="81">
        <v>30887</v>
      </c>
      <c r="K12" s="83">
        <f t="shared" si="0"/>
        <v>0.9576473506340496</v>
      </c>
    </row>
    <row r="13" spans="1:11">
      <c r="A13" s="1" t="s">
        <v>160</v>
      </c>
      <c r="B13" s="45" t="s">
        <v>177</v>
      </c>
      <c r="C13" s="2" t="s">
        <v>298</v>
      </c>
      <c r="D13" s="81">
        <v>217</v>
      </c>
      <c r="E13" s="81">
        <v>5894</v>
      </c>
      <c r="F13" s="81">
        <v>13071</v>
      </c>
      <c r="G13" s="81">
        <v>13288</v>
      </c>
      <c r="H13" s="71">
        <f t="shared" si="1"/>
        <v>0.98366947621914513</v>
      </c>
      <c r="I13" s="82">
        <v>1914</v>
      </c>
      <c r="J13" s="81">
        <v>13088</v>
      </c>
      <c r="K13" s="83">
        <f t="shared" si="0"/>
        <v>0.9849488260084287</v>
      </c>
    </row>
    <row r="14" spans="1:11">
      <c r="A14" s="1" t="s">
        <v>160</v>
      </c>
      <c r="B14" s="45" t="s">
        <v>178</v>
      </c>
      <c r="C14" s="2" t="s">
        <v>299</v>
      </c>
      <c r="D14" s="81">
        <v>202</v>
      </c>
      <c r="E14" s="81">
        <v>5874</v>
      </c>
      <c r="F14" s="81">
        <v>14075</v>
      </c>
      <c r="G14" s="81">
        <v>14277</v>
      </c>
      <c r="H14" s="71">
        <f t="shared" si="1"/>
        <v>0.98585136933529449</v>
      </c>
      <c r="I14" s="82">
        <v>4725</v>
      </c>
      <c r="J14" s="81">
        <v>14096</v>
      </c>
      <c r="K14" s="83">
        <f t="shared" si="0"/>
        <v>0.98732226658261535</v>
      </c>
    </row>
    <row r="15" spans="1:11">
      <c r="A15" s="1" t="s">
        <v>160</v>
      </c>
      <c r="B15" s="45" t="s">
        <v>179</v>
      </c>
      <c r="C15" s="2" t="s">
        <v>300</v>
      </c>
      <c r="D15" s="81">
        <v>1531</v>
      </c>
      <c r="E15" s="81">
        <v>10369</v>
      </c>
      <c r="F15" s="81">
        <v>14511</v>
      </c>
      <c r="G15" s="81">
        <v>16042</v>
      </c>
      <c r="H15" s="71">
        <f t="shared" si="1"/>
        <v>0.90456302206707395</v>
      </c>
      <c r="I15" s="82"/>
      <c r="J15" s="81">
        <v>14511</v>
      </c>
      <c r="K15" s="83">
        <f t="shared" si="0"/>
        <v>0.90456302206707395</v>
      </c>
    </row>
    <row r="16" spans="1:11">
      <c r="A16" s="1" t="s">
        <v>160</v>
      </c>
      <c r="B16" s="45" t="s">
        <v>180</v>
      </c>
      <c r="C16" s="2" t="s">
        <v>18</v>
      </c>
      <c r="D16" s="81">
        <v>1787</v>
      </c>
      <c r="E16" s="81">
        <v>6059</v>
      </c>
      <c r="F16" s="81">
        <v>11193</v>
      </c>
      <c r="G16" s="81">
        <v>12980</v>
      </c>
      <c r="H16" s="71">
        <f t="shared" si="1"/>
        <v>0.86232665639445305</v>
      </c>
      <c r="I16" s="82"/>
      <c r="J16" s="81">
        <v>11193</v>
      </c>
      <c r="K16" s="83">
        <f t="shared" si="0"/>
        <v>0.86232665639445305</v>
      </c>
    </row>
    <row r="17" spans="1:11">
      <c r="A17" s="1" t="s">
        <v>160</v>
      </c>
      <c r="B17" s="45" t="s">
        <v>181</v>
      </c>
      <c r="C17" s="2" t="s">
        <v>301</v>
      </c>
      <c r="D17" s="81">
        <v>1784</v>
      </c>
      <c r="E17" s="81">
        <v>3580</v>
      </c>
      <c r="F17" s="81">
        <v>7197</v>
      </c>
      <c r="G17" s="81">
        <v>8981</v>
      </c>
      <c r="H17" s="71">
        <f t="shared" si="1"/>
        <v>0.80135842333815832</v>
      </c>
      <c r="I17" s="82"/>
      <c r="J17" s="81">
        <v>7197</v>
      </c>
      <c r="K17" s="83">
        <f t="shared" si="0"/>
        <v>0.80135842333815832</v>
      </c>
    </row>
    <row r="18" spans="1:11">
      <c r="A18" s="1" t="s">
        <v>160</v>
      </c>
      <c r="B18" s="45" t="s">
        <v>182</v>
      </c>
      <c r="C18" s="2" t="s">
        <v>19</v>
      </c>
      <c r="D18" s="81">
        <v>573</v>
      </c>
      <c r="E18" s="81">
        <v>1788</v>
      </c>
      <c r="F18" s="81">
        <v>2439</v>
      </c>
      <c r="G18" s="81">
        <v>3012</v>
      </c>
      <c r="H18" s="71">
        <f t="shared" si="1"/>
        <v>0.80976095617529875</v>
      </c>
      <c r="I18" s="82"/>
      <c r="J18" s="81">
        <v>2439</v>
      </c>
      <c r="K18" s="83">
        <f t="shared" si="0"/>
        <v>0.80976095617529875</v>
      </c>
    </row>
    <row r="19" spans="1:11">
      <c r="A19" s="1" t="s">
        <v>160</v>
      </c>
      <c r="B19" s="45" t="s">
        <v>183</v>
      </c>
      <c r="C19" s="2" t="s">
        <v>20</v>
      </c>
      <c r="D19" s="81">
        <v>2069</v>
      </c>
      <c r="E19" s="81">
        <v>531</v>
      </c>
      <c r="F19" s="81">
        <v>2178</v>
      </c>
      <c r="G19" s="81">
        <v>4247</v>
      </c>
      <c r="H19" s="71">
        <f t="shared" si="1"/>
        <v>0.512832587708971</v>
      </c>
      <c r="I19" s="82"/>
      <c r="J19" s="81">
        <v>2178</v>
      </c>
      <c r="K19" s="83">
        <f t="shared" si="0"/>
        <v>0.512832587708971</v>
      </c>
    </row>
    <row r="20" spans="1:11">
      <c r="A20" s="1" t="s">
        <v>160</v>
      </c>
      <c r="B20" s="45" t="s">
        <v>184</v>
      </c>
      <c r="C20" s="2" t="s">
        <v>166</v>
      </c>
      <c r="D20" s="81">
        <v>826</v>
      </c>
      <c r="E20" s="81">
        <v>130</v>
      </c>
      <c r="F20" s="81">
        <v>2061</v>
      </c>
      <c r="G20" s="81">
        <v>2887</v>
      </c>
      <c r="H20" s="71">
        <f t="shared" si="1"/>
        <v>0.71388985105645997</v>
      </c>
      <c r="I20" s="82"/>
      <c r="J20" s="81">
        <v>2061</v>
      </c>
      <c r="K20" s="83">
        <f t="shared" si="0"/>
        <v>0.71388985105645997</v>
      </c>
    </row>
    <row r="21" spans="1:11">
      <c r="A21" s="1" t="s">
        <v>160</v>
      </c>
      <c r="B21" s="45" t="s">
        <v>185</v>
      </c>
      <c r="C21" s="2" t="s">
        <v>21</v>
      </c>
      <c r="D21" s="81">
        <v>3798</v>
      </c>
      <c r="E21" s="81">
        <v>1251</v>
      </c>
      <c r="F21" s="81">
        <v>4188</v>
      </c>
      <c r="G21" s="81">
        <v>7986</v>
      </c>
      <c r="H21" s="71">
        <f t="shared" si="1"/>
        <v>0.52441773102930123</v>
      </c>
      <c r="I21" s="82"/>
      <c r="J21" s="81">
        <v>4188</v>
      </c>
      <c r="K21" s="83">
        <f t="shared" si="0"/>
        <v>0.52441773102930123</v>
      </c>
    </row>
    <row r="22" spans="1:11" ht="12.75" customHeight="1">
      <c r="A22" s="1" t="s">
        <v>160</v>
      </c>
      <c r="B22" s="45" t="s">
        <v>186</v>
      </c>
      <c r="C22" s="2" t="s">
        <v>22</v>
      </c>
      <c r="D22" s="81">
        <v>1870</v>
      </c>
      <c r="E22" s="81">
        <v>6772</v>
      </c>
      <c r="F22" s="81">
        <v>8497</v>
      </c>
      <c r="G22" s="81">
        <v>10367</v>
      </c>
      <c r="H22" s="71">
        <f t="shared" si="1"/>
        <v>0.81961994791164272</v>
      </c>
      <c r="I22" s="82">
        <v>5215</v>
      </c>
      <c r="J22" s="81">
        <v>8966</v>
      </c>
      <c r="K22" s="83">
        <f t="shared" si="0"/>
        <v>0.86485965081508631</v>
      </c>
    </row>
    <row r="23" spans="1:11">
      <c r="A23" s="1" t="s">
        <v>160</v>
      </c>
      <c r="B23" s="45" t="s">
        <v>187</v>
      </c>
      <c r="C23" s="2" t="s">
        <v>23</v>
      </c>
      <c r="D23" s="81">
        <v>179</v>
      </c>
      <c r="E23" s="81">
        <v>617</v>
      </c>
      <c r="F23" s="81">
        <v>617</v>
      </c>
      <c r="G23" s="81">
        <v>796</v>
      </c>
      <c r="H23" s="71">
        <f t="shared" si="1"/>
        <v>0.77512562814070352</v>
      </c>
      <c r="I23" s="82"/>
      <c r="J23" s="81">
        <v>617</v>
      </c>
      <c r="K23" s="83">
        <f t="shared" si="0"/>
        <v>0.77512562814070352</v>
      </c>
    </row>
    <row r="24" spans="1:11">
      <c r="A24" s="1" t="s">
        <v>160</v>
      </c>
      <c r="B24" s="45" t="s">
        <v>188</v>
      </c>
      <c r="C24" s="2" t="s">
        <v>302</v>
      </c>
      <c r="D24" s="81">
        <v>807</v>
      </c>
      <c r="E24" s="81">
        <v>1942</v>
      </c>
      <c r="F24" s="81">
        <v>3116</v>
      </c>
      <c r="G24" s="81">
        <v>3923</v>
      </c>
      <c r="H24" s="71">
        <f t="shared" si="1"/>
        <v>0.79429008411929647</v>
      </c>
      <c r="I24" s="82">
        <v>840</v>
      </c>
      <c r="J24" s="81">
        <v>3420</v>
      </c>
      <c r="K24" s="83">
        <f t="shared" si="0"/>
        <v>0.8717817996431303</v>
      </c>
    </row>
    <row r="25" spans="1:11">
      <c r="A25" s="1" t="s">
        <v>160</v>
      </c>
      <c r="B25" s="45" t="s">
        <v>189</v>
      </c>
      <c r="C25" s="2" t="s">
        <v>24</v>
      </c>
      <c r="D25" s="81">
        <v>3207</v>
      </c>
      <c r="E25" s="81">
        <v>1332</v>
      </c>
      <c r="F25" s="81">
        <v>2784</v>
      </c>
      <c r="G25" s="81">
        <v>5991</v>
      </c>
      <c r="H25" s="71">
        <f t="shared" si="1"/>
        <v>0.46469704556835251</v>
      </c>
      <c r="I25" s="82"/>
      <c r="J25" s="81">
        <v>2784</v>
      </c>
      <c r="K25" s="83">
        <f t="shared" si="0"/>
        <v>0.46469704556835251</v>
      </c>
    </row>
    <row r="26" spans="1:11">
      <c r="A26" s="1" t="s">
        <v>160</v>
      </c>
      <c r="B26" s="45" t="s">
        <v>190</v>
      </c>
      <c r="C26" s="2" t="s">
        <v>303</v>
      </c>
      <c r="D26" s="81">
        <v>1569</v>
      </c>
      <c r="E26" s="81">
        <v>10373</v>
      </c>
      <c r="F26" s="81">
        <v>16168</v>
      </c>
      <c r="G26" s="81">
        <v>17737</v>
      </c>
      <c r="H26" s="71">
        <f t="shared" si="1"/>
        <v>0.91154084681738734</v>
      </c>
      <c r="I26" s="82">
        <v>3368</v>
      </c>
      <c r="J26" s="81">
        <v>16205</v>
      </c>
      <c r="K26" s="83">
        <f t="shared" si="0"/>
        <v>0.91362688165980721</v>
      </c>
    </row>
    <row r="27" spans="1:11">
      <c r="A27" s="1" t="s">
        <v>160</v>
      </c>
      <c r="B27" s="45" t="s">
        <v>191</v>
      </c>
      <c r="C27" s="2" t="s">
        <v>25</v>
      </c>
      <c r="D27" s="81">
        <v>3666</v>
      </c>
      <c r="E27" s="81">
        <v>1683</v>
      </c>
      <c r="F27" s="81">
        <v>4124</v>
      </c>
      <c r="G27" s="81">
        <v>7790</v>
      </c>
      <c r="H27" s="71">
        <f t="shared" si="1"/>
        <v>0.52939666238767646</v>
      </c>
      <c r="I27" s="82"/>
      <c r="J27" s="81">
        <v>4124</v>
      </c>
      <c r="K27" s="83">
        <f t="shared" si="0"/>
        <v>0.52939666238767646</v>
      </c>
    </row>
    <row r="28" spans="1:11">
      <c r="A28" s="1" t="s">
        <v>160</v>
      </c>
      <c r="B28" s="45" t="s">
        <v>192</v>
      </c>
      <c r="C28" s="2" t="s">
        <v>26</v>
      </c>
      <c r="D28" s="81">
        <v>420</v>
      </c>
      <c r="E28" s="81">
        <v>71</v>
      </c>
      <c r="F28" s="81">
        <v>1913</v>
      </c>
      <c r="G28" s="81">
        <v>2333</v>
      </c>
      <c r="H28" s="71">
        <f t="shared" si="1"/>
        <v>0.81997428204029144</v>
      </c>
      <c r="I28" s="82"/>
      <c r="J28" s="81">
        <v>1913</v>
      </c>
      <c r="K28" s="83">
        <f t="shared" si="0"/>
        <v>0.81997428204029144</v>
      </c>
    </row>
    <row r="29" spans="1:11">
      <c r="A29" s="1" t="s">
        <v>160</v>
      </c>
      <c r="B29" s="45" t="s">
        <v>193</v>
      </c>
      <c r="C29" s="2" t="s">
        <v>27</v>
      </c>
      <c r="D29" s="81">
        <v>1118</v>
      </c>
      <c r="E29" s="81">
        <v>2029</v>
      </c>
      <c r="F29" s="81">
        <v>2216</v>
      </c>
      <c r="G29" s="81">
        <v>3334</v>
      </c>
      <c r="H29" s="71">
        <f t="shared" si="1"/>
        <v>0.66466706658668262</v>
      </c>
      <c r="I29" s="82"/>
      <c r="J29" s="81">
        <v>2216</v>
      </c>
      <c r="K29" s="83">
        <f t="shared" si="0"/>
        <v>0.66466706658668262</v>
      </c>
    </row>
    <row r="30" spans="1:11">
      <c r="A30" s="1" t="s">
        <v>160</v>
      </c>
      <c r="B30" s="45" t="s">
        <v>194</v>
      </c>
      <c r="C30" s="2" t="s">
        <v>304</v>
      </c>
      <c r="D30" s="81">
        <v>2055</v>
      </c>
      <c r="E30" s="81">
        <v>3097</v>
      </c>
      <c r="F30" s="81">
        <v>7916</v>
      </c>
      <c r="G30" s="81">
        <v>9971</v>
      </c>
      <c r="H30" s="71">
        <f t="shared" si="1"/>
        <v>0.79390231671848355</v>
      </c>
      <c r="I30" s="82"/>
      <c r="J30" s="81">
        <v>7916</v>
      </c>
      <c r="K30" s="83">
        <f t="shared" si="0"/>
        <v>0.79390231671848355</v>
      </c>
    </row>
    <row r="31" spans="1:11">
      <c r="A31" s="1" t="s">
        <v>160</v>
      </c>
      <c r="B31" s="45" t="s">
        <v>195</v>
      </c>
      <c r="C31" s="2" t="s">
        <v>28</v>
      </c>
      <c r="D31" s="81">
        <v>920</v>
      </c>
      <c r="E31" s="81">
        <v>554</v>
      </c>
      <c r="F31" s="81">
        <v>3638</v>
      </c>
      <c r="G31" s="81">
        <v>4558</v>
      </c>
      <c r="H31" s="71">
        <f t="shared" si="1"/>
        <v>0.79815708644142169</v>
      </c>
      <c r="I31" s="82"/>
      <c r="J31" s="81">
        <v>3638</v>
      </c>
      <c r="K31" s="83">
        <f t="shared" si="0"/>
        <v>0.79815708644142169</v>
      </c>
    </row>
    <row r="32" spans="1:11">
      <c r="A32" s="1" t="s">
        <v>160</v>
      </c>
      <c r="B32" s="45" t="s">
        <v>196</v>
      </c>
      <c r="C32" s="2" t="s">
        <v>29</v>
      </c>
      <c r="D32" s="81">
        <v>359</v>
      </c>
      <c r="E32" s="81">
        <v>588</v>
      </c>
      <c r="F32" s="81">
        <v>588</v>
      </c>
      <c r="G32" s="81">
        <v>947</v>
      </c>
      <c r="H32" s="71">
        <f t="shared" si="1"/>
        <v>0.6209081309398099</v>
      </c>
      <c r="I32" s="82"/>
      <c r="J32" s="81">
        <v>588</v>
      </c>
      <c r="K32" s="83">
        <f t="shared" si="0"/>
        <v>0.6209081309398099</v>
      </c>
    </row>
    <row r="33" spans="1:11">
      <c r="A33" s="1" t="s">
        <v>160</v>
      </c>
      <c r="B33" s="45" t="s">
        <v>197</v>
      </c>
      <c r="C33" s="2" t="s">
        <v>305</v>
      </c>
      <c r="D33" s="81">
        <v>903</v>
      </c>
      <c r="E33" s="81">
        <v>13008</v>
      </c>
      <c r="F33" s="81">
        <v>24674</v>
      </c>
      <c r="G33" s="81">
        <v>25577</v>
      </c>
      <c r="H33" s="71">
        <f t="shared" si="1"/>
        <v>0.96469484302302855</v>
      </c>
      <c r="I33" s="82">
        <v>6927</v>
      </c>
      <c r="J33" s="81">
        <v>24951</v>
      </c>
      <c r="K33" s="83">
        <f t="shared" si="0"/>
        <v>0.97552488563944173</v>
      </c>
    </row>
    <row r="34" spans="1:11">
      <c r="A34" s="1" t="s">
        <v>160</v>
      </c>
      <c r="B34" s="45" t="s">
        <v>198</v>
      </c>
      <c r="C34" s="2" t="s">
        <v>30</v>
      </c>
      <c r="D34" s="81">
        <v>2139</v>
      </c>
      <c r="E34" s="81">
        <v>991</v>
      </c>
      <c r="F34" s="81">
        <v>991</v>
      </c>
      <c r="G34" s="81">
        <v>3130</v>
      </c>
      <c r="H34" s="71">
        <f t="shared" si="1"/>
        <v>0.31661341853035146</v>
      </c>
      <c r="I34" s="82"/>
      <c r="J34" s="81">
        <v>991</v>
      </c>
      <c r="K34" s="83">
        <f t="shared" si="0"/>
        <v>0.31661341853035146</v>
      </c>
    </row>
    <row r="35" spans="1:11">
      <c r="A35" s="1" t="s">
        <v>160</v>
      </c>
      <c r="B35" s="45" t="s">
        <v>199</v>
      </c>
      <c r="C35" s="2" t="s">
        <v>306</v>
      </c>
      <c r="D35" s="81">
        <v>2781</v>
      </c>
      <c r="E35" s="81">
        <v>9377</v>
      </c>
      <c r="F35" s="81">
        <v>26819</v>
      </c>
      <c r="G35" s="81">
        <v>29600</v>
      </c>
      <c r="H35" s="71">
        <f t="shared" si="1"/>
        <v>0.90604729729729727</v>
      </c>
      <c r="I35" s="82">
        <v>1646</v>
      </c>
      <c r="J35" s="81">
        <v>27434</v>
      </c>
      <c r="K35" s="83">
        <f t="shared" ref="K35:K66" si="2">J35/G35</f>
        <v>0.92682432432432438</v>
      </c>
    </row>
    <row r="36" spans="1:11">
      <c r="A36" s="1" t="s">
        <v>160</v>
      </c>
      <c r="B36" s="45" t="s">
        <v>200</v>
      </c>
      <c r="C36" s="2" t="s">
        <v>31</v>
      </c>
      <c r="D36" s="81">
        <v>922</v>
      </c>
      <c r="E36" s="81">
        <v>2230</v>
      </c>
      <c r="F36" s="81">
        <v>2628</v>
      </c>
      <c r="G36" s="81">
        <v>3550</v>
      </c>
      <c r="H36" s="71">
        <f t="shared" si="1"/>
        <v>0.74028169014084511</v>
      </c>
      <c r="I36" s="82"/>
      <c r="J36" s="81">
        <v>2628</v>
      </c>
      <c r="K36" s="83">
        <f t="shared" si="2"/>
        <v>0.74028169014084511</v>
      </c>
    </row>
    <row r="37" spans="1:11">
      <c r="A37" s="1" t="s">
        <v>160</v>
      </c>
      <c r="B37" s="45" t="s">
        <v>201</v>
      </c>
      <c r="C37" s="2" t="s">
        <v>307</v>
      </c>
      <c r="D37" s="81">
        <v>671</v>
      </c>
      <c r="E37" s="81">
        <v>5467</v>
      </c>
      <c r="F37" s="81">
        <v>31388</v>
      </c>
      <c r="G37" s="81">
        <v>32059</v>
      </c>
      <c r="H37" s="71">
        <f t="shared" si="1"/>
        <v>0.97906983998253216</v>
      </c>
      <c r="I37" s="82">
        <v>1193</v>
      </c>
      <c r="J37" s="81">
        <v>31401</v>
      </c>
      <c r="K37" s="83">
        <f t="shared" si="2"/>
        <v>0.97947534233756517</v>
      </c>
    </row>
    <row r="38" spans="1:11">
      <c r="A38" s="1" t="s">
        <v>160</v>
      </c>
      <c r="B38" s="45" t="s">
        <v>202</v>
      </c>
      <c r="C38" s="2" t="s">
        <v>32</v>
      </c>
      <c r="D38" s="81">
        <v>848</v>
      </c>
      <c r="E38" s="81">
        <v>635</v>
      </c>
      <c r="F38" s="81">
        <v>844</v>
      </c>
      <c r="G38" s="81">
        <v>1692</v>
      </c>
      <c r="H38" s="71">
        <f t="shared" si="1"/>
        <v>0.49881796690307328</v>
      </c>
      <c r="I38" s="82"/>
      <c r="J38" s="81">
        <v>844</v>
      </c>
      <c r="K38" s="83">
        <f t="shared" si="2"/>
        <v>0.49881796690307328</v>
      </c>
    </row>
    <row r="39" spans="1:11">
      <c r="A39" s="1" t="s">
        <v>160</v>
      </c>
      <c r="B39" s="45" t="s">
        <v>203</v>
      </c>
      <c r="C39" s="2" t="s">
        <v>308</v>
      </c>
      <c r="D39" s="81">
        <v>2708</v>
      </c>
      <c r="E39" s="81">
        <v>4325</v>
      </c>
      <c r="F39" s="81">
        <v>34959</v>
      </c>
      <c r="G39" s="81">
        <v>37667</v>
      </c>
      <c r="H39" s="71">
        <f t="shared" si="1"/>
        <v>0.92810683091300072</v>
      </c>
      <c r="I39" s="82">
        <v>2069</v>
      </c>
      <c r="J39" s="81">
        <v>35404</v>
      </c>
      <c r="K39" s="83">
        <f t="shared" si="2"/>
        <v>0.93992088565587917</v>
      </c>
    </row>
    <row r="40" spans="1:11">
      <c r="A40" s="1" t="s">
        <v>160</v>
      </c>
      <c r="B40" s="45" t="s">
        <v>204</v>
      </c>
      <c r="C40" s="2" t="s">
        <v>311</v>
      </c>
      <c r="D40" s="81">
        <v>2694</v>
      </c>
      <c r="E40" s="81">
        <v>7956</v>
      </c>
      <c r="F40" s="81">
        <v>22511</v>
      </c>
      <c r="G40" s="81">
        <v>25205</v>
      </c>
      <c r="H40" s="71">
        <f t="shared" si="1"/>
        <v>0.89311644514977184</v>
      </c>
      <c r="I40" s="82"/>
      <c r="J40" s="81">
        <v>22511</v>
      </c>
      <c r="K40" s="83">
        <f t="shared" si="2"/>
        <v>0.89311644514977184</v>
      </c>
    </row>
    <row r="41" spans="1:11">
      <c r="A41" s="1" t="s">
        <v>160</v>
      </c>
      <c r="B41" s="45" t="s">
        <v>205</v>
      </c>
      <c r="C41" s="2" t="s">
        <v>309</v>
      </c>
      <c r="D41" s="81">
        <v>311</v>
      </c>
      <c r="E41" s="81">
        <v>4176</v>
      </c>
      <c r="F41" s="81">
        <v>6021</v>
      </c>
      <c r="G41" s="81">
        <v>6332</v>
      </c>
      <c r="H41" s="71">
        <f t="shared" si="1"/>
        <v>0.95088439671509795</v>
      </c>
      <c r="I41" s="82"/>
      <c r="J41" s="81">
        <v>6021</v>
      </c>
      <c r="K41" s="83">
        <f t="shared" si="2"/>
        <v>0.95088439671509795</v>
      </c>
    </row>
    <row r="42" spans="1:11">
      <c r="A42" s="1" t="s">
        <v>160</v>
      </c>
      <c r="B42" s="45" t="s">
        <v>206</v>
      </c>
      <c r="C42" s="2" t="s">
        <v>316</v>
      </c>
      <c r="D42" s="81">
        <v>8970</v>
      </c>
      <c r="E42" s="81">
        <v>12534</v>
      </c>
      <c r="F42" s="81">
        <v>40433</v>
      </c>
      <c r="G42" s="81">
        <v>49403</v>
      </c>
      <c r="H42" s="71">
        <f t="shared" si="1"/>
        <v>0.81843207902354109</v>
      </c>
      <c r="I42" s="82"/>
      <c r="J42" s="81">
        <v>40433</v>
      </c>
      <c r="K42" s="83">
        <f t="shared" si="2"/>
        <v>0.81843207902354109</v>
      </c>
    </row>
    <row r="43" spans="1:11">
      <c r="A43" s="1" t="s">
        <v>160</v>
      </c>
      <c r="B43" s="45" t="s">
        <v>207</v>
      </c>
      <c r="C43" s="2" t="s">
        <v>33</v>
      </c>
      <c r="D43" s="81">
        <v>46</v>
      </c>
      <c r="E43" s="81">
        <v>882</v>
      </c>
      <c r="F43" s="81">
        <v>1644</v>
      </c>
      <c r="G43" s="81">
        <v>1690</v>
      </c>
      <c r="H43" s="71">
        <f t="shared" si="1"/>
        <v>0.97278106508875739</v>
      </c>
      <c r="I43" s="82"/>
      <c r="J43" s="81">
        <v>1644</v>
      </c>
      <c r="K43" s="83">
        <f t="shared" si="2"/>
        <v>0.97278106508875739</v>
      </c>
    </row>
    <row r="44" spans="1:11">
      <c r="A44" s="1" t="s">
        <v>160</v>
      </c>
      <c r="B44" s="45" t="s">
        <v>208</v>
      </c>
      <c r="C44" s="2" t="s">
        <v>310</v>
      </c>
      <c r="D44" s="81">
        <v>5630</v>
      </c>
      <c r="E44" s="81">
        <v>19685</v>
      </c>
      <c r="F44" s="81">
        <v>32802</v>
      </c>
      <c r="G44" s="81">
        <v>38432</v>
      </c>
      <c r="H44" s="71">
        <f t="shared" si="1"/>
        <v>0.85350749375520396</v>
      </c>
      <c r="I44" s="82">
        <v>9216</v>
      </c>
      <c r="J44" s="81">
        <v>33514</v>
      </c>
      <c r="K44" s="83">
        <f t="shared" si="2"/>
        <v>0.87203372189841799</v>
      </c>
    </row>
    <row r="45" spans="1:11">
      <c r="A45" s="1" t="s">
        <v>160</v>
      </c>
      <c r="B45" s="45" t="s">
        <v>209</v>
      </c>
      <c r="C45" s="2" t="s">
        <v>34</v>
      </c>
      <c r="D45" s="81">
        <v>1219</v>
      </c>
      <c r="E45" s="81">
        <v>185</v>
      </c>
      <c r="F45" s="81">
        <v>1060</v>
      </c>
      <c r="G45" s="81">
        <v>2279</v>
      </c>
      <c r="H45" s="71">
        <f t="shared" si="1"/>
        <v>0.46511627906976744</v>
      </c>
      <c r="I45" s="82"/>
      <c r="J45" s="81">
        <v>1060</v>
      </c>
      <c r="K45" s="83">
        <f t="shared" si="2"/>
        <v>0.46511627906976744</v>
      </c>
    </row>
    <row r="46" spans="1:11">
      <c r="A46" s="1" t="s">
        <v>160</v>
      </c>
      <c r="B46" s="45" t="s">
        <v>210</v>
      </c>
      <c r="C46" s="2" t="s">
        <v>312</v>
      </c>
      <c r="D46" s="81">
        <v>1045</v>
      </c>
      <c r="E46" s="81">
        <v>7918</v>
      </c>
      <c r="F46" s="81">
        <v>14093</v>
      </c>
      <c r="G46" s="81">
        <v>15138</v>
      </c>
      <c r="H46" s="71">
        <f t="shared" si="1"/>
        <v>0.93096842383405998</v>
      </c>
      <c r="I46" s="82">
        <v>5407</v>
      </c>
      <c r="J46" s="81">
        <v>14366</v>
      </c>
      <c r="K46" s="83">
        <f t="shared" si="2"/>
        <v>0.94900251023913329</v>
      </c>
    </row>
    <row r="47" spans="1:11">
      <c r="A47" s="1" t="s">
        <v>160</v>
      </c>
      <c r="B47" s="45" t="s">
        <v>211</v>
      </c>
      <c r="C47" s="2" t="s">
        <v>313</v>
      </c>
      <c r="D47" s="81">
        <v>1107</v>
      </c>
      <c r="E47" s="81">
        <v>4212</v>
      </c>
      <c r="F47" s="81">
        <v>10609</v>
      </c>
      <c r="G47" s="81">
        <v>11716</v>
      </c>
      <c r="H47" s="71">
        <f t="shared" si="1"/>
        <v>0.90551382724479346</v>
      </c>
      <c r="I47" s="82"/>
      <c r="J47" s="81">
        <v>10609</v>
      </c>
      <c r="K47" s="83">
        <f t="shared" si="2"/>
        <v>0.90551382724479346</v>
      </c>
    </row>
    <row r="48" spans="1:11">
      <c r="A48" s="1" t="s">
        <v>160</v>
      </c>
      <c r="B48" s="45" t="s">
        <v>212</v>
      </c>
      <c r="C48" s="2" t="s">
        <v>35</v>
      </c>
      <c r="D48" s="81">
        <v>4562</v>
      </c>
      <c r="E48" s="81">
        <v>7275</v>
      </c>
      <c r="F48" s="81">
        <v>12063</v>
      </c>
      <c r="G48" s="81">
        <v>16625</v>
      </c>
      <c r="H48" s="71">
        <f t="shared" si="1"/>
        <v>0.72559398496240601</v>
      </c>
      <c r="I48" s="82"/>
      <c r="J48" s="81">
        <v>12063</v>
      </c>
      <c r="K48" s="83">
        <f t="shared" si="2"/>
        <v>0.72559398496240601</v>
      </c>
    </row>
    <row r="49" spans="1:11">
      <c r="A49" s="1" t="s">
        <v>160</v>
      </c>
      <c r="B49" s="45" t="s">
        <v>213</v>
      </c>
      <c r="C49" s="2" t="s">
        <v>36</v>
      </c>
      <c r="D49" s="81">
        <v>495</v>
      </c>
      <c r="E49" s="81">
        <v>1105</v>
      </c>
      <c r="F49" s="81">
        <v>2923</v>
      </c>
      <c r="G49" s="81">
        <v>3418</v>
      </c>
      <c r="H49" s="71">
        <f t="shared" si="1"/>
        <v>0.85517846693973087</v>
      </c>
      <c r="I49" s="82"/>
      <c r="J49" s="81">
        <v>2923</v>
      </c>
      <c r="K49" s="83">
        <f t="shared" si="2"/>
        <v>0.85517846693973087</v>
      </c>
    </row>
    <row r="50" spans="1:11">
      <c r="A50" s="1" t="s">
        <v>160</v>
      </c>
      <c r="B50" s="45" t="s">
        <v>214</v>
      </c>
      <c r="C50" s="2" t="s">
        <v>37</v>
      </c>
      <c r="D50" s="81">
        <v>935</v>
      </c>
      <c r="E50" s="81">
        <v>223</v>
      </c>
      <c r="F50" s="81">
        <v>497</v>
      </c>
      <c r="G50" s="81">
        <v>1432</v>
      </c>
      <c r="H50" s="71">
        <f t="shared" si="1"/>
        <v>0.34706703910614523</v>
      </c>
      <c r="I50" s="82"/>
      <c r="J50" s="81">
        <v>497</v>
      </c>
      <c r="K50" s="83">
        <f t="shared" si="2"/>
        <v>0.34706703910614523</v>
      </c>
    </row>
    <row r="51" spans="1:11">
      <c r="A51" s="1" t="s">
        <v>160</v>
      </c>
      <c r="B51" s="45" t="s">
        <v>215</v>
      </c>
      <c r="C51" s="2" t="s">
        <v>38</v>
      </c>
      <c r="D51" s="81">
        <v>557</v>
      </c>
      <c r="E51" s="81">
        <v>1637</v>
      </c>
      <c r="F51" s="81">
        <v>2599</v>
      </c>
      <c r="G51" s="81">
        <v>3156</v>
      </c>
      <c r="H51" s="71">
        <f t="shared" si="1"/>
        <v>0.82351077313054499</v>
      </c>
      <c r="I51" s="82"/>
      <c r="J51" s="81">
        <v>2599</v>
      </c>
      <c r="K51" s="83">
        <f t="shared" si="2"/>
        <v>0.82351077313054499</v>
      </c>
    </row>
    <row r="52" spans="1:11">
      <c r="A52" s="1" t="s">
        <v>160</v>
      </c>
      <c r="B52" s="45" t="s">
        <v>216</v>
      </c>
      <c r="C52" s="2" t="s">
        <v>39</v>
      </c>
      <c r="D52" s="81">
        <v>839</v>
      </c>
      <c r="E52" s="81">
        <v>1469</v>
      </c>
      <c r="F52" s="81">
        <v>2120</v>
      </c>
      <c r="G52" s="81">
        <v>2959</v>
      </c>
      <c r="H52" s="71">
        <f t="shared" si="1"/>
        <v>0.71645826292666437</v>
      </c>
      <c r="I52" s="82"/>
      <c r="J52" s="81">
        <v>2120</v>
      </c>
      <c r="K52" s="83">
        <f t="shared" si="2"/>
        <v>0.71645826292666437</v>
      </c>
    </row>
    <row r="53" spans="1:11">
      <c r="A53" s="1" t="s">
        <v>160</v>
      </c>
      <c r="B53" s="45" t="s">
        <v>217</v>
      </c>
      <c r="C53" s="2" t="s">
        <v>40</v>
      </c>
      <c r="D53" s="81">
        <v>3349</v>
      </c>
      <c r="E53" s="81">
        <v>1277</v>
      </c>
      <c r="F53" s="81">
        <v>3340</v>
      </c>
      <c r="G53" s="81">
        <v>6689</v>
      </c>
      <c r="H53" s="71">
        <f t="shared" si="1"/>
        <v>0.49932725370010467</v>
      </c>
      <c r="I53" s="82"/>
      <c r="J53" s="81">
        <v>3340</v>
      </c>
      <c r="K53" s="83">
        <f t="shared" si="2"/>
        <v>0.49932725370010467</v>
      </c>
    </row>
    <row r="54" spans="1:11">
      <c r="A54" s="1" t="s">
        <v>160</v>
      </c>
      <c r="B54" s="45" t="s">
        <v>218</v>
      </c>
      <c r="C54" s="2" t="s">
        <v>314</v>
      </c>
      <c r="D54" s="81">
        <v>7945</v>
      </c>
      <c r="E54" s="81">
        <v>16442</v>
      </c>
      <c r="F54" s="81">
        <v>40456</v>
      </c>
      <c r="G54" s="81">
        <v>48401</v>
      </c>
      <c r="H54" s="71">
        <f t="shared" si="1"/>
        <v>0.8358504989566331</v>
      </c>
      <c r="I54" s="82"/>
      <c r="J54" s="81">
        <v>40456</v>
      </c>
      <c r="K54" s="83">
        <f t="shared" si="2"/>
        <v>0.8358504989566331</v>
      </c>
    </row>
    <row r="55" spans="1:11">
      <c r="A55" s="1" t="s">
        <v>160</v>
      </c>
      <c r="B55" s="45" t="s">
        <v>219</v>
      </c>
      <c r="C55" s="2" t="s">
        <v>41</v>
      </c>
      <c r="D55" s="81">
        <v>2707</v>
      </c>
      <c r="E55" s="81">
        <v>4178</v>
      </c>
      <c r="F55" s="81">
        <v>5733</v>
      </c>
      <c r="G55" s="81">
        <v>8440</v>
      </c>
      <c r="H55" s="71">
        <f t="shared" si="1"/>
        <v>0.67926540284360193</v>
      </c>
      <c r="I55" s="82"/>
      <c r="J55" s="81">
        <v>5733</v>
      </c>
      <c r="K55" s="83">
        <f t="shared" si="2"/>
        <v>0.67926540284360193</v>
      </c>
    </row>
    <row r="56" spans="1:11">
      <c r="A56" s="1" t="s">
        <v>160</v>
      </c>
      <c r="B56" s="45" t="s">
        <v>220</v>
      </c>
      <c r="C56" s="2" t="s">
        <v>42</v>
      </c>
      <c r="D56" s="81">
        <v>4081</v>
      </c>
      <c r="E56" s="81">
        <v>3207</v>
      </c>
      <c r="F56" s="81">
        <v>5670</v>
      </c>
      <c r="G56" s="81">
        <v>9751</v>
      </c>
      <c r="H56" s="71">
        <f t="shared" si="1"/>
        <v>0.58147882268485285</v>
      </c>
      <c r="I56" s="82"/>
      <c r="J56" s="81">
        <v>5670</v>
      </c>
      <c r="K56" s="83">
        <f t="shared" si="2"/>
        <v>0.58147882268485285</v>
      </c>
    </row>
    <row r="57" spans="1:11">
      <c r="A57" s="1" t="s">
        <v>160</v>
      </c>
      <c r="B57" s="45" t="s">
        <v>221</v>
      </c>
      <c r="C57" s="2" t="s">
        <v>315</v>
      </c>
      <c r="D57" s="81">
        <v>2089</v>
      </c>
      <c r="E57" s="81">
        <v>11835</v>
      </c>
      <c r="F57" s="81">
        <v>76743</v>
      </c>
      <c r="G57" s="81">
        <v>78832</v>
      </c>
      <c r="H57" s="71">
        <f t="shared" si="1"/>
        <v>0.97350060888979095</v>
      </c>
      <c r="I57" s="82">
        <v>9657</v>
      </c>
      <c r="J57" s="81">
        <v>77549</v>
      </c>
      <c r="K57" s="83">
        <f t="shared" si="2"/>
        <v>0.9837248832961234</v>
      </c>
    </row>
    <row r="58" spans="1:11">
      <c r="A58" s="1" t="s">
        <v>160</v>
      </c>
      <c r="B58" s="45" t="s">
        <v>222</v>
      </c>
      <c r="C58" s="2" t="s">
        <v>43</v>
      </c>
      <c r="D58" s="81">
        <v>784</v>
      </c>
      <c r="E58" s="81">
        <v>680</v>
      </c>
      <c r="F58" s="81">
        <v>2022</v>
      </c>
      <c r="G58" s="81">
        <v>2806</v>
      </c>
      <c r="H58" s="71">
        <f t="shared" si="1"/>
        <v>0.72059871703492517</v>
      </c>
      <c r="I58" s="82"/>
      <c r="J58" s="81">
        <v>2022</v>
      </c>
      <c r="K58" s="83">
        <f t="shared" si="2"/>
        <v>0.72059871703492517</v>
      </c>
    </row>
    <row r="59" spans="1:11">
      <c r="A59" s="1" t="s">
        <v>160</v>
      </c>
      <c r="B59" s="45" t="s">
        <v>223</v>
      </c>
      <c r="C59" s="2" t="s">
        <v>44</v>
      </c>
      <c r="D59" s="81">
        <v>2134</v>
      </c>
      <c r="E59" s="81">
        <v>1089</v>
      </c>
      <c r="F59" s="81">
        <v>3834</v>
      </c>
      <c r="G59" s="81">
        <v>5968</v>
      </c>
      <c r="H59" s="71">
        <f t="shared" si="1"/>
        <v>0.64242627345844505</v>
      </c>
      <c r="I59" s="82"/>
      <c r="J59" s="81">
        <v>3834</v>
      </c>
      <c r="K59" s="83">
        <f t="shared" si="2"/>
        <v>0.64242627345844505</v>
      </c>
    </row>
    <row r="60" spans="1:11">
      <c r="A60" s="1" t="s">
        <v>160</v>
      </c>
      <c r="B60" s="45" t="s">
        <v>224</v>
      </c>
      <c r="C60" s="2" t="s">
        <v>45</v>
      </c>
      <c r="D60" s="81">
        <v>5222</v>
      </c>
      <c r="E60" s="81">
        <v>10158</v>
      </c>
      <c r="F60" s="81">
        <v>22751</v>
      </c>
      <c r="G60" s="81">
        <v>27973</v>
      </c>
      <c r="H60" s="71">
        <f t="shared" si="1"/>
        <v>0.81331998713044718</v>
      </c>
      <c r="I60" s="82"/>
      <c r="J60" s="81">
        <v>22751</v>
      </c>
      <c r="K60" s="83">
        <f t="shared" si="2"/>
        <v>0.81331998713044718</v>
      </c>
    </row>
    <row r="61" spans="1:11">
      <c r="A61" s="1" t="s">
        <v>160</v>
      </c>
      <c r="B61" s="45" t="s">
        <v>225</v>
      </c>
      <c r="C61" s="2" t="s">
        <v>46</v>
      </c>
      <c r="D61" s="81">
        <v>507</v>
      </c>
      <c r="E61" s="81">
        <v>164</v>
      </c>
      <c r="F61" s="81">
        <v>1184</v>
      </c>
      <c r="G61" s="81">
        <v>1691</v>
      </c>
      <c r="H61" s="71">
        <f t="shared" si="1"/>
        <v>0.70017740981667653</v>
      </c>
      <c r="I61" s="82"/>
      <c r="J61" s="81">
        <v>1184</v>
      </c>
      <c r="K61" s="83">
        <f t="shared" si="2"/>
        <v>0.70017740981667653</v>
      </c>
    </row>
    <row r="62" spans="1:11">
      <c r="A62" s="1" t="s">
        <v>160</v>
      </c>
      <c r="B62" s="45" t="s">
        <v>226</v>
      </c>
      <c r="C62" s="2" t="s">
        <v>323</v>
      </c>
      <c r="D62" s="81">
        <v>3122</v>
      </c>
      <c r="E62" s="81">
        <v>8868</v>
      </c>
      <c r="F62" s="81">
        <v>17093</v>
      </c>
      <c r="G62" s="81">
        <v>20215</v>
      </c>
      <c r="H62" s="71">
        <f t="shared" si="1"/>
        <v>0.84556022755379667</v>
      </c>
      <c r="I62" s="82"/>
      <c r="J62" s="81">
        <v>17093</v>
      </c>
      <c r="K62" s="83">
        <f t="shared" si="2"/>
        <v>0.84556022755379667</v>
      </c>
    </row>
    <row r="63" spans="1:11">
      <c r="A63" s="1" t="s">
        <v>160</v>
      </c>
      <c r="B63" s="45" t="s">
        <v>227</v>
      </c>
      <c r="C63" s="2" t="s">
        <v>47</v>
      </c>
      <c r="D63" s="81">
        <v>654</v>
      </c>
      <c r="E63" s="81">
        <v>1923</v>
      </c>
      <c r="F63" s="81">
        <v>2804</v>
      </c>
      <c r="G63" s="81">
        <v>3458</v>
      </c>
      <c r="H63" s="71">
        <f t="shared" si="1"/>
        <v>0.81087333718912669</v>
      </c>
      <c r="I63" s="82"/>
      <c r="J63" s="81">
        <v>2804</v>
      </c>
      <c r="K63" s="83">
        <f t="shared" si="2"/>
        <v>0.81087333718912669</v>
      </c>
    </row>
    <row r="64" spans="1:11">
      <c r="A64" s="1" t="s">
        <v>160</v>
      </c>
      <c r="B64" s="45" t="s">
        <v>228</v>
      </c>
      <c r="C64" s="2" t="s">
        <v>317</v>
      </c>
      <c r="D64" s="81">
        <v>3329</v>
      </c>
      <c r="E64" s="81">
        <v>9377</v>
      </c>
      <c r="F64" s="81">
        <v>14025</v>
      </c>
      <c r="G64" s="81">
        <v>17354</v>
      </c>
      <c r="H64" s="71">
        <f t="shared" si="1"/>
        <v>0.80817102685259878</v>
      </c>
      <c r="I64" s="82">
        <v>3136</v>
      </c>
      <c r="J64" s="81">
        <v>14427</v>
      </c>
      <c r="K64" s="83">
        <f t="shared" si="2"/>
        <v>0.83133571510890858</v>
      </c>
    </row>
    <row r="65" spans="1:11">
      <c r="A65" s="1" t="s">
        <v>160</v>
      </c>
      <c r="B65" s="45" t="s">
        <v>229</v>
      </c>
      <c r="C65" s="2" t="s">
        <v>48</v>
      </c>
      <c r="D65" s="81">
        <v>251</v>
      </c>
      <c r="E65" s="81">
        <v>494</v>
      </c>
      <c r="F65" s="81">
        <v>944</v>
      </c>
      <c r="G65" s="81">
        <v>1195</v>
      </c>
      <c r="H65" s="71">
        <f t="shared" si="1"/>
        <v>0.7899581589958159</v>
      </c>
      <c r="I65" s="82"/>
      <c r="J65" s="81">
        <v>944</v>
      </c>
      <c r="K65" s="83">
        <f t="shared" si="2"/>
        <v>0.7899581589958159</v>
      </c>
    </row>
    <row r="66" spans="1:11">
      <c r="A66" s="1" t="s">
        <v>160</v>
      </c>
      <c r="B66" s="45" t="s">
        <v>230</v>
      </c>
      <c r="C66" s="2" t="s">
        <v>320</v>
      </c>
      <c r="D66" s="81">
        <v>510</v>
      </c>
      <c r="E66" s="81">
        <v>7112</v>
      </c>
      <c r="F66" s="81">
        <v>13965</v>
      </c>
      <c r="G66" s="81">
        <v>14475</v>
      </c>
      <c r="H66" s="71">
        <f t="shared" si="1"/>
        <v>0.96476683937823837</v>
      </c>
      <c r="I66" s="82"/>
      <c r="J66" s="81">
        <v>13965</v>
      </c>
      <c r="K66" s="83">
        <f t="shared" si="2"/>
        <v>0.96476683937823837</v>
      </c>
    </row>
    <row r="67" spans="1:11">
      <c r="A67" s="1" t="s">
        <v>160</v>
      </c>
      <c r="B67" s="45" t="s">
        <v>231</v>
      </c>
      <c r="C67" s="2" t="s">
        <v>321</v>
      </c>
      <c r="D67" s="81">
        <v>2270</v>
      </c>
      <c r="E67" s="81">
        <v>6008</v>
      </c>
      <c r="F67" s="81">
        <v>48132</v>
      </c>
      <c r="G67" s="81">
        <v>50402</v>
      </c>
      <c r="H67" s="71">
        <f t="shared" si="1"/>
        <v>0.95496210467838583</v>
      </c>
      <c r="I67" s="82">
        <v>1155</v>
      </c>
      <c r="J67" s="81">
        <v>48705</v>
      </c>
      <c r="K67" s="83">
        <f t="shared" ref="K67:K98" si="3">J67/G67</f>
        <v>0.96633070116265229</v>
      </c>
    </row>
    <row r="68" spans="1:11">
      <c r="A68" s="1" t="s">
        <v>160</v>
      </c>
      <c r="B68" s="45" t="s">
        <v>232</v>
      </c>
      <c r="C68" s="2" t="s">
        <v>322</v>
      </c>
      <c r="D68" s="81">
        <v>667</v>
      </c>
      <c r="E68" s="81">
        <v>2220</v>
      </c>
      <c r="F68" s="81">
        <v>4814</v>
      </c>
      <c r="G68" s="81">
        <v>5481</v>
      </c>
      <c r="H68" s="71">
        <f t="shared" ref="H68:H114" si="4">F68/G68</f>
        <v>0.87830687830687826</v>
      </c>
      <c r="I68" s="82">
        <v>454</v>
      </c>
      <c r="J68" s="81">
        <v>5026</v>
      </c>
      <c r="K68" s="83">
        <f t="shared" si="3"/>
        <v>0.91698595146871009</v>
      </c>
    </row>
    <row r="69" spans="1:11">
      <c r="A69" s="1" t="s">
        <v>160</v>
      </c>
      <c r="B69" s="45" t="s">
        <v>233</v>
      </c>
      <c r="C69" s="2" t="s">
        <v>319</v>
      </c>
      <c r="D69" s="81">
        <v>3903</v>
      </c>
      <c r="E69" s="81">
        <v>11741</v>
      </c>
      <c r="F69" s="81">
        <v>69344</v>
      </c>
      <c r="G69" s="81">
        <v>73247</v>
      </c>
      <c r="H69" s="71">
        <f t="shared" si="4"/>
        <v>0.94671454120987886</v>
      </c>
      <c r="I69" s="82">
        <v>5945</v>
      </c>
      <c r="J69" s="81">
        <v>70933</v>
      </c>
      <c r="K69" s="83">
        <f t="shared" si="3"/>
        <v>0.96840826245443501</v>
      </c>
    </row>
    <row r="70" spans="1:11">
      <c r="A70" s="1" t="s">
        <v>160</v>
      </c>
      <c r="B70" s="45" t="s">
        <v>234</v>
      </c>
      <c r="C70" s="2" t="s">
        <v>49</v>
      </c>
      <c r="D70" s="81">
        <v>1126</v>
      </c>
      <c r="E70" s="81">
        <v>5908</v>
      </c>
      <c r="F70" s="81">
        <v>6511</v>
      </c>
      <c r="G70" s="81">
        <v>7637</v>
      </c>
      <c r="H70" s="71">
        <f t="shared" si="4"/>
        <v>0.85255990572214224</v>
      </c>
      <c r="I70" s="82">
        <v>4190</v>
      </c>
      <c r="J70" s="81">
        <v>6936</v>
      </c>
      <c r="K70" s="83">
        <f t="shared" si="3"/>
        <v>0.90821003011653789</v>
      </c>
    </row>
    <row r="71" spans="1:11">
      <c r="A71" s="1" t="s">
        <v>160</v>
      </c>
      <c r="B71" s="45" t="s">
        <v>235</v>
      </c>
      <c r="C71" s="51" t="s">
        <v>318</v>
      </c>
      <c r="D71" s="81">
        <v>843</v>
      </c>
      <c r="E71" s="81">
        <v>1313</v>
      </c>
      <c r="F71" s="81">
        <v>2451</v>
      </c>
      <c r="G71" s="81">
        <v>3294</v>
      </c>
      <c r="H71" s="71">
        <f t="shared" si="4"/>
        <v>0.74408014571948999</v>
      </c>
      <c r="I71" s="82"/>
      <c r="J71" s="81">
        <v>2451</v>
      </c>
      <c r="K71" s="83">
        <f t="shared" si="3"/>
        <v>0.74408014571948999</v>
      </c>
    </row>
    <row r="72" spans="1:11">
      <c r="A72" s="1" t="s">
        <v>160</v>
      </c>
      <c r="B72" s="45" t="s">
        <v>236</v>
      </c>
      <c r="C72" s="2" t="s">
        <v>325</v>
      </c>
      <c r="D72" s="81">
        <v>2044</v>
      </c>
      <c r="E72" s="81">
        <v>10170</v>
      </c>
      <c r="F72" s="81">
        <v>15746</v>
      </c>
      <c r="G72" s="81">
        <v>17790</v>
      </c>
      <c r="H72" s="71">
        <f t="shared" si="4"/>
        <v>0.8851039910061832</v>
      </c>
      <c r="I72" s="82">
        <v>3847</v>
      </c>
      <c r="J72" s="81">
        <v>16026</v>
      </c>
      <c r="K72" s="83">
        <f t="shared" si="3"/>
        <v>0.90084317032040473</v>
      </c>
    </row>
    <row r="73" spans="1:11">
      <c r="A73" s="1" t="s">
        <v>160</v>
      </c>
      <c r="B73" s="45" t="s">
        <v>237</v>
      </c>
      <c r="C73" s="51" t="s">
        <v>324</v>
      </c>
      <c r="D73" s="81">
        <v>4047</v>
      </c>
      <c r="E73" s="81">
        <v>11010</v>
      </c>
      <c r="F73" s="81">
        <v>16411</v>
      </c>
      <c r="G73" s="81">
        <v>20458</v>
      </c>
      <c r="H73" s="71">
        <f t="shared" si="4"/>
        <v>0.80218007625378829</v>
      </c>
      <c r="I73" s="82"/>
      <c r="J73" s="81">
        <v>16411</v>
      </c>
      <c r="K73" s="83">
        <f t="shared" si="3"/>
        <v>0.80218007625378829</v>
      </c>
    </row>
    <row r="74" spans="1:11">
      <c r="A74" s="1" t="s">
        <v>160</v>
      </c>
      <c r="B74" s="45" t="s">
        <v>238</v>
      </c>
      <c r="C74" s="2" t="s">
        <v>50</v>
      </c>
      <c r="D74" s="81">
        <v>1846</v>
      </c>
      <c r="E74" s="81">
        <v>10880</v>
      </c>
      <c r="F74" s="81">
        <v>17138</v>
      </c>
      <c r="G74" s="81">
        <v>18984</v>
      </c>
      <c r="H74" s="71">
        <f t="shared" si="4"/>
        <v>0.90276021913190052</v>
      </c>
      <c r="I74" s="82">
        <v>1872</v>
      </c>
      <c r="J74" s="81">
        <v>17138</v>
      </c>
      <c r="K74" s="83">
        <f t="shared" si="3"/>
        <v>0.90276021913190052</v>
      </c>
    </row>
    <row r="75" spans="1:11">
      <c r="A75" s="1" t="s">
        <v>160</v>
      </c>
      <c r="B75" s="45" t="s">
        <v>239</v>
      </c>
      <c r="C75" s="2" t="s">
        <v>51</v>
      </c>
      <c r="D75" s="81">
        <v>1372</v>
      </c>
      <c r="E75" s="81">
        <v>5102</v>
      </c>
      <c r="F75" s="81">
        <v>10229</v>
      </c>
      <c r="G75" s="81">
        <v>11601</v>
      </c>
      <c r="H75" s="71">
        <f t="shared" si="4"/>
        <v>0.88173433324713391</v>
      </c>
      <c r="I75" s="82">
        <v>1163</v>
      </c>
      <c r="J75" s="81">
        <v>10283</v>
      </c>
      <c r="K75" s="83">
        <f t="shared" si="3"/>
        <v>0.88638910438755281</v>
      </c>
    </row>
    <row r="76" spans="1:11">
      <c r="A76" s="1" t="s">
        <v>160</v>
      </c>
      <c r="B76" s="45" t="s">
        <v>240</v>
      </c>
      <c r="C76" s="2" t="s">
        <v>52</v>
      </c>
      <c r="D76" s="81">
        <v>37</v>
      </c>
      <c r="E76" s="81">
        <v>365</v>
      </c>
      <c r="F76" s="81">
        <v>756</v>
      </c>
      <c r="G76" s="81">
        <v>793</v>
      </c>
      <c r="H76" s="71">
        <f t="shared" si="4"/>
        <v>0.95334174022698615</v>
      </c>
      <c r="I76" s="82"/>
      <c r="J76" s="81">
        <v>756</v>
      </c>
      <c r="K76" s="83">
        <f t="shared" si="3"/>
        <v>0.95334174022698615</v>
      </c>
    </row>
    <row r="77" spans="1:11">
      <c r="A77" s="1" t="s">
        <v>160</v>
      </c>
      <c r="B77" s="45" t="s">
        <v>241</v>
      </c>
      <c r="C77" s="2" t="s">
        <v>53</v>
      </c>
      <c r="D77" s="81">
        <v>1323</v>
      </c>
      <c r="E77" s="81">
        <v>784</v>
      </c>
      <c r="F77" s="81">
        <v>1023</v>
      </c>
      <c r="G77" s="81">
        <v>2346</v>
      </c>
      <c r="H77" s="71">
        <f t="shared" si="4"/>
        <v>0.43606138107416881</v>
      </c>
      <c r="I77" s="82"/>
      <c r="J77" s="81">
        <v>1023</v>
      </c>
      <c r="K77" s="83">
        <f t="shared" si="3"/>
        <v>0.43606138107416881</v>
      </c>
    </row>
    <row r="78" spans="1:11">
      <c r="A78" s="1" t="s">
        <v>160</v>
      </c>
      <c r="B78" s="45" t="s">
        <v>242</v>
      </c>
      <c r="C78" s="2" t="s">
        <v>326</v>
      </c>
      <c r="D78" s="81">
        <v>2415</v>
      </c>
      <c r="E78" s="81">
        <v>11939</v>
      </c>
      <c r="F78" s="81">
        <v>29049</v>
      </c>
      <c r="G78" s="81">
        <v>31464</v>
      </c>
      <c r="H78" s="71">
        <f t="shared" si="4"/>
        <v>0.92324561403508776</v>
      </c>
      <c r="I78" s="82"/>
      <c r="J78" s="81">
        <v>29049</v>
      </c>
      <c r="K78" s="83">
        <f t="shared" si="3"/>
        <v>0.92324561403508776</v>
      </c>
    </row>
    <row r="79" spans="1:11">
      <c r="A79" s="1" t="s">
        <v>160</v>
      </c>
      <c r="B79" s="45" t="s">
        <v>243</v>
      </c>
      <c r="C79" s="2" t="s">
        <v>54</v>
      </c>
      <c r="D79" s="81">
        <v>1416</v>
      </c>
      <c r="E79" s="81">
        <v>2266</v>
      </c>
      <c r="F79" s="81">
        <v>4978</v>
      </c>
      <c r="G79" s="81">
        <v>6394</v>
      </c>
      <c r="H79" s="71">
        <f t="shared" si="4"/>
        <v>0.77854238348451676</v>
      </c>
      <c r="I79" s="82"/>
      <c r="J79" s="81">
        <v>4978</v>
      </c>
      <c r="K79" s="83">
        <f t="shared" si="3"/>
        <v>0.77854238348451676</v>
      </c>
    </row>
    <row r="80" spans="1:11">
      <c r="A80" s="1" t="s">
        <v>160</v>
      </c>
      <c r="B80" s="45" t="s">
        <v>244</v>
      </c>
      <c r="C80" s="2" t="s">
        <v>327</v>
      </c>
      <c r="D80" s="81">
        <v>1100</v>
      </c>
      <c r="E80" s="81">
        <v>4056</v>
      </c>
      <c r="F80" s="81">
        <v>29958</v>
      </c>
      <c r="G80" s="81">
        <v>31058</v>
      </c>
      <c r="H80" s="71">
        <f t="shared" si="4"/>
        <v>0.96458239423015002</v>
      </c>
      <c r="I80" s="82"/>
      <c r="J80" s="81">
        <v>29958</v>
      </c>
      <c r="K80" s="83">
        <f t="shared" si="3"/>
        <v>0.96458239423015002</v>
      </c>
    </row>
    <row r="81" spans="1:11">
      <c r="A81" s="1" t="s">
        <v>160</v>
      </c>
      <c r="B81" s="45" t="s">
        <v>245</v>
      </c>
      <c r="C81" s="2" t="s">
        <v>55</v>
      </c>
      <c r="D81" s="81">
        <v>2306</v>
      </c>
      <c r="E81" s="81">
        <v>15480</v>
      </c>
      <c r="F81" s="81">
        <v>24559</v>
      </c>
      <c r="G81" s="81">
        <v>26865</v>
      </c>
      <c r="H81" s="71">
        <f t="shared" si="4"/>
        <v>0.91416340964079656</v>
      </c>
      <c r="I81" s="82">
        <v>8277</v>
      </c>
      <c r="J81" s="81">
        <v>24782</v>
      </c>
      <c r="K81" s="83">
        <f t="shared" si="3"/>
        <v>0.92246417271542902</v>
      </c>
    </row>
    <row r="82" spans="1:11">
      <c r="A82" s="1" t="s">
        <v>160</v>
      </c>
      <c r="B82" s="45" t="s">
        <v>246</v>
      </c>
      <c r="C82" s="2" t="s">
        <v>56</v>
      </c>
      <c r="D82" s="81">
        <v>2155</v>
      </c>
      <c r="E82" s="81">
        <v>10284</v>
      </c>
      <c r="F82" s="81">
        <v>18261</v>
      </c>
      <c r="G82" s="81">
        <v>20416</v>
      </c>
      <c r="H82" s="71">
        <f t="shared" si="4"/>
        <v>0.89444553291536055</v>
      </c>
      <c r="I82" s="82"/>
      <c r="J82" s="81">
        <v>18261</v>
      </c>
      <c r="K82" s="83">
        <f t="shared" si="3"/>
        <v>0.89444553291536055</v>
      </c>
    </row>
    <row r="83" spans="1:11">
      <c r="A83" s="1" t="s">
        <v>160</v>
      </c>
      <c r="B83" s="45" t="s">
        <v>247</v>
      </c>
      <c r="C83" s="2" t="s">
        <v>57</v>
      </c>
      <c r="D83" s="81">
        <v>1016</v>
      </c>
      <c r="E83" s="81">
        <v>5598</v>
      </c>
      <c r="F83" s="81">
        <v>11700</v>
      </c>
      <c r="G83" s="81">
        <v>12716</v>
      </c>
      <c r="H83" s="71">
        <f t="shared" si="4"/>
        <v>0.92010066058508966</v>
      </c>
      <c r="I83" s="82">
        <v>1323</v>
      </c>
      <c r="J83" s="81">
        <v>11700</v>
      </c>
      <c r="K83" s="83">
        <f t="shared" si="3"/>
        <v>0.92010066058508966</v>
      </c>
    </row>
    <row r="84" spans="1:11">
      <c r="A84" s="1" t="s">
        <v>160</v>
      </c>
      <c r="B84" s="45" t="s">
        <v>248</v>
      </c>
      <c r="C84" s="2" t="s">
        <v>328</v>
      </c>
      <c r="D84" s="81">
        <v>7120</v>
      </c>
      <c r="E84" s="81">
        <v>15411</v>
      </c>
      <c r="F84" s="81">
        <v>52039</v>
      </c>
      <c r="G84" s="81">
        <v>59159</v>
      </c>
      <c r="H84" s="71">
        <f t="shared" si="4"/>
        <v>0.87964637671360235</v>
      </c>
      <c r="I84" s="82"/>
      <c r="J84" s="81">
        <v>52039</v>
      </c>
      <c r="K84" s="83">
        <f t="shared" si="3"/>
        <v>0.87964637671360235</v>
      </c>
    </row>
    <row r="85" spans="1:11">
      <c r="A85" s="1" t="s">
        <v>160</v>
      </c>
      <c r="B85" s="45" t="s">
        <v>249</v>
      </c>
      <c r="C85" s="2" t="s">
        <v>329</v>
      </c>
      <c r="D85" s="81">
        <v>3132</v>
      </c>
      <c r="E85" s="81">
        <v>11457</v>
      </c>
      <c r="F85" s="81">
        <v>29476</v>
      </c>
      <c r="G85" s="81">
        <v>32608</v>
      </c>
      <c r="H85" s="71">
        <f t="shared" si="4"/>
        <v>0.90394995093228658</v>
      </c>
      <c r="I85" s="82"/>
      <c r="J85" s="81">
        <v>29476</v>
      </c>
      <c r="K85" s="83">
        <f t="shared" si="3"/>
        <v>0.90394995093228658</v>
      </c>
    </row>
    <row r="86" spans="1:11">
      <c r="A86" s="1" t="s">
        <v>160</v>
      </c>
      <c r="B86" s="45" t="s">
        <v>250</v>
      </c>
      <c r="C86" s="2" t="s">
        <v>330</v>
      </c>
      <c r="D86" s="81">
        <v>2064</v>
      </c>
      <c r="E86" s="81">
        <v>16816</v>
      </c>
      <c r="F86" s="81">
        <v>60652</v>
      </c>
      <c r="G86" s="81">
        <v>62716</v>
      </c>
      <c r="H86" s="71">
        <f t="shared" si="4"/>
        <v>0.96708973786593533</v>
      </c>
      <c r="I86" s="82">
        <v>1169</v>
      </c>
      <c r="J86" s="81">
        <v>60652</v>
      </c>
      <c r="K86" s="83">
        <f t="shared" si="3"/>
        <v>0.96708973786593533</v>
      </c>
    </row>
    <row r="87" spans="1:11">
      <c r="A87" s="1" t="s">
        <v>160</v>
      </c>
      <c r="B87" s="45" t="s">
        <v>251</v>
      </c>
      <c r="C87" s="2" t="s">
        <v>331</v>
      </c>
      <c r="D87" s="81">
        <v>6207</v>
      </c>
      <c r="E87" s="81">
        <v>26341</v>
      </c>
      <c r="F87" s="81">
        <v>47680</v>
      </c>
      <c r="G87" s="81">
        <v>53887</v>
      </c>
      <c r="H87" s="71">
        <f t="shared" si="4"/>
        <v>0.88481451927180954</v>
      </c>
      <c r="I87" s="82"/>
      <c r="J87" s="81">
        <v>47680</v>
      </c>
      <c r="K87" s="83">
        <f t="shared" si="3"/>
        <v>0.88481451927180954</v>
      </c>
    </row>
    <row r="88" spans="1:11">
      <c r="A88" s="1" t="s">
        <v>160</v>
      </c>
      <c r="B88" s="45" t="s">
        <v>252</v>
      </c>
      <c r="C88" s="2" t="s">
        <v>332</v>
      </c>
      <c r="D88" s="81">
        <v>3580</v>
      </c>
      <c r="E88" s="81">
        <v>12355</v>
      </c>
      <c r="F88" s="81">
        <v>37713</v>
      </c>
      <c r="G88" s="81">
        <v>41293</v>
      </c>
      <c r="H88" s="71">
        <f t="shared" si="4"/>
        <v>0.91330249679122366</v>
      </c>
      <c r="I88" s="82"/>
      <c r="J88" s="81">
        <v>37713</v>
      </c>
      <c r="K88" s="83">
        <f t="shared" si="3"/>
        <v>0.91330249679122366</v>
      </c>
    </row>
    <row r="89" spans="1:11">
      <c r="A89" s="1" t="s">
        <v>160</v>
      </c>
      <c r="B89" s="45" t="s">
        <v>253</v>
      </c>
      <c r="C89" s="2" t="s">
        <v>333</v>
      </c>
      <c r="D89" s="81">
        <v>364</v>
      </c>
      <c r="E89" s="81">
        <v>2957</v>
      </c>
      <c r="F89" s="81">
        <v>36588</v>
      </c>
      <c r="G89" s="81">
        <v>36952</v>
      </c>
      <c r="H89" s="71">
        <f t="shared" si="4"/>
        <v>0.99014938298332977</v>
      </c>
      <c r="I89" s="82">
        <v>730</v>
      </c>
      <c r="J89" s="81">
        <v>36588</v>
      </c>
      <c r="K89" s="83">
        <f t="shared" si="3"/>
        <v>0.99014938298332977</v>
      </c>
    </row>
    <row r="90" spans="1:11">
      <c r="A90" s="1" t="s">
        <v>160</v>
      </c>
      <c r="B90" s="45" t="s">
        <v>254</v>
      </c>
      <c r="C90" s="2" t="s">
        <v>334</v>
      </c>
      <c r="D90" s="81">
        <v>90</v>
      </c>
      <c r="E90" s="81">
        <v>1563</v>
      </c>
      <c r="F90" s="81">
        <v>23356</v>
      </c>
      <c r="G90" s="81">
        <v>23446</v>
      </c>
      <c r="H90" s="71">
        <f t="shared" si="4"/>
        <v>0.99616139213511901</v>
      </c>
      <c r="I90" s="82"/>
      <c r="J90" s="81">
        <v>23356</v>
      </c>
      <c r="K90" s="83">
        <f t="shared" si="3"/>
        <v>0.99616139213511901</v>
      </c>
    </row>
    <row r="91" spans="1:11">
      <c r="A91" s="1" t="s">
        <v>160</v>
      </c>
      <c r="B91" s="45" t="s">
        <v>255</v>
      </c>
      <c r="C91" s="2" t="s">
        <v>335</v>
      </c>
      <c r="D91" s="81">
        <v>4697</v>
      </c>
      <c r="E91" s="81">
        <v>9316</v>
      </c>
      <c r="F91" s="81">
        <v>45881</v>
      </c>
      <c r="G91" s="81">
        <v>50578</v>
      </c>
      <c r="H91" s="71">
        <f t="shared" si="4"/>
        <v>0.90713353632013916</v>
      </c>
      <c r="I91" s="82"/>
      <c r="J91" s="81">
        <v>45881</v>
      </c>
      <c r="K91" s="83">
        <f t="shared" si="3"/>
        <v>0.90713353632013916</v>
      </c>
    </row>
    <row r="92" spans="1:11">
      <c r="A92" s="1" t="s">
        <v>160</v>
      </c>
      <c r="B92" s="45" t="s">
        <v>256</v>
      </c>
      <c r="C92" s="2" t="s">
        <v>338</v>
      </c>
      <c r="D92" s="81">
        <v>2040</v>
      </c>
      <c r="E92" s="81">
        <v>5990</v>
      </c>
      <c r="F92" s="81">
        <v>19222</v>
      </c>
      <c r="G92" s="81">
        <v>21262</v>
      </c>
      <c r="H92" s="71">
        <f t="shared" si="4"/>
        <v>0.9040541811682814</v>
      </c>
      <c r="I92" s="82"/>
      <c r="J92" s="81">
        <v>19222</v>
      </c>
      <c r="K92" s="83">
        <f t="shared" si="3"/>
        <v>0.9040541811682814</v>
      </c>
    </row>
    <row r="93" spans="1:11">
      <c r="A93" s="1" t="s">
        <v>160</v>
      </c>
      <c r="B93" s="45" t="s">
        <v>257</v>
      </c>
      <c r="C93" s="2" t="s">
        <v>58</v>
      </c>
      <c r="D93" s="81">
        <v>63</v>
      </c>
      <c r="E93" s="81">
        <v>645</v>
      </c>
      <c r="F93" s="81">
        <v>15030</v>
      </c>
      <c r="G93" s="81">
        <v>15093</v>
      </c>
      <c r="H93" s="71">
        <f t="shared" si="4"/>
        <v>0.99582587954680979</v>
      </c>
      <c r="I93" s="82"/>
      <c r="J93" s="81">
        <v>15030</v>
      </c>
      <c r="K93" s="83">
        <f t="shared" si="3"/>
        <v>0.99582587954680979</v>
      </c>
    </row>
    <row r="94" spans="1:11">
      <c r="A94" s="1" t="s">
        <v>160</v>
      </c>
      <c r="B94" s="45" t="s">
        <v>258</v>
      </c>
      <c r="C94" s="2" t="s">
        <v>336</v>
      </c>
      <c r="D94" s="81">
        <v>885</v>
      </c>
      <c r="E94" s="81">
        <v>11557</v>
      </c>
      <c r="F94" s="81">
        <v>48814</v>
      </c>
      <c r="G94" s="81">
        <v>49699</v>
      </c>
      <c r="H94" s="71">
        <f t="shared" si="4"/>
        <v>0.98219280065997305</v>
      </c>
      <c r="I94" s="82"/>
      <c r="J94" s="81">
        <v>48814</v>
      </c>
      <c r="K94" s="83">
        <f t="shared" si="3"/>
        <v>0.98219280065997305</v>
      </c>
    </row>
    <row r="95" spans="1:11">
      <c r="A95" s="1" t="s">
        <v>160</v>
      </c>
      <c r="B95" s="45" t="s">
        <v>259</v>
      </c>
      <c r="C95" s="2" t="s">
        <v>337</v>
      </c>
      <c r="D95" s="81">
        <v>1543</v>
      </c>
      <c r="E95" s="81">
        <v>10685</v>
      </c>
      <c r="F95" s="81">
        <v>28426</v>
      </c>
      <c r="G95" s="81">
        <v>29969</v>
      </c>
      <c r="H95" s="71">
        <f t="shared" si="4"/>
        <v>0.94851346391270985</v>
      </c>
      <c r="I95" s="82">
        <v>1620</v>
      </c>
      <c r="J95" s="81">
        <v>28426</v>
      </c>
      <c r="K95" s="83">
        <f t="shared" si="3"/>
        <v>0.94851346391270985</v>
      </c>
    </row>
    <row r="96" spans="1:11">
      <c r="A96" s="1" t="s">
        <v>160</v>
      </c>
      <c r="B96" s="45" t="s">
        <v>260</v>
      </c>
      <c r="C96" s="2" t="s">
        <v>339</v>
      </c>
      <c r="D96" s="81">
        <v>340</v>
      </c>
      <c r="E96" s="81">
        <v>12085</v>
      </c>
      <c r="F96" s="81">
        <v>41575</v>
      </c>
      <c r="G96" s="81">
        <v>41915</v>
      </c>
      <c r="H96" s="71">
        <f t="shared" si="4"/>
        <v>0.99188834546105209</v>
      </c>
      <c r="I96" s="82"/>
      <c r="J96" s="81">
        <v>41575</v>
      </c>
      <c r="K96" s="83">
        <f t="shared" si="3"/>
        <v>0.99188834546105209</v>
      </c>
    </row>
    <row r="97" spans="1:11">
      <c r="A97" s="1" t="s">
        <v>160</v>
      </c>
      <c r="B97" s="45" t="s">
        <v>261</v>
      </c>
      <c r="C97" s="2" t="s">
        <v>341</v>
      </c>
      <c r="D97" s="81">
        <v>1164</v>
      </c>
      <c r="E97" s="81">
        <v>12849</v>
      </c>
      <c r="F97" s="81">
        <v>35230</v>
      </c>
      <c r="G97" s="81">
        <v>36394</v>
      </c>
      <c r="H97" s="71">
        <f t="shared" si="4"/>
        <v>0.96801670605044787</v>
      </c>
      <c r="I97" s="82"/>
      <c r="J97" s="81">
        <v>35230</v>
      </c>
      <c r="K97" s="83">
        <f t="shared" si="3"/>
        <v>0.96801670605044787</v>
      </c>
    </row>
    <row r="98" spans="1:11">
      <c r="A98" s="1" t="s">
        <v>160</v>
      </c>
      <c r="B98" s="45" t="s">
        <v>262</v>
      </c>
      <c r="C98" s="2" t="s">
        <v>340</v>
      </c>
      <c r="D98" s="81">
        <v>2641</v>
      </c>
      <c r="E98" s="81">
        <v>7871</v>
      </c>
      <c r="F98" s="81">
        <v>26327</v>
      </c>
      <c r="G98" s="81">
        <v>28968</v>
      </c>
      <c r="H98" s="71">
        <f t="shared" si="4"/>
        <v>0.90883043358188342</v>
      </c>
      <c r="I98" s="82"/>
      <c r="J98" s="81">
        <v>26327</v>
      </c>
      <c r="K98" s="83">
        <f t="shared" si="3"/>
        <v>0.90883043358188342</v>
      </c>
    </row>
    <row r="99" spans="1:11">
      <c r="A99" s="1" t="s">
        <v>160</v>
      </c>
      <c r="B99" s="45" t="s">
        <v>263</v>
      </c>
      <c r="C99" s="2" t="s">
        <v>342</v>
      </c>
      <c r="D99" s="81">
        <v>1125</v>
      </c>
      <c r="E99" s="81">
        <v>16149</v>
      </c>
      <c r="F99" s="81">
        <v>19441</v>
      </c>
      <c r="G99" s="81">
        <v>20566</v>
      </c>
      <c r="H99" s="71">
        <f t="shared" si="4"/>
        <v>0.94529806476709133</v>
      </c>
      <c r="I99" s="82"/>
      <c r="J99" s="81">
        <v>19441</v>
      </c>
      <c r="K99" s="83">
        <f t="shared" ref="K99:K114" si="5">J99/G99</f>
        <v>0.94529806476709133</v>
      </c>
    </row>
    <row r="100" spans="1:11">
      <c r="A100" s="1" t="s">
        <v>160</v>
      </c>
      <c r="B100" s="45" t="s">
        <v>264</v>
      </c>
      <c r="C100" s="2" t="s">
        <v>343</v>
      </c>
      <c r="D100" s="81">
        <v>3612</v>
      </c>
      <c r="E100" s="81">
        <v>18258</v>
      </c>
      <c r="F100" s="81">
        <v>34272</v>
      </c>
      <c r="G100" s="81">
        <v>37884</v>
      </c>
      <c r="H100" s="71">
        <f t="shared" si="4"/>
        <v>0.90465631929046564</v>
      </c>
      <c r="I100" s="82"/>
      <c r="J100" s="81">
        <v>34272</v>
      </c>
      <c r="K100" s="83">
        <f t="shared" si="5"/>
        <v>0.90465631929046564</v>
      </c>
    </row>
    <row r="101" spans="1:11">
      <c r="A101" s="1" t="s">
        <v>160</v>
      </c>
      <c r="B101" s="45" t="s">
        <v>265</v>
      </c>
      <c r="C101" s="2" t="s">
        <v>344</v>
      </c>
      <c r="D101" s="81">
        <v>1318</v>
      </c>
      <c r="E101" s="81">
        <v>11050</v>
      </c>
      <c r="F101" s="81">
        <v>38477</v>
      </c>
      <c r="G101" s="81">
        <v>39795</v>
      </c>
      <c r="H101" s="71">
        <f t="shared" si="4"/>
        <v>0.96688026133936422</v>
      </c>
      <c r="I101" s="82"/>
      <c r="J101" s="81">
        <v>38477</v>
      </c>
      <c r="K101" s="83">
        <f t="shared" si="5"/>
        <v>0.96688026133936422</v>
      </c>
    </row>
    <row r="102" spans="1:11">
      <c r="A102" s="1" t="s">
        <v>160</v>
      </c>
      <c r="B102" s="45" t="s">
        <v>266</v>
      </c>
      <c r="C102" s="2" t="s">
        <v>345</v>
      </c>
      <c r="D102" s="81">
        <v>2900</v>
      </c>
      <c r="E102" s="81">
        <v>7366</v>
      </c>
      <c r="F102" s="81">
        <v>39648</v>
      </c>
      <c r="G102" s="81">
        <v>42548</v>
      </c>
      <c r="H102" s="71">
        <f t="shared" si="4"/>
        <v>0.93184168468553163</v>
      </c>
      <c r="I102" s="82">
        <v>393</v>
      </c>
      <c r="J102" s="81">
        <v>39648</v>
      </c>
      <c r="K102" s="83">
        <f t="shared" si="5"/>
        <v>0.93184168468553163</v>
      </c>
    </row>
    <row r="103" spans="1:11">
      <c r="A103" s="1" t="s">
        <v>160</v>
      </c>
      <c r="B103" s="45" t="s">
        <v>267</v>
      </c>
      <c r="C103" s="2" t="s">
        <v>346</v>
      </c>
      <c r="D103" s="81">
        <v>301</v>
      </c>
      <c r="E103" s="81">
        <v>8927</v>
      </c>
      <c r="F103" s="81">
        <v>23809</v>
      </c>
      <c r="G103" s="81">
        <v>24110</v>
      </c>
      <c r="H103" s="71">
        <f t="shared" si="4"/>
        <v>0.98751555371215261</v>
      </c>
      <c r="I103" s="82"/>
      <c r="J103" s="81">
        <v>23809</v>
      </c>
      <c r="K103" s="83">
        <f t="shared" si="5"/>
        <v>0.98751555371215261</v>
      </c>
    </row>
    <row r="104" spans="1:11">
      <c r="A104" s="1" t="s">
        <v>160</v>
      </c>
      <c r="B104" s="45" t="s">
        <v>268</v>
      </c>
      <c r="C104" s="2" t="s">
        <v>347</v>
      </c>
      <c r="D104" s="81">
        <v>685</v>
      </c>
      <c r="E104" s="81">
        <v>10288</v>
      </c>
      <c r="F104" s="81">
        <v>22430</v>
      </c>
      <c r="G104" s="81">
        <v>23115</v>
      </c>
      <c r="H104" s="71">
        <f t="shared" si="4"/>
        <v>0.97036556348691327</v>
      </c>
      <c r="I104" s="82"/>
      <c r="J104" s="81">
        <v>22430</v>
      </c>
      <c r="K104" s="83">
        <f t="shared" si="5"/>
        <v>0.97036556348691327</v>
      </c>
    </row>
    <row r="105" spans="1:11">
      <c r="A105" s="1" t="s">
        <v>160</v>
      </c>
      <c r="B105" s="45" t="s">
        <v>269</v>
      </c>
      <c r="C105" s="2" t="s">
        <v>348</v>
      </c>
      <c r="D105" s="81">
        <v>785</v>
      </c>
      <c r="E105" s="81">
        <v>4749</v>
      </c>
      <c r="F105" s="81">
        <v>10232</v>
      </c>
      <c r="G105" s="81">
        <v>11017</v>
      </c>
      <c r="H105" s="71">
        <f t="shared" si="4"/>
        <v>0.92874648270854132</v>
      </c>
      <c r="I105" s="82"/>
      <c r="J105" s="81">
        <v>10232</v>
      </c>
      <c r="K105" s="83">
        <f t="shared" si="5"/>
        <v>0.92874648270854132</v>
      </c>
    </row>
    <row r="106" spans="1:11">
      <c r="A106" s="1" t="s">
        <v>160</v>
      </c>
      <c r="B106" s="45" t="s">
        <v>270</v>
      </c>
      <c r="C106" s="2" t="s">
        <v>349</v>
      </c>
      <c r="D106" s="81">
        <v>1980</v>
      </c>
      <c r="E106" s="81">
        <v>4835</v>
      </c>
      <c r="F106" s="81">
        <v>37870</v>
      </c>
      <c r="G106" s="81">
        <v>39850</v>
      </c>
      <c r="H106" s="71">
        <f t="shared" si="4"/>
        <v>0.95031367628607277</v>
      </c>
      <c r="I106" s="82">
        <v>3342</v>
      </c>
      <c r="J106" s="81">
        <v>38906</v>
      </c>
      <c r="K106" s="83">
        <f t="shared" si="5"/>
        <v>0.97631116687578423</v>
      </c>
    </row>
    <row r="107" spans="1:11">
      <c r="A107" s="1" t="s">
        <v>160</v>
      </c>
      <c r="B107" s="45" t="s">
        <v>271</v>
      </c>
      <c r="C107" s="2" t="s">
        <v>350</v>
      </c>
      <c r="D107" s="81">
        <v>1257</v>
      </c>
      <c r="E107" s="81">
        <v>5422</v>
      </c>
      <c r="F107" s="81">
        <v>42651</v>
      </c>
      <c r="G107" s="81">
        <v>43908</v>
      </c>
      <c r="H107" s="71">
        <f t="shared" si="4"/>
        <v>0.97137195955179012</v>
      </c>
      <c r="I107" s="82">
        <v>2925</v>
      </c>
      <c r="J107" s="81">
        <v>42963</v>
      </c>
      <c r="K107" s="83">
        <f t="shared" si="5"/>
        <v>0.97847772615468709</v>
      </c>
    </row>
    <row r="108" spans="1:11">
      <c r="A108" s="1" t="s">
        <v>160</v>
      </c>
      <c r="B108" s="45" t="s">
        <v>272</v>
      </c>
      <c r="C108" s="2" t="s">
        <v>351</v>
      </c>
      <c r="D108" s="81">
        <v>854</v>
      </c>
      <c r="E108" s="81">
        <v>5836</v>
      </c>
      <c r="F108" s="81">
        <v>30700</v>
      </c>
      <c r="G108" s="81">
        <v>31554</v>
      </c>
      <c r="H108" s="71">
        <f t="shared" si="4"/>
        <v>0.97293528554224507</v>
      </c>
      <c r="I108" s="82">
        <v>2541</v>
      </c>
      <c r="J108" s="81">
        <v>30953</v>
      </c>
      <c r="K108" s="83">
        <f t="shared" si="5"/>
        <v>0.98095328642961277</v>
      </c>
    </row>
    <row r="109" spans="1:11">
      <c r="A109" s="1" t="s">
        <v>160</v>
      </c>
      <c r="B109" s="45" t="s">
        <v>273</v>
      </c>
      <c r="C109" s="2" t="s">
        <v>352</v>
      </c>
      <c r="D109" s="81">
        <v>4593</v>
      </c>
      <c r="E109" s="81">
        <v>10753</v>
      </c>
      <c r="F109" s="81">
        <v>21631</v>
      </c>
      <c r="G109" s="81">
        <v>26224</v>
      </c>
      <c r="H109" s="71">
        <f t="shared" si="4"/>
        <v>0.82485509456985973</v>
      </c>
      <c r="I109" s="82"/>
      <c r="J109" s="81">
        <v>21631</v>
      </c>
      <c r="K109" s="83">
        <f t="shared" si="5"/>
        <v>0.82485509456985973</v>
      </c>
    </row>
    <row r="110" spans="1:11">
      <c r="A110" s="1" t="s">
        <v>160</v>
      </c>
      <c r="B110" s="45" t="s">
        <v>274</v>
      </c>
      <c r="C110" s="2" t="s">
        <v>59</v>
      </c>
      <c r="D110" s="81">
        <v>134</v>
      </c>
      <c r="E110" s="81">
        <v>1508</v>
      </c>
      <c r="F110" s="81">
        <v>2490</v>
      </c>
      <c r="G110" s="81">
        <v>2624</v>
      </c>
      <c r="H110" s="71">
        <f t="shared" si="4"/>
        <v>0.94893292682926833</v>
      </c>
      <c r="I110" s="82"/>
      <c r="J110" s="81">
        <v>2490</v>
      </c>
      <c r="K110" s="83">
        <f t="shared" si="5"/>
        <v>0.94893292682926833</v>
      </c>
    </row>
    <row r="111" spans="1:11">
      <c r="A111" s="1" t="s">
        <v>160</v>
      </c>
      <c r="B111" s="45" t="s">
        <v>275</v>
      </c>
      <c r="C111" s="2" t="s">
        <v>60</v>
      </c>
      <c r="D111" s="81">
        <v>528</v>
      </c>
      <c r="E111" s="81">
        <v>75</v>
      </c>
      <c r="F111" s="81">
        <v>1207</v>
      </c>
      <c r="G111" s="81">
        <v>1735</v>
      </c>
      <c r="H111" s="71">
        <f t="shared" si="4"/>
        <v>0.6956772334293948</v>
      </c>
      <c r="I111" s="82"/>
      <c r="J111" s="81">
        <v>1207</v>
      </c>
      <c r="K111" s="83">
        <f t="shared" si="5"/>
        <v>0.6956772334293948</v>
      </c>
    </row>
    <row r="112" spans="1:11">
      <c r="A112" s="1" t="s">
        <v>160</v>
      </c>
      <c r="B112" s="45" t="s">
        <v>276</v>
      </c>
      <c r="C112" s="2" t="s">
        <v>61</v>
      </c>
      <c r="D112" s="81">
        <v>169</v>
      </c>
      <c r="E112" s="81">
        <v>19</v>
      </c>
      <c r="F112" s="81">
        <v>800</v>
      </c>
      <c r="G112" s="81">
        <v>969</v>
      </c>
      <c r="H112" s="71">
        <f t="shared" si="4"/>
        <v>0.82559339525283792</v>
      </c>
      <c r="I112" s="82"/>
      <c r="J112" s="81">
        <v>800</v>
      </c>
      <c r="K112" s="83">
        <f t="shared" si="5"/>
        <v>0.82559339525283792</v>
      </c>
    </row>
    <row r="113" spans="1:11">
      <c r="A113" s="1" t="s">
        <v>160</v>
      </c>
      <c r="B113" s="45" t="s">
        <v>277</v>
      </c>
      <c r="C113" s="2" t="s">
        <v>353</v>
      </c>
      <c r="D113" s="81">
        <v>6738</v>
      </c>
      <c r="E113" s="81">
        <v>20885</v>
      </c>
      <c r="F113" s="81">
        <v>36975</v>
      </c>
      <c r="G113" s="81">
        <v>43713</v>
      </c>
      <c r="H113" s="71">
        <f t="shared" si="4"/>
        <v>0.84585821151602503</v>
      </c>
      <c r="I113" s="82"/>
      <c r="J113" s="81">
        <v>36975</v>
      </c>
      <c r="K113" s="83">
        <f t="shared" si="5"/>
        <v>0.84585821151602503</v>
      </c>
    </row>
    <row r="114" spans="1:11">
      <c r="A114" s="1" t="s">
        <v>160</v>
      </c>
      <c r="B114" s="45" t="s">
        <v>278</v>
      </c>
      <c r="C114" s="2" t="s">
        <v>62</v>
      </c>
      <c r="D114" s="81">
        <v>4156</v>
      </c>
      <c r="E114" s="81">
        <v>8324</v>
      </c>
      <c r="F114" s="81">
        <v>16532</v>
      </c>
      <c r="G114" s="81">
        <v>20688</v>
      </c>
      <c r="H114" s="71">
        <f t="shared" si="4"/>
        <v>0.79911059551430785</v>
      </c>
      <c r="I114" s="82"/>
      <c r="J114" s="81">
        <v>16532</v>
      </c>
      <c r="K114" s="83">
        <f t="shared" si="5"/>
        <v>0.79911059551430785</v>
      </c>
    </row>
    <row r="115" spans="1:11">
      <c r="A115" s="42" t="s">
        <v>161</v>
      </c>
      <c r="B115" s="19"/>
      <c r="C115" s="7" t="s">
        <v>354</v>
      </c>
      <c r="D115" s="81">
        <v>111</v>
      </c>
      <c r="E115" s="81">
        <v>354</v>
      </c>
      <c r="F115" s="81">
        <v>354</v>
      </c>
      <c r="G115" s="81">
        <v>465</v>
      </c>
      <c r="H115" s="77">
        <f>F115/G115</f>
        <v>0.76129032258064511</v>
      </c>
      <c r="I115" s="84"/>
      <c r="J115" s="81">
        <v>354</v>
      </c>
      <c r="K115" s="77">
        <f t="shared" ref="K115:K149" si="6">+J115/G115</f>
        <v>0.76129032258064511</v>
      </c>
    </row>
    <row r="116" spans="1:11">
      <c r="A116" s="2" t="s">
        <v>161</v>
      </c>
      <c r="B116" s="20"/>
      <c r="C116" s="8" t="s">
        <v>63</v>
      </c>
      <c r="D116" s="81">
        <v>2</v>
      </c>
      <c r="E116" s="81">
        <v>97</v>
      </c>
      <c r="F116" s="81">
        <v>677</v>
      </c>
      <c r="G116" s="81">
        <v>679</v>
      </c>
      <c r="H116" s="77">
        <f t="shared" ref="H116:H179" si="7">F116/G116</f>
        <v>0.99705449189985274</v>
      </c>
      <c r="I116" s="84">
        <v>122</v>
      </c>
      <c r="J116" s="81">
        <v>677</v>
      </c>
      <c r="K116" s="77">
        <f t="shared" si="6"/>
        <v>0.99705449189985274</v>
      </c>
    </row>
    <row r="117" spans="1:11">
      <c r="A117" s="2" t="s">
        <v>161</v>
      </c>
      <c r="B117" s="20"/>
      <c r="C117" s="8" t="s">
        <v>64</v>
      </c>
      <c r="D117" s="81">
        <v>1</v>
      </c>
      <c r="E117" s="81">
        <v>652</v>
      </c>
      <c r="F117" s="81">
        <v>3331</v>
      </c>
      <c r="G117" s="81">
        <v>3332</v>
      </c>
      <c r="H117" s="77">
        <f t="shared" si="7"/>
        <v>0.99969987995198084</v>
      </c>
      <c r="I117" s="84"/>
      <c r="J117" s="81">
        <v>3331</v>
      </c>
      <c r="K117" s="77">
        <f t="shared" si="6"/>
        <v>0.99969987995198084</v>
      </c>
    </row>
    <row r="118" spans="1:11">
      <c r="A118" s="2" t="s">
        <v>161</v>
      </c>
      <c r="B118" s="20"/>
      <c r="C118" s="8" t="s">
        <v>65</v>
      </c>
      <c r="D118" s="81">
        <v>33</v>
      </c>
      <c r="E118" s="81">
        <v>598</v>
      </c>
      <c r="F118" s="81">
        <v>1252</v>
      </c>
      <c r="G118" s="81">
        <v>1285</v>
      </c>
      <c r="H118" s="77">
        <f t="shared" si="7"/>
        <v>0.9743190661478599</v>
      </c>
      <c r="I118" s="84"/>
      <c r="J118" s="81">
        <v>1252</v>
      </c>
      <c r="K118" s="77">
        <f t="shared" si="6"/>
        <v>0.9743190661478599</v>
      </c>
    </row>
    <row r="119" spans="1:11">
      <c r="A119" s="2" t="s">
        <v>161</v>
      </c>
      <c r="B119" s="20"/>
      <c r="C119" s="8" t="s">
        <v>66</v>
      </c>
      <c r="D119" s="81">
        <v>274</v>
      </c>
      <c r="E119" s="81">
        <v>564</v>
      </c>
      <c r="F119" s="81">
        <v>566</v>
      </c>
      <c r="G119" s="81">
        <v>840</v>
      </c>
      <c r="H119" s="77">
        <f t="shared" si="7"/>
        <v>0.67380952380952386</v>
      </c>
      <c r="I119" s="84"/>
      <c r="J119" s="81">
        <v>566</v>
      </c>
      <c r="K119" s="77">
        <f t="shared" si="6"/>
        <v>0.67380952380952386</v>
      </c>
    </row>
    <row r="120" spans="1:11">
      <c r="A120" s="2" t="s">
        <v>161</v>
      </c>
      <c r="B120" s="20"/>
      <c r="C120" s="8" t="s">
        <v>67</v>
      </c>
      <c r="D120" s="81">
        <v>58</v>
      </c>
      <c r="E120" s="81">
        <v>46</v>
      </c>
      <c r="F120" s="81">
        <v>519</v>
      </c>
      <c r="G120" s="81">
        <v>577</v>
      </c>
      <c r="H120" s="77">
        <f t="shared" si="7"/>
        <v>0.89948006932409008</v>
      </c>
      <c r="I120" s="84"/>
      <c r="J120" s="81">
        <v>519</v>
      </c>
      <c r="K120" s="77">
        <f t="shared" si="6"/>
        <v>0.89948006932409008</v>
      </c>
    </row>
    <row r="121" spans="1:11">
      <c r="A121" s="2" t="s">
        <v>163</v>
      </c>
      <c r="B121" s="20"/>
      <c r="C121" s="8" t="s">
        <v>279</v>
      </c>
      <c r="D121" s="81">
        <v>68</v>
      </c>
      <c r="E121" s="81">
        <v>153</v>
      </c>
      <c r="F121" s="81">
        <v>178</v>
      </c>
      <c r="G121" s="81">
        <v>246</v>
      </c>
      <c r="H121" s="77">
        <f>F121/G121</f>
        <v>0.72357723577235777</v>
      </c>
      <c r="I121" s="84"/>
      <c r="J121" s="81">
        <v>178</v>
      </c>
      <c r="K121" s="77">
        <f>+J121/G121</f>
        <v>0.72357723577235777</v>
      </c>
    </row>
    <row r="122" spans="1:11">
      <c r="A122" s="2" t="s">
        <v>162</v>
      </c>
      <c r="B122" s="20"/>
      <c r="C122" s="8" t="s">
        <v>68</v>
      </c>
      <c r="D122" s="81">
        <v>3</v>
      </c>
      <c r="E122" s="81">
        <v>209</v>
      </c>
      <c r="F122" s="81">
        <v>514</v>
      </c>
      <c r="G122" s="81">
        <v>517</v>
      </c>
      <c r="H122" s="77">
        <f t="shared" si="7"/>
        <v>0.99419729206963248</v>
      </c>
      <c r="I122" s="84"/>
      <c r="J122" s="81">
        <v>514</v>
      </c>
      <c r="K122" s="77">
        <f t="shared" si="6"/>
        <v>0.99419729206963248</v>
      </c>
    </row>
    <row r="123" spans="1:11">
      <c r="A123" s="2" t="s">
        <v>163</v>
      </c>
      <c r="B123" s="20"/>
      <c r="C123" s="8" t="s">
        <v>368</v>
      </c>
      <c r="D123" s="81">
        <v>31</v>
      </c>
      <c r="E123" s="81">
        <v>1068</v>
      </c>
      <c r="F123" s="81">
        <v>1756</v>
      </c>
      <c r="G123" s="81">
        <v>1787</v>
      </c>
      <c r="H123" s="77">
        <f t="shared" si="7"/>
        <v>0.98265249020705092</v>
      </c>
      <c r="I123" s="84"/>
      <c r="J123" s="81">
        <v>1756</v>
      </c>
      <c r="K123" s="77">
        <f t="shared" si="6"/>
        <v>0.98265249020705092</v>
      </c>
    </row>
    <row r="124" spans="1:11">
      <c r="A124" s="2" t="s">
        <v>161</v>
      </c>
      <c r="B124" s="20"/>
      <c r="C124" s="8" t="s">
        <v>69</v>
      </c>
      <c r="D124" s="81">
        <v>7</v>
      </c>
      <c r="E124" s="81">
        <v>649</v>
      </c>
      <c r="F124" s="81">
        <v>5641</v>
      </c>
      <c r="G124" s="81">
        <v>5648</v>
      </c>
      <c r="H124" s="77">
        <f t="shared" si="7"/>
        <v>0.9987606232294618</v>
      </c>
      <c r="I124" s="84"/>
      <c r="J124" s="81">
        <v>5641</v>
      </c>
      <c r="K124" s="77">
        <f t="shared" si="6"/>
        <v>0.9987606232294618</v>
      </c>
    </row>
    <row r="125" spans="1:11">
      <c r="A125" s="2" t="s">
        <v>161</v>
      </c>
      <c r="B125" s="20"/>
      <c r="C125" s="8" t="s">
        <v>70</v>
      </c>
      <c r="D125" s="81">
        <v>14</v>
      </c>
      <c r="E125" s="81">
        <v>229</v>
      </c>
      <c r="F125" s="81">
        <v>1892</v>
      </c>
      <c r="G125" s="81">
        <v>1906</v>
      </c>
      <c r="H125" s="77">
        <f t="shared" si="7"/>
        <v>0.99265477439664218</v>
      </c>
      <c r="I125" s="84"/>
      <c r="J125" s="81">
        <v>1892</v>
      </c>
      <c r="K125" s="77">
        <f t="shared" si="6"/>
        <v>0.99265477439664218</v>
      </c>
    </row>
    <row r="126" spans="1:11">
      <c r="A126" s="2" t="s">
        <v>161</v>
      </c>
      <c r="B126" s="20"/>
      <c r="C126" s="8" t="s">
        <v>71</v>
      </c>
      <c r="D126" s="81">
        <v>39</v>
      </c>
      <c r="E126" s="81">
        <v>638</v>
      </c>
      <c r="F126" s="81">
        <v>1500</v>
      </c>
      <c r="G126" s="81">
        <v>1539</v>
      </c>
      <c r="H126" s="77">
        <f t="shared" si="7"/>
        <v>0.97465886939571145</v>
      </c>
      <c r="I126" s="84"/>
      <c r="J126" s="81">
        <v>1500</v>
      </c>
      <c r="K126" s="77">
        <f t="shared" si="6"/>
        <v>0.97465886939571145</v>
      </c>
    </row>
    <row r="127" spans="1:11">
      <c r="A127" s="2" t="s">
        <v>161</v>
      </c>
      <c r="B127" s="20"/>
      <c r="C127" s="8" t="s">
        <v>72</v>
      </c>
      <c r="D127" s="81">
        <v>721</v>
      </c>
      <c r="E127" s="81">
        <v>3502</v>
      </c>
      <c r="F127" s="81">
        <v>6843</v>
      </c>
      <c r="G127" s="81">
        <v>7564</v>
      </c>
      <c r="H127" s="77">
        <f t="shared" si="7"/>
        <v>0.90468006345848762</v>
      </c>
      <c r="I127" s="84"/>
      <c r="J127" s="81">
        <v>6843</v>
      </c>
      <c r="K127" s="77">
        <f t="shared" si="6"/>
        <v>0.90468006345848762</v>
      </c>
    </row>
    <row r="128" spans="1:11">
      <c r="A128" s="2" t="s">
        <v>161</v>
      </c>
      <c r="B128" s="20"/>
      <c r="C128" s="8" t="s">
        <v>355</v>
      </c>
      <c r="D128" s="81">
        <v>464</v>
      </c>
      <c r="E128" s="81">
        <v>1269</v>
      </c>
      <c r="F128" s="81">
        <v>3474</v>
      </c>
      <c r="G128" s="81">
        <v>3938</v>
      </c>
      <c r="H128" s="77">
        <f t="shared" si="7"/>
        <v>0.8821736922295581</v>
      </c>
      <c r="I128" s="84"/>
      <c r="J128" s="81">
        <v>3474</v>
      </c>
      <c r="K128" s="77">
        <f t="shared" si="6"/>
        <v>0.8821736922295581</v>
      </c>
    </row>
    <row r="129" spans="1:11">
      <c r="A129" s="2" t="s">
        <v>163</v>
      </c>
      <c r="B129" s="20"/>
      <c r="C129" s="9" t="s">
        <v>73</v>
      </c>
      <c r="D129" s="81">
        <v>68</v>
      </c>
      <c r="E129" s="81">
        <v>193</v>
      </c>
      <c r="F129" s="81">
        <v>946</v>
      </c>
      <c r="G129" s="81">
        <v>1014</v>
      </c>
      <c r="H129" s="77">
        <f t="shared" si="7"/>
        <v>0.93293885601577908</v>
      </c>
      <c r="I129" s="84">
        <v>37</v>
      </c>
      <c r="J129" s="81">
        <v>946</v>
      </c>
      <c r="K129" s="77">
        <f t="shared" si="6"/>
        <v>0.93293885601577908</v>
      </c>
    </row>
    <row r="130" spans="1:11">
      <c r="A130" s="2" t="s">
        <v>161</v>
      </c>
      <c r="B130" s="20"/>
      <c r="C130" s="8" t="s">
        <v>74</v>
      </c>
      <c r="D130" s="81">
        <v>5</v>
      </c>
      <c r="E130" s="81">
        <v>512</v>
      </c>
      <c r="F130" s="81">
        <v>609</v>
      </c>
      <c r="G130" s="81">
        <v>614</v>
      </c>
      <c r="H130" s="77">
        <f t="shared" si="7"/>
        <v>0.99185667752442996</v>
      </c>
      <c r="I130" s="84"/>
      <c r="J130" s="81">
        <v>609</v>
      </c>
      <c r="K130" s="77">
        <f t="shared" si="6"/>
        <v>0.99185667752442996</v>
      </c>
    </row>
    <row r="131" spans="1:11">
      <c r="A131" s="2" t="s">
        <v>161</v>
      </c>
      <c r="B131" s="20"/>
      <c r="C131" s="8" t="s">
        <v>75</v>
      </c>
      <c r="D131" s="81">
        <v>92</v>
      </c>
      <c r="E131" s="81">
        <v>256</v>
      </c>
      <c r="F131" s="81">
        <v>704</v>
      </c>
      <c r="G131" s="81">
        <v>796</v>
      </c>
      <c r="H131" s="77">
        <f t="shared" si="7"/>
        <v>0.88442211055276387</v>
      </c>
      <c r="I131" s="84"/>
      <c r="J131" s="81">
        <v>704</v>
      </c>
      <c r="K131" s="77">
        <f t="shared" si="6"/>
        <v>0.88442211055276387</v>
      </c>
    </row>
    <row r="132" spans="1:11">
      <c r="A132" s="2" t="s">
        <v>161</v>
      </c>
      <c r="B132" s="20"/>
      <c r="C132" s="8" t="s">
        <v>356</v>
      </c>
      <c r="D132" s="81">
        <v>161</v>
      </c>
      <c r="E132" s="81">
        <v>18</v>
      </c>
      <c r="F132" s="81">
        <v>49</v>
      </c>
      <c r="G132" s="81">
        <v>210</v>
      </c>
      <c r="H132" s="77">
        <f t="shared" si="7"/>
        <v>0.23333333333333334</v>
      </c>
      <c r="I132" s="84"/>
      <c r="J132" s="81">
        <v>49</v>
      </c>
      <c r="K132" s="77">
        <f t="shared" si="6"/>
        <v>0.23333333333333334</v>
      </c>
    </row>
    <row r="133" spans="1:11">
      <c r="A133" s="2" t="s">
        <v>163</v>
      </c>
      <c r="B133" s="20"/>
      <c r="C133" s="9" t="s">
        <v>76</v>
      </c>
      <c r="D133" s="81">
        <v>21</v>
      </c>
      <c r="E133" s="81">
        <v>0</v>
      </c>
      <c r="F133" s="81">
        <v>0</v>
      </c>
      <c r="G133" s="81">
        <v>21</v>
      </c>
      <c r="H133" s="77">
        <f t="shared" si="7"/>
        <v>0</v>
      </c>
      <c r="I133" s="84"/>
      <c r="J133" s="81">
        <v>0</v>
      </c>
      <c r="K133" s="77">
        <f t="shared" si="6"/>
        <v>0</v>
      </c>
    </row>
    <row r="134" spans="1:11">
      <c r="A134" s="2" t="s">
        <v>161</v>
      </c>
      <c r="B134" s="20"/>
      <c r="C134" s="8" t="s">
        <v>77</v>
      </c>
      <c r="D134" s="81">
        <v>277</v>
      </c>
      <c r="E134" s="81">
        <v>219</v>
      </c>
      <c r="F134" s="81">
        <v>1433</v>
      </c>
      <c r="G134" s="81">
        <v>1710</v>
      </c>
      <c r="H134" s="77">
        <f t="shared" si="7"/>
        <v>0.83801169590643276</v>
      </c>
      <c r="I134" s="84"/>
      <c r="J134" s="81">
        <v>1433</v>
      </c>
      <c r="K134" s="77">
        <f t="shared" si="6"/>
        <v>0.83801169590643276</v>
      </c>
    </row>
    <row r="135" spans="1:11">
      <c r="A135" s="2" t="s">
        <v>161</v>
      </c>
      <c r="B135" s="20"/>
      <c r="C135" s="8" t="s">
        <v>78</v>
      </c>
      <c r="D135" s="81">
        <v>195</v>
      </c>
      <c r="E135" s="81">
        <v>828</v>
      </c>
      <c r="F135" s="81">
        <v>828</v>
      </c>
      <c r="G135" s="81">
        <v>1023</v>
      </c>
      <c r="H135" s="77">
        <f t="shared" si="7"/>
        <v>0.80938416422287385</v>
      </c>
      <c r="I135" s="84"/>
      <c r="J135" s="81">
        <v>828</v>
      </c>
      <c r="K135" s="77">
        <f t="shared" si="6"/>
        <v>0.80938416422287385</v>
      </c>
    </row>
    <row r="136" spans="1:11">
      <c r="A136" s="2" t="s">
        <v>164</v>
      </c>
      <c r="B136" s="20"/>
      <c r="C136" s="8" t="s">
        <v>79</v>
      </c>
      <c r="D136" s="81">
        <v>53</v>
      </c>
      <c r="E136" s="81">
        <v>318</v>
      </c>
      <c r="F136" s="81">
        <v>1141</v>
      </c>
      <c r="G136" s="81">
        <v>1194</v>
      </c>
      <c r="H136" s="77">
        <f t="shared" si="7"/>
        <v>0.95561139028475717</v>
      </c>
      <c r="I136" s="84"/>
      <c r="J136" s="81">
        <v>1141</v>
      </c>
      <c r="K136" s="77">
        <f t="shared" si="6"/>
        <v>0.95561139028475717</v>
      </c>
    </row>
    <row r="137" spans="1:11">
      <c r="A137" s="2" t="s">
        <v>161</v>
      </c>
      <c r="B137" s="20"/>
      <c r="C137" s="8" t="s">
        <v>80</v>
      </c>
      <c r="D137" s="81">
        <v>68</v>
      </c>
      <c r="E137" s="81">
        <v>368</v>
      </c>
      <c r="F137" s="81">
        <v>368</v>
      </c>
      <c r="G137" s="81">
        <v>436</v>
      </c>
      <c r="H137" s="77">
        <f t="shared" si="7"/>
        <v>0.84403669724770647</v>
      </c>
      <c r="I137" s="84"/>
      <c r="J137" s="81">
        <v>368</v>
      </c>
      <c r="K137" s="77">
        <f t="shared" si="6"/>
        <v>0.84403669724770647</v>
      </c>
    </row>
    <row r="138" spans="1:11">
      <c r="A138" s="2" t="s">
        <v>161</v>
      </c>
      <c r="B138" s="20"/>
      <c r="C138" s="8" t="s">
        <v>81</v>
      </c>
      <c r="D138" s="81">
        <v>33</v>
      </c>
      <c r="E138" s="81">
        <v>253</v>
      </c>
      <c r="F138" s="81">
        <v>488</v>
      </c>
      <c r="G138" s="81">
        <v>521</v>
      </c>
      <c r="H138" s="77">
        <f t="shared" si="7"/>
        <v>0.93666026871401153</v>
      </c>
      <c r="I138" s="84"/>
      <c r="J138" s="81">
        <v>488</v>
      </c>
      <c r="K138" s="77">
        <f t="shared" si="6"/>
        <v>0.93666026871401153</v>
      </c>
    </row>
    <row r="139" spans="1:11">
      <c r="A139" s="2" t="s">
        <v>163</v>
      </c>
      <c r="B139" s="20"/>
      <c r="C139" s="9" t="s">
        <v>82</v>
      </c>
      <c r="D139" s="81">
        <v>144</v>
      </c>
      <c r="E139" s="81">
        <v>559</v>
      </c>
      <c r="F139" s="81">
        <v>560</v>
      </c>
      <c r="G139" s="81">
        <v>704</v>
      </c>
      <c r="H139" s="77">
        <f t="shared" si="7"/>
        <v>0.79545454545454541</v>
      </c>
      <c r="I139" s="84">
        <v>261</v>
      </c>
      <c r="J139" s="81">
        <v>261</v>
      </c>
      <c r="K139" s="77">
        <f t="shared" si="6"/>
        <v>0.37073863636363635</v>
      </c>
    </row>
    <row r="140" spans="1:11">
      <c r="A140" s="2" t="s">
        <v>161</v>
      </c>
      <c r="B140" s="20"/>
      <c r="C140" s="8" t="s">
        <v>357</v>
      </c>
      <c r="D140" s="81">
        <v>438</v>
      </c>
      <c r="E140" s="81">
        <v>338</v>
      </c>
      <c r="F140" s="81">
        <v>1745</v>
      </c>
      <c r="G140" s="81">
        <v>2183</v>
      </c>
      <c r="H140" s="77">
        <f t="shared" si="7"/>
        <v>0.79935868071461291</v>
      </c>
      <c r="I140" s="84">
        <v>43</v>
      </c>
      <c r="J140" s="81">
        <v>1788</v>
      </c>
      <c r="K140" s="77">
        <f t="shared" si="6"/>
        <v>0.81905634448007325</v>
      </c>
    </row>
    <row r="141" spans="1:11">
      <c r="A141" s="2" t="s">
        <v>165</v>
      </c>
      <c r="B141" s="20"/>
      <c r="C141" s="8" t="s">
        <v>83</v>
      </c>
      <c r="D141" s="81">
        <v>19</v>
      </c>
      <c r="E141" s="81">
        <v>1545</v>
      </c>
      <c r="F141" s="81">
        <v>4607</v>
      </c>
      <c r="G141" s="81">
        <v>4626</v>
      </c>
      <c r="H141" s="77">
        <f t="shared" si="7"/>
        <v>0.99589277993947256</v>
      </c>
      <c r="I141" s="84"/>
      <c r="J141" s="81">
        <v>4607</v>
      </c>
      <c r="K141" s="77">
        <f t="shared" si="6"/>
        <v>0.99589277993947256</v>
      </c>
    </row>
    <row r="142" spans="1:11">
      <c r="A142" s="2" t="s">
        <v>161</v>
      </c>
      <c r="B142" s="20"/>
      <c r="C142" s="8" t="s">
        <v>84</v>
      </c>
      <c r="D142" s="81">
        <v>63</v>
      </c>
      <c r="E142" s="81">
        <v>311</v>
      </c>
      <c r="F142" s="81">
        <v>382</v>
      </c>
      <c r="G142" s="81">
        <v>445</v>
      </c>
      <c r="H142" s="77">
        <f t="shared" si="7"/>
        <v>0.85842696629213489</v>
      </c>
      <c r="I142" s="84"/>
      <c r="J142" s="81">
        <v>382</v>
      </c>
      <c r="K142" s="77">
        <f t="shared" si="6"/>
        <v>0.85842696629213489</v>
      </c>
    </row>
    <row r="143" spans="1:11">
      <c r="A143" s="2" t="s">
        <v>161</v>
      </c>
      <c r="B143" s="20"/>
      <c r="C143" s="8" t="s">
        <v>85</v>
      </c>
      <c r="D143" s="81">
        <v>70</v>
      </c>
      <c r="E143" s="81">
        <v>1533</v>
      </c>
      <c r="F143" s="81">
        <v>5308</v>
      </c>
      <c r="G143" s="81">
        <v>5378</v>
      </c>
      <c r="H143" s="77">
        <f t="shared" si="7"/>
        <v>0.98698400892525107</v>
      </c>
      <c r="I143" s="84"/>
      <c r="J143" s="81">
        <v>5308</v>
      </c>
      <c r="K143" s="77">
        <f t="shared" si="6"/>
        <v>0.98698400892525107</v>
      </c>
    </row>
    <row r="144" spans="1:11">
      <c r="A144" s="2" t="s">
        <v>161</v>
      </c>
      <c r="B144" s="20"/>
      <c r="C144" s="8" t="s">
        <v>86</v>
      </c>
      <c r="D144" s="81">
        <v>170</v>
      </c>
      <c r="E144" s="81">
        <v>175</v>
      </c>
      <c r="F144" s="81">
        <v>177</v>
      </c>
      <c r="G144" s="81">
        <v>347</v>
      </c>
      <c r="H144" s="77">
        <f t="shared" si="7"/>
        <v>0.51008645533141206</v>
      </c>
      <c r="I144" s="84"/>
      <c r="J144" s="81">
        <v>177</v>
      </c>
      <c r="K144" s="77">
        <f t="shared" si="6"/>
        <v>0.51008645533141206</v>
      </c>
    </row>
    <row r="145" spans="1:11">
      <c r="A145" s="2" t="s">
        <v>161</v>
      </c>
      <c r="B145" s="20"/>
      <c r="C145" s="8" t="s">
        <v>358</v>
      </c>
      <c r="D145" s="81">
        <v>166</v>
      </c>
      <c r="E145" s="81">
        <v>188</v>
      </c>
      <c r="F145" s="81">
        <v>188</v>
      </c>
      <c r="G145" s="81">
        <v>354</v>
      </c>
      <c r="H145" s="77">
        <f t="shared" si="7"/>
        <v>0.53107344632768361</v>
      </c>
      <c r="I145" s="84"/>
      <c r="J145" s="81">
        <v>188</v>
      </c>
      <c r="K145" s="77">
        <f t="shared" si="6"/>
        <v>0.53107344632768361</v>
      </c>
    </row>
    <row r="146" spans="1:11">
      <c r="A146" s="2" t="s">
        <v>161</v>
      </c>
      <c r="B146" s="20"/>
      <c r="C146" s="8" t="s">
        <v>87</v>
      </c>
      <c r="D146" s="81">
        <v>27</v>
      </c>
      <c r="E146" s="81">
        <v>604</v>
      </c>
      <c r="F146" s="81">
        <v>3488</v>
      </c>
      <c r="G146" s="81">
        <v>3515</v>
      </c>
      <c r="H146" s="77">
        <f t="shared" si="7"/>
        <v>0.99231863442389756</v>
      </c>
      <c r="I146" s="84"/>
      <c r="J146" s="81">
        <v>3488</v>
      </c>
      <c r="K146" s="77">
        <f t="shared" si="6"/>
        <v>0.99231863442389756</v>
      </c>
    </row>
    <row r="147" spans="1:11">
      <c r="A147" s="2" t="s">
        <v>161</v>
      </c>
      <c r="B147" s="20"/>
      <c r="C147" s="8" t="s">
        <v>88</v>
      </c>
      <c r="D147" s="81">
        <v>190</v>
      </c>
      <c r="E147" s="81">
        <v>671</v>
      </c>
      <c r="F147" s="81">
        <v>3490</v>
      </c>
      <c r="G147" s="81">
        <v>3680</v>
      </c>
      <c r="H147" s="77">
        <f t="shared" si="7"/>
        <v>0.94836956521739135</v>
      </c>
      <c r="I147" s="84"/>
      <c r="J147" s="81">
        <v>3490</v>
      </c>
      <c r="K147" s="77">
        <f t="shared" si="6"/>
        <v>0.94836956521739135</v>
      </c>
    </row>
    <row r="148" spans="1:11">
      <c r="A148" s="2" t="s">
        <v>161</v>
      </c>
      <c r="B148" s="20"/>
      <c r="C148" s="8" t="s">
        <v>89</v>
      </c>
      <c r="D148" s="81">
        <v>0</v>
      </c>
      <c r="E148" s="81">
        <v>22</v>
      </c>
      <c r="F148" s="81">
        <v>1605</v>
      </c>
      <c r="G148" s="81">
        <v>1605</v>
      </c>
      <c r="H148" s="77">
        <f t="shared" si="7"/>
        <v>1</v>
      </c>
      <c r="I148" s="84"/>
      <c r="J148" s="81">
        <v>1605</v>
      </c>
      <c r="K148" s="77">
        <f t="shared" si="6"/>
        <v>1</v>
      </c>
    </row>
    <row r="149" spans="1:11">
      <c r="A149" s="2" t="s">
        <v>165</v>
      </c>
      <c r="B149" s="20"/>
      <c r="C149" s="8" t="s">
        <v>90</v>
      </c>
      <c r="D149" s="81">
        <v>14</v>
      </c>
      <c r="E149" s="81">
        <v>1736</v>
      </c>
      <c r="F149" s="81">
        <v>6692</v>
      </c>
      <c r="G149" s="81">
        <v>6706</v>
      </c>
      <c r="H149" s="77">
        <f t="shared" si="7"/>
        <v>0.9979123173277662</v>
      </c>
      <c r="I149" s="84">
        <v>204</v>
      </c>
      <c r="J149" s="81">
        <v>6692</v>
      </c>
      <c r="K149" s="77">
        <f t="shared" si="6"/>
        <v>0.9979123173277662</v>
      </c>
    </row>
    <row r="150" spans="1:11">
      <c r="A150" s="2" t="s">
        <v>163</v>
      </c>
      <c r="B150" s="20"/>
      <c r="C150" s="8" t="s">
        <v>369</v>
      </c>
      <c r="D150" s="81">
        <v>0</v>
      </c>
      <c r="E150" s="81">
        <v>4</v>
      </c>
      <c r="F150" s="81">
        <v>328</v>
      </c>
      <c r="G150" s="81">
        <v>328</v>
      </c>
      <c r="H150" s="77">
        <f>F150/G150</f>
        <v>1</v>
      </c>
      <c r="I150" s="84"/>
      <c r="J150" s="81">
        <v>328</v>
      </c>
      <c r="K150" s="77">
        <f>+J150/G150</f>
        <v>1</v>
      </c>
    </row>
    <row r="151" spans="1:11">
      <c r="A151" s="2" t="s">
        <v>161</v>
      </c>
      <c r="B151" s="20"/>
      <c r="C151" s="8" t="s">
        <v>91</v>
      </c>
      <c r="D151" s="81">
        <v>27</v>
      </c>
      <c r="E151" s="81">
        <v>1093</v>
      </c>
      <c r="F151" s="81">
        <v>18993</v>
      </c>
      <c r="G151" s="81">
        <v>19020</v>
      </c>
      <c r="H151" s="77">
        <f t="shared" si="7"/>
        <v>0.99858044164037851</v>
      </c>
      <c r="I151" s="84"/>
      <c r="J151" s="81">
        <v>18993</v>
      </c>
      <c r="K151" s="77">
        <f t="shared" ref="K151:K181" si="8">+J151/G151</f>
        <v>0.99858044164037851</v>
      </c>
    </row>
    <row r="152" spans="1:11">
      <c r="A152" s="2" t="s">
        <v>161</v>
      </c>
      <c r="B152" s="20"/>
      <c r="C152" s="8" t="s">
        <v>92</v>
      </c>
      <c r="D152" s="81">
        <v>6</v>
      </c>
      <c r="E152" s="81">
        <v>130</v>
      </c>
      <c r="F152" s="81">
        <v>550</v>
      </c>
      <c r="G152" s="81">
        <v>556</v>
      </c>
      <c r="H152" s="77">
        <f t="shared" si="7"/>
        <v>0.98920863309352514</v>
      </c>
      <c r="I152" s="84"/>
      <c r="J152" s="81">
        <v>550</v>
      </c>
      <c r="K152" s="77">
        <f t="shared" si="8"/>
        <v>0.98920863309352514</v>
      </c>
    </row>
    <row r="153" spans="1:11">
      <c r="A153" s="2" t="s">
        <v>163</v>
      </c>
      <c r="B153" s="20"/>
      <c r="C153" s="9" t="s">
        <v>367</v>
      </c>
      <c r="D153" s="81">
        <v>349</v>
      </c>
      <c r="E153" s="81">
        <v>12</v>
      </c>
      <c r="F153" s="81">
        <v>12</v>
      </c>
      <c r="G153" s="81">
        <v>361</v>
      </c>
      <c r="H153" s="77">
        <f t="shared" si="7"/>
        <v>3.3240997229916899E-2</v>
      </c>
      <c r="I153" s="84">
        <v>190</v>
      </c>
      <c r="J153" s="81">
        <v>190</v>
      </c>
      <c r="K153" s="77">
        <f t="shared" si="8"/>
        <v>0.52631578947368418</v>
      </c>
    </row>
    <row r="154" spans="1:11">
      <c r="A154" s="2" t="s">
        <v>163</v>
      </c>
      <c r="B154" s="20"/>
      <c r="C154" s="9" t="s">
        <v>359</v>
      </c>
      <c r="D154" s="81">
        <v>1051</v>
      </c>
      <c r="E154" s="81">
        <v>1062</v>
      </c>
      <c r="F154" s="81">
        <v>3592</v>
      </c>
      <c r="G154" s="81">
        <v>4643</v>
      </c>
      <c r="H154" s="77">
        <f t="shared" si="7"/>
        <v>0.7736377342235623</v>
      </c>
      <c r="I154" s="84" t="s">
        <v>291</v>
      </c>
      <c r="J154" s="81">
        <v>3592</v>
      </c>
      <c r="K154" s="77">
        <f t="shared" si="8"/>
        <v>0.7736377342235623</v>
      </c>
    </row>
    <row r="155" spans="1:11">
      <c r="A155" s="2" t="s">
        <v>163</v>
      </c>
      <c r="B155" s="20"/>
      <c r="C155" s="9" t="s">
        <v>93</v>
      </c>
      <c r="D155" s="81">
        <v>209</v>
      </c>
      <c r="E155" s="81">
        <v>715</v>
      </c>
      <c r="F155" s="81">
        <v>5002</v>
      </c>
      <c r="G155" s="81">
        <v>5211</v>
      </c>
      <c r="H155" s="77">
        <f t="shared" si="7"/>
        <v>0.95989253502206873</v>
      </c>
      <c r="I155" s="84">
        <v>310</v>
      </c>
      <c r="J155" s="81">
        <v>5002</v>
      </c>
      <c r="K155" s="77">
        <f t="shared" si="8"/>
        <v>0.95989253502206873</v>
      </c>
    </row>
    <row r="156" spans="1:11">
      <c r="A156" s="2" t="s">
        <v>163</v>
      </c>
      <c r="B156" s="20"/>
      <c r="C156" s="9" t="s">
        <v>94</v>
      </c>
      <c r="D156" s="81">
        <v>166</v>
      </c>
      <c r="E156" s="81">
        <v>505</v>
      </c>
      <c r="F156" s="81">
        <v>1734</v>
      </c>
      <c r="G156" s="81">
        <v>1900</v>
      </c>
      <c r="H156" s="77">
        <f t="shared" si="7"/>
        <v>0.91263157894736846</v>
      </c>
      <c r="I156" s="84"/>
      <c r="J156" s="81">
        <v>1734</v>
      </c>
      <c r="K156" s="77">
        <f t="shared" si="8"/>
        <v>0.91263157894736846</v>
      </c>
    </row>
    <row r="157" spans="1:11">
      <c r="A157" s="2" t="s">
        <v>161</v>
      </c>
      <c r="B157" s="20"/>
      <c r="C157" s="8" t="s">
        <v>95</v>
      </c>
      <c r="D157" s="81">
        <v>0</v>
      </c>
      <c r="E157" s="81">
        <v>88</v>
      </c>
      <c r="F157" s="81">
        <v>1978</v>
      </c>
      <c r="G157" s="81">
        <v>1978</v>
      </c>
      <c r="H157" s="77">
        <f t="shared" si="7"/>
        <v>1</v>
      </c>
      <c r="I157" s="84"/>
      <c r="J157" s="81">
        <v>1978</v>
      </c>
      <c r="K157" s="77">
        <f t="shared" si="8"/>
        <v>1</v>
      </c>
    </row>
    <row r="158" spans="1:11">
      <c r="A158" s="2" t="s">
        <v>163</v>
      </c>
      <c r="B158" s="20"/>
      <c r="C158" s="9" t="s">
        <v>96</v>
      </c>
      <c r="D158" s="81">
        <v>425</v>
      </c>
      <c r="E158" s="81">
        <v>385</v>
      </c>
      <c r="F158" s="81">
        <v>863</v>
      </c>
      <c r="G158" s="81">
        <v>1288</v>
      </c>
      <c r="H158" s="77">
        <f t="shared" si="7"/>
        <v>0.67003105590062106</v>
      </c>
      <c r="I158" s="84"/>
      <c r="J158" s="81">
        <v>863</v>
      </c>
      <c r="K158" s="77">
        <f t="shared" si="8"/>
        <v>0.67003105590062106</v>
      </c>
    </row>
    <row r="159" spans="1:11">
      <c r="A159" s="2" t="s">
        <v>161</v>
      </c>
      <c r="B159" s="20"/>
      <c r="C159" s="8" t="s">
        <v>97</v>
      </c>
      <c r="D159" s="81">
        <v>136</v>
      </c>
      <c r="E159" s="81">
        <v>9</v>
      </c>
      <c r="F159" s="81">
        <v>314</v>
      </c>
      <c r="G159" s="81">
        <v>450</v>
      </c>
      <c r="H159" s="77">
        <f t="shared" si="7"/>
        <v>0.69777777777777783</v>
      </c>
      <c r="I159" s="84"/>
      <c r="J159" s="81">
        <v>314</v>
      </c>
      <c r="K159" s="77">
        <f t="shared" si="8"/>
        <v>0.69777777777777783</v>
      </c>
    </row>
    <row r="160" spans="1:11">
      <c r="A160" s="2" t="s">
        <v>161</v>
      </c>
      <c r="B160" s="20"/>
      <c r="C160" s="8" t="s">
        <v>98</v>
      </c>
      <c r="D160" s="81">
        <v>16</v>
      </c>
      <c r="E160" s="81">
        <v>196</v>
      </c>
      <c r="F160" s="81">
        <v>387</v>
      </c>
      <c r="G160" s="81">
        <v>403</v>
      </c>
      <c r="H160" s="77">
        <f t="shared" si="7"/>
        <v>0.96029776674937961</v>
      </c>
      <c r="I160" s="84">
        <v>134</v>
      </c>
      <c r="J160" s="81">
        <v>387</v>
      </c>
      <c r="K160" s="77">
        <f t="shared" si="8"/>
        <v>0.96029776674937961</v>
      </c>
    </row>
    <row r="161" spans="1:11">
      <c r="A161" s="2" t="s">
        <v>161</v>
      </c>
      <c r="B161" s="20"/>
      <c r="C161" s="8" t="s">
        <v>360</v>
      </c>
      <c r="D161" s="81">
        <v>775</v>
      </c>
      <c r="E161" s="81">
        <v>912</v>
      </c>
      <c r="F161" s="81">
        <v>912</v>
      </c>
      <c r="G161" s="81">
        <v>1687</v>
      </c>
      <c r="H161" s="77">
        <f t="shared" si="7"/>
        <v>0.54060462359217543</v>
      </c>
      <c r="I161" s="84">
        <v>56</v>
      </c>
      <c r="J161" s="81">
        <v>968</v>
      </c>
      <c r="K161" s="77">
        <f t="shared" si="8"/>
        <v>0.57379964433906339</v>
      </c>
    </row>
    <row r="162" spans="1:11">
      <c r="A162" s="2" t="s">
        <v>161</v>
      </c>
      <c r="B162" s="20"/>
      <c r="C162" s="8" t="s">
        <v>99</v>
      </c>
      <c r="D162" s="81">
        <v>65</v>
      </c>
      <c r="E162" s="81">
        <v>14</v>
      </c>
      <c r="F162" s="81">
        <v>175</v>
      </c>
      <c r="G162" s="81">
        <v>240</v>
      </c>
      <c r="H162" s="77">
        <f t="shared" si="7"/>
        <v>0.72916666666666663</v>
      </c>
      <c r="I162" s="84"/>
      <c r="J162" s="81">
        <v>175</v>
      </c>
      <c r="K162" s="77">
        <f t="shared" si="8"/>
        <v>0.72916666666666663</v>
      </c>
    </row>
    <row r="163" spans="1:11">
      <c r="A163" s="2" t="s">
        <v>161</v>
      </c>
      <c r="B163" s="20"/>
      <c r="C163" s="8" t="s">
        <v>100</v>
      </c>
      <c r="D163" s="81">
        <v>771</v>
      </c>
      <c r="E163" s="81">
        <v>713</v>
      </c>
      <c r="F163" s="81">
        <v>2329</v>
      </c>
      <c r="G163" s="81">
        <v>3100</v>
      </c>
      <c r="H163" s="77">
        <f t="shared" si="7"/>
        <v>0.75129032258064521</v>
      </c>
      <c r="I163" s="84"/>
      <c r="J163" s="81">
        <v>2329</v>
      </c>
      <c r="K163" s="77">
        <f t="shared" si="8"/>
        <v>0.75129032258064521</v>
      </c>
    </row>
    <row r="164" spans="1:11">
      <c r="A164" s="2" t="s">
        <v>161</v>
      </c>
      <c r="B164" s="20"/>
      <c r="C164" s="8" t="s">
        <v>101</v>
      </c>
      <c r="D164" s="81">
        <v>2</v>
      </c>
      <c r="E164" s="81">
        <v>430</v>
      </c>
      <c r="F164" s="81">
        <v>5742</v>
      </c>
      <c r="G164" s="81">
        <v>5744</v>
      </c>
      <c r="H164" s="77">
        <f t="shared" si="7"/>
        <v>0.99965181058495822</v>
      </c>
      <c r="I164" s="84"/>
      <c r="J164" s="81">
        <v>5742</v>
      </c>
      <c r="K164" s="77">
        <f t="shared" si="8"/>
        <v>0.99965181058495822</v>
      </c>
    </row>
    <row r="165" spans="1:11">
      <c r="A165" s="2" t="s">
        <v>163</v>
      </c>
      <c r="B165" s="20"/>
      <c r="C165" s="9" t="s">
        <v>102</v>
      </c>
      <c r="D165" s="81">
        <v>104</v>
      </c>
      <c r="E165" s="81">
        <v>6</v>
      </c>
      <c r="F165" s="81">
        <v>315</v>
      </c>
      <c r="G165" s="81">
        <v>419</v>
      </c>
      <c r="H165" s="77">
        <f t="shared" si="7"/>
        <v>0.75178997613365151</v>
      </c>
      <c r="I165" s="84"/>
      <c r="J165" s="81">
        <v>315</v>
      </c>
      <c r="K165" s="77">
        <f t="shared" si="8"/>
        <v>0.75178997613365151</v>
      </c>
    </row>
    <row r="166" spans="1:11">
      <c r="A166" s="2" t="s">
        <v>161</v>
      </c>
      <c r="B166" s="20"/>
      <c r="C166" s="8" t="s">
        <v>103</v>
      </c>
      <c r="D166" s="81">
        <v>70</v>
      </c>
      <c r="E166" s="81">
        <v>266</v>
      </c>
      <c r="F166" s="81">
        <v>604</v>
      </c>
      <c r="G166" s="81">
        <v>674</v>
      </c>
      <c r="H166" s="77">
        <f t="shared" si="7"/>
        <v>0.89614243323442133</v>
      </c>
      <c r="I166" s="84"/>
      <c r="J166" s="81">
        <v>604</v>
      </c>
      <c r="K166" s="77">
        <f t="shared" si="8"/>
        <v>0.89614243323442133</v>
      </c>
    </row>
    <row r="167" spans="1:11">
      <c r="A167" s="2" t="s">
        <v>161</v>
      </c>
      <c r="B167" s="20"/>
      <c r="C167" s="8" t="s">
        <v>104</v>
      </c>
      <c r="D167" s="81">
        <v>265</v>
      </c>
      <c r="E167" s="81">
        <v>1562</v>
      </c>
      <c r="F167" s="81">
        <v>6868</v>
      </c>
      <c r="G167" s="81">
        <v>7133</v>
      </c>
      <c r="H167" s="77">
        <f t="shared" si="7"/>
        <v>0.96284873124912385</v>
      </c>
      <c r="I167" s="84">
        <v>155</v>
      </c>
      <c r="J167" s="81">
        <v>6868</v>
      </c>
      <c r="K167" s="77">
        <f t="shared" si="8"/>
        <v>0.96284873124912385</v>
      </c>
    </row>
    <row r="168" spans="1:11">
      <c r="A168" s="2" t="s">
        <v>161</v>
      </c>
      <c r="B168" s="20"/>
      <c r="C168" s="8" t="s">
        <v>105</v>
      </c>
      <c r="D168" s="81">
        <v>164</v>
      </c>
      <c r="E168" s="81">
        <v>13</v>
      </c>
      <c r="F168" s="81">
        <v>389</v>
      </c>
      <c r="G168" s="81">
        <v>553</v>
      </c>
      <c r="H168" s="77">
        <f t="shared" si="7"/>
        <v>0.70343580470162748</v>
      </c>
      <c r="I168" s="84"/>
      <c r="J168" s="81">
        <v>389</v>
      </c>
      <c r="K168" s="77">
        <f t="shared" si="8"/>
        <v>0.70343580470162748</v>
      </c>
    </row>
    <row r="169" spans="1:11">
      <c r="A169" s="2" t="s">
        <v>161</v>
      </c>
      <c r="B169" s="20"/>
      <c r="C169" s="8" t="s">
        <v>106</v>
      </c>
      <c r="D169" s="81">
        <v>45</v>
      </c>
      <c r="E169" s="81">
        <v>652</v>
      </c>
      <c r="F169" s="81">
        <v>5413</v>
      </c>
      <c r="G169" s="81">
        <v>5458</v>
      </c>
      <c r="H169" s="77">
        <f t="shared" si="7"/>
        <v>0.99175522169292785</v>
      </c>
      <c r="I169" s="84">
        <v>238</v>
      </c>
      <c r="J169" s="81">
        <v>5413</v>
      </c>
      <c r="K169" s="77">
        <f t="shared" si="8"/>
        <v>0.99175522169292785</v>
      </c>
    </row>
    <row r="170" spans="1:11">
      <c r="A170" s="2" t="s">
        <v>165</v>
      </c>
      <c r="B170" s="20"/>
      <c r="C170" s="8" t="s">
        <v>107</v>
      </c>
      <c r="D170" s="81">
        <v>24</v>
      </c>
      <c r="E170" s="81">
        <v>1201</v>
      </c>
      <c r="F170" s="81">
        <v>2547</v>
      </c>
      <c r="G170" s="81">
        <v>2571</v>
      </c>
      <c r="H170" s="77">
        <f t="shared" si="7"/>
        <v>0.99066511085180864</v>
      </c>
      <c r="I170" s="84">
        <v>289</v>
      </c>
      <c r="J170" s="81">
        <v>2547</v>
      </c>
      <c r="K170" s="77">
        <f t="shared" si="8"/>
        <v>0.99066511085180864</v>
      </c>
    </row>
    <row r="171" spans="1:11">
      <c r="A171" s="2" t="s">
        <v>163</v>
      </c>
      <c r="B171" s="20"/>
      <c r="C171" s="9" t="s">
        <v>108</v>
      </c>
      <c r="D171" s="81">
        <v>319</v>
      </c>
      <c r="E171" s="81">
        <v>106</v>
      </c>
      <c r="F171" s="81">
        <v>793</v>
      </c>
      <c r="G171" s="81">
        <v>1112</v>
      </c>
      <c r="H171" s="77">
        <f t="shared" si="7"/>
        <v>0.71312949640287771</v>
      </c>
      <c r="I171" s="84">
        <v>52</v>
      </c>
      <c r="J171" s="81">
        <v>793</v>
      </c>
      <c r="K171" s="77">
        <f t="shared" si="8"/>
        <v>0.71312949640287771</v>
      </c>
    </row>
    <row r="172" spans="1:11">
      <c r="A172" s="2" t="s">
        <v>163</v>
      </c>
      <c r="B172" s="20"/>
      <c r="C172" s="9" t="s">
        <v>109</v>
      </c>
      <c r="D172" s="81">
        <v>436</v>
      </c>
      <c r="E172" s="81">
        <v>149</v>
      </c>
      <c r="F172" s="81">
        <v>948</v>
      </c>
      <c r="G172" s="81">
        <v>1384</v>
      </c>
      <c r="H172" s="77">
        <f t="shared" si="7"/>
        <v>0.68497109826589597</v>
      </c>
      <c r="I172" s="84"/>
      <c r="J172" s="81">
        <v>948</v>
      </c>
      <c r="K172" s="77">
        <f t="shared" si="8"/>
        <v>0.68497109826589597</v>
      </c>
    </row>
    <row r="173" spans="1:11">
      <c r="A173" s="2" t="s">
        <v>161</v>
      </c>
      <c r="B173" s="20"/>
      <c r="C173" s="8" t="s">
        <v>110</v>
      </c>
      <c r="D173" s="81">
        <v>270</v>
      </c>
      <c r="E173" s="81">
        <v>353</v>
      </c>
      <c r="F173" s="81">
        <v>353</v>
      </c>
      <c r="G173" s="81">
        <v>623</v>
      </c>
      <c r="H173" s="77">
        <f t="shared" si="7"/>
        <v>0.5666131621187801</v>
      </c>
      <c r="I173" s="84"/>
      <c r="J173" s="81">
        <v>353</v>
      </c>
      <c r="K173" s="77">
        <f t="shared" si="8"/>
        <v>0.5666131621187801</v>
      </c>
    </row>
    <row r="174" spans="1:11">
      <c r="A174" s="2" t="s">
        <v>163</v>
      </c>
      <c r="B174" s="20"/>
      <c r="C174" s="9" t="s">
        <v>111</v>
      </c>
      <c r="D174" s="81">
        <v>618</v>
      </c>
      <c r="E174" s="81">
        <v>975</v>
      </c>
      <c r="F174" s="81">
        <v>2562</v>
      </c>
      <c r="G174" s="81">
        <v>3180</v>
      </c>
      <c r="H174" s="77">
        <f t="shared" si="7"/>
        <v>0.80566037735849061</v>
      </c>
      <c r="I174" s="84"/>
      <c r="J174" s="81">
        <v>2562</v>
      </c>
      <c r="K174" s="77">
        <f t="shared" si="8"/>
        <v>0.80566037735849061</v>
      </c>
    </row>
    <row r="175" spans="1:11">
      <c r="A175" s="2" t="s">
        <v>161</v>
      </c>
      <c r="B175" s="20"/>
      <c r="C175" s="8" t="s">
        <v>112</v>
      </c>
      <c r="D175" s="81">
        <v>27</v>
      </c>
      <c r="E175" s="81">
        <v>637</v>
      </c>
      <c r="F175" s="81">
        <v>1769</v>
      </c>
      <c r="G175" s="81">
        <v>1796</v>
      </c>
      <c r="H175" s="77">
        <f t="shared" si="7"/>
        <v>0.98496659242761697</v>
      </c>
      <c r="I175" s="84">
        <v>22</v>
      </c>
      <c r="J175" s="81">
        <v>1791</v>
      </c>
      <c r="K175" s="77">
        <f t="shared" si="8"/>
        <v>0.99721603563474392</v>
      </c>
    </row>
    <row r="176" spans="1:11">
      <c r="A176" s="2" t="s">
        <v>161</v>
      </c>
      <c r="B176" s="20"/>
      <c r="C176" s="8" t="s">
        <v>113</v>
      </c>
      <c r="D176" s="81">
        <v>460</v>
      </c>
      <c r="E176" s="81">
        <v>967</v>
      </c>
      <c r="F176" s="81">
        <v>3259</v>
      </c>
      <c r="G176" s="81">
        <v>3719</v>
      </c>
      <c r="H176" s="77">
        <f t="shared" si="7"/>
        <v>0.87631083624630279</v>
      </c>
      <c r="I176" s="84"/>
      <c r="J176" s="81">
        <v>3259</v>
      </c>
      <c r="K176" s="77">
        <f t="shared" si="8"/>
        <v>0.87631083624630279</v>
      </c>
    </row>
    <row r="177" spans="1:11">
      <c r="A177" s="2" t="s">
        <v>161</v>
      </c>
      <c r="B177" s="20"/>
      <c r="C177" s="8" t="s">
        <v>114</v>
      </c>
      <c r="D177" s="81">
        <v>139</v>
      </c>
      <c r="E177" s="81">
        <v>207</v>
      </c>
      <c r="F177" s="81">
        <v>207</v>
      </c>
      <c r="G177" s="81">
        <v>346</v>
      </c>
      <c r="H177" s="77">
        <f t="shared" si="7"/>
        <v>0.59826589595375723</v>
      </c>
      <c r="I177" s="84"/>
      <c r="J177" s="81">
        <v>207</v>
      </c>
      <c r="K177" s="77">
        <f t="shared" si="8"/>
        <v>0.59826589595375723</v>
      </c>
    </row>
    <row r="178" spans="1:11">
      <c r="A178" s="2" t="s">
        <v>161</v>
      </c>
      <c r="B178" s="20"/>
      <c r="C178" s="8" t="s">
        <v>115</v>
      </c>
      <c r="D178" s="81">
        <v>40</v>
      </c>
      <c r="E178" s="81">
        <v>198</v>
      </c>
      <c r="F178" s="81">
        <v>592</v>
      </c>
      <c r="G178" s="81">
        <v>632</v>
      </c>
      <c r="H178" s="77">
        <f t="shared" si="7"/>
        <v>0.93670886075949367</v>
      </c>
      <c r="I178" s="84"/>
      <c r="J178" s="81">
        <v>592</v>
      </c>
      <c r="K178" s="77">
        <f t="shared" si="8"/>
        <v>0.93670886075949367</v>
      </c>
    </row>
    <row r="179" spans="1:11">
      <c r="A179" s="2" t="s">
        <v>161</v>
      </c>
      <c r="B179" s="20"/>
      <c r="C179" s="8" t="s">
        <v>116</v>
      </c>
      <c r="D179" s="81">
        <v>37</v>
      </c>
      <c r="E179" s="81">
        <v>941</v>
      </c>
      <c r="F179" s="81">
        <v>4186</v>
      </c>
      <c r="G179" s="81">
        <v>4223</v>
      </c>
      <c r="H179" s="77">
        <f t="shared" si="7"/>
        <v>0.99123845607388117</v>
      </c>
      <c r="I179" s="84">
        <v>189</v>
      </c>
      <c r="J179" s="81">
        <v>4186</v>
      </c>
      <c r="K179" s="77">
        <f t="shared" si="8"/>
        <v>0.99123845607388117</v>
      </c>
    </row>
    <row r="180" spans="1:11">
      <c r="A180" s="2" t="s">
        <v>161</v>
      </c>
      <c r="B180" s="20"/>
      <c r="C180" s="8" t="s">
        <v>117</v>
      </c>
      <c r="D180" s="81">
        <v>160</v>
      </c>
      <c r="E180" s="81">
        <v>331</v>
      </c>
      <c r="F180" s="81">
        <v>1517</v>
      </c>
      <c r="G180" s="81">
        <v>1677</v>
      </c>
      <c r="H180" s="77">
        <f t="shared" ref="H180:H229" si="9">F180/G180</f>
        <v>0.90459153249850921</v>
      </c>
      <c r="I180" s="84"/>
      <c r="J180" s="81">
        <v>1517</v>
      </c>
      <c r="K180" s="77">
        <f t="shared" si="8"/>
        <v>0.90459153249850921</v>
      </c>
    </row>
    <row r="181" spans="1:11">
      <c r="A181" s="2" t="s">
        <v>161</v>
      </c>
      <c r="B181" s="20"/>
      <c r="C181" s="8" t="s">
        <v>118</v>
      </c>
      <c r="D181" s="81">
        <v>6</v>
      </c>
      <c r="E181" s="81">
        <v>827</v>
      </c>
      <c r="F181" s="81">
        <v>829</v>
      </c>
      <c r="G181" s="81">
        <v>835</v>
      </c>
      <c r="H181" s="77">
        <f t="shared" si="9"/>
        <v>0.99281437125748506</v>
      </c>
      <c r="I181" s="84"/>
      <c r="J181" s="81">
        <v>829</v>
      </c>
      <c r="K181" s="77">
        <f t="shared" si="8"/>
        <v>0.99281437125748506</v>
      </c>
    </row>
    <row r="182" spans="1:11">
      <c r="A182" s="2" t="s">
        <v>161</v>
      </c>
      <c r="B182" s="20"/>
      <c r="C182" s="8" t="s">
        <v>361</v>
      </c>
      <c r="D182" s="81">
        <v>339</v>
      </c>
      <c r="E182" s="81">
        <v>563</v>
      </c>
      <c r="F182" s="81">
        <v>563</v>
      </c>
      <c r="G182" s="81">
        <v>902</v>
      </c>
      <c r="H182" s="77">
        <f t="shared" si="9"/>
        <v>0.62416851441241683</v>
      </c>
      <c r="I182" s="84"/>
      <c r="J182" s="81">
        <v>563</v>
      </c>
      <c r="K182" s="77">
        <f t="shared" ref="K182:K213" si="10">+J182/G182</f>
        <v>0.62416851441241683</v>
      </c>
    </row>
    <row r="183" spans="1:11">
      <c r="A183" s="2" t="s">
        <v>161</v>
      </c>
      <c r="B183" s="20"/>
      <c r="C183" s="8" t="s">
        <v>119</v>
      </c>
      <c r="D183" s="81">
        <v>87</v>
      </c>
      <c r="E183" s="81">
        <v>842</v>
      </c>
      <c r="F183" s="81">
        <v>12116</v>
      </c>
      <c r="G183" s="81">
        <v>12203</v>
      </c>
      <c r="H183" s="77">
        <f t="shared" si="9"/>
        <v>0.99287060558878959</v>
      </c>
      <c r="I183" s="84"/>
      <c r="J183" s="81">
        <v>12116</v>
      </c>
      <c r="K183" s="77">
        <f t="shared" si="10"/>
        <v>0.99287060558878959</v>
      </c>
    </row>
    <row r="184" spans="1:11">
      <c r="A184" s="2" t="s">
        <v>161</v>
      </c>
      <c r="B184" s="20"/>
      <c r="C184" s="8" t="s">
        <v>120</v>
      </c>
      <c r="D184" s="81">
        <v>8</v>
      </c>
      <c r="E184" s="81">
        <v>585</v>
      </c>
      <c r="F184" s="81">
        <v>1560</v>
      </c>
      <c r="G184" s="81">
        <v>1568</v>
      </c>
      <c r="H184" s="77">
        <f t="shared" si="9"/>
        <v>0.99489795918367352</v>
      </c>
      <c r="I184" s="84"/>
      <c r="J184" s="81">
        <v>1560</v>
      </c>
      <c r="K184" s="77">
        <f t="shared" si="10"/>
        <v>0.99489795918367352</v>
      </c>
    </row>
    <row r="185" spans="1:11">
      <c r="A185" s="2" t="s">
        <v>161</v>
      </c>
      <c r="B185" s="20"/>
      <c r="C185" s="8" t="s">
        <v>121</v>
      </c>
      <c r="D185" s="81">
        <v>0</v>
      </c>
      <c r="E185" s="81">
        <v>1948</v>
      </c>
      <c r="F185" s="81">
        <v>5027</v>
      </c>
      <c r="G185" s="81">
        <v>5027</v>
      </c>
      <c r="H185" s="77">
        <f t="shared" si="9"/>
        <v>1</v>
      </c>
      <c r="I185" s="84">
        <v>278</v>
      </c>
      <c r="J185" s="81">
        <v>5027</v>
      </c>
      <c r="K185" s="77">
        <f t="shared" si="10"/>
        <v>1</v>
      </c>
    </row>
    <row r="186" spans="1:11">
      <c r="A186" s="2" t="s">
        <v>161</v>
      </c>
      <c r="B186" s="20"/>
      <c r="C186" s="8" t="s">
        <v>362</v>
      </c>
      <c r="D186" s="81">
        <v>51</v>
      </c>
      <c r="E186" s="81">
        <v>126</v>
      </c>
      <c r="F186" s="81">
        <v>415</v>
      </c>
      <c r="G186" s="81">
        <v>466</v>
      </c>
      <c r="H186" s="77">
        <f t="shared" si="9"/>
        <v>0.8905579399141631</v>
      </c>
      <c r="I186" s="84"/>
      <c r="J186" s="81">
        <v>415</v>
      </c>
      <c r="K186" s="77">
        <f t="shared" si="10"/>
        <v>0.8905579399141631</v>
      </c>
    </row>
    <row r="187" spans="1:11">
      <c r="A187" s="2" t="s">
        <v>161</v>
      </c>
      <c r="B187" s="20"/>
      <c r="C187" s="8" t="s">
        <v>122</v>
      </c>
      <c r="D187" s="81">
        <v>217</v>
      </c>
      <c r="E187" s="81">
        <v>31</v>
      </c>
      <c r="F187" s="81">
        <v>656</v>
      </c>
      <c r="G187" s="81">
        <v>873</v>
      </c>
      <c r="H187" s="77">
        <f t="shared" si="9"/>
        <v>0.75143184421534936</v>
      </c>
      <c r="I187" s="84"/>
      <c r="J187" s="81">
        <v>656</v>
      </c>
      <c r="K187" s="77">
        <f t="shared" si="10"/>
        <v>0.75143184421534936</v>
      </c>
    </row>
    <row r="188" spans="1:11">
      <c r="A188" s="2" t="s">
        <v>161</v>
      </c>
      <c r="B188" s="20"/>
      <c r="C188" s="8" t="s">
        <v>123</v>
      </c>
      <c r="D188" s="81">
        <v>125</v>
      </c>
      <c r="E188" s="81">
        <v>2331</v>
      </c>
      <c r="F188" s="81">
        <v>8666</v>
      </c>
      <c r="G188" s="81">
        <v>8791</v>
      </c>
      <c r="H188" s="77">
        <f t="shared" si="9"/>
        <v>0.98578091229666709</v>
      </c>
      <c r="I188" s="84">
        <v>238</v>
      </c>
      <c r="J188" s="81">
        <v>8666</v>
      </c>
      <c r="K188" s="77">
        <f t="shared" si="10"/>
        <v>0.98578091229666709</v>
      </c>
    </row>
    <row r="189" spans="1:11">
      <c r="A189" s="2" t="s">
        <v>161</v>
      </c>
      <c r="B189" s="20"/>
      <c r="C189" s="8" t="s">
        <v>363</v>
      </c>
      <c r="D189" s="81">
        <v>57</v>
      </c>
      <c r="E189" s="81">
        <v>722</v>
      </c>
      <c r="F189" s="81">
        <v>1333</v>
      </c>
      <c r="G189" s="81">
        <v>1390</v>
      </c>
      <c r="H189" s="77">
        <f t="shared" si="9"/>
        <v>0.95899280575539569</v>
      </c>
      <c r="I189" s="84"/>
      <c r="J189" s="81">
        <v>1333</v>
      </c>
      <c r="K189" s="77">
        <f t="shared" si="10"/>
        <v>0.95899280575539569</v>
      </c>
    </row>
    <row r="190" spans="1:11">
      <c r="A190" s="2" t="s">
        <v>161</v>
      </c>
      <c r="B190" s="20"/>
      <c r="C190" s="8" t="s">
        <v>124</v>
      </c>
      <c r="D190" s="81">
        <v>65</v>
      </c>
      <c r="E190" s="81">
        <v>861</v>
      </c>
      <c r="F190" s="81">
        <v>1563</v>
      </c>
      <c r="G190" s="81">
        <v>1628</v>
      </c>
      <c r="H190" s="77">
        <f t="shared" si="9"/>
        <v>0.96007371007371012</v>
      </c>
      <c r="I190" s="84"/>
      <c r="J190" s="81">
        <v>1563</v>
      </c>
      <c r="K190" s="77">
        <f t="shared" si="10"/>
        <v>0.96007371007371012</v>
      </c>
    </row>
    <row r="191" spans="1:11">
      <c r="A191" s="2" t="s">
        <v>163</v>
      </c>
      <c r="B191" s="20"/>
      <c r="C191" s="9" t="s">
        <v>125</v>
      </c>
      <c r="D191" s="81">
        <v>53</v>
      </c>
      <c r="E191" s="81">
        <v>114</v>
      </c>
      <c r="F191" s="81">
        <v>115</v>
      </c>
      <c r="G191" s="81">
        <v>168</v>
      </c>
      <c r="H191" s="77">
        <f t="shared" si="9"/>
        <v>0.68452380952380953</v>
      </c>
      <c r="I191" s="84"/>
      <c r="J191" s="81">
        <v>115</v>
      </c>
      <c r="K191" s="77">
        <f t="shared" si="10"/>
        <v>0.68452380952380953</v>
      </c>
    </row>
    <row r="192" spans="1:11">
      <c r="A192" s="2" t="s">
        <v>161</v>
      </c>
      <c r="B192" s="20"/>
      <c r="C192" s="8" t="s">
        <v>126</v>
      </c>
      <c r="D192" s="81">
        <v>12</v>
      </c>
      <c r="E192" s="81">
        <v>365</v>
      </c>
      <c r="F192" s="81">
        <v>848</v>
      </c>
      <c r="G192" s="81">
        <v>860</v>
      </c>
      <c r="H192" s="77">
        <f t="shared" si="9"/>
        <v>0.98604651162790702</v>
      </c>
      <c r="I192" s="84"/>
      <c r="J192" s="81">
        <v>848</v>
      </c>
      <c r="K192" s="77">
        <f t="shared" si="10"/>
        <v>0.98604651162790702</v>
      </c>
    </row>
    <row r="193" spans="1:11">
      <c r="A193" s="2" t="s">
        <v>163</v>
      </c>
      <c r="B193" s="20"/>
      <c r="C193" s="9" t="s">
        <v>127</v>
      </c>
      <c r="D193" s="81">
        <v>289</v>
      </c>
      <c r="E193" s="81">
        <v>5610</v>
      </c>
      <c r="F193" s="81">
        <v>19751</v>
      </c>
      <c r="G193" s="81">
        <v>20040</v>
      </c>
      <c r="H193" s="77">
        <f t="shared" si="9"/>
        <v>0.9855788423153693</v>
      </c>
      <c r="I193" s="84"/>
      <c r="J193" s="81">
        <v>19751</v>
      </c>
      <c r="K193" s="77">
        <f t="shared" si="10"/>
        <v>0.9855788423153693</v>
      </c>
    </row>
    <row r="194" spans="1:11">
      <c r="A194" s="2" t="s">
        <v>163</v>
      </c>
      <c r="B194" s="20"/>
      <c r="C194" s="9" t="s">
        <v>128</v>
      </c>
      <c r="D194" s="81">
        <v>369</v>
      </c>
      <c r="E194" s="81">
        <v>550</v>
      </c>
      <c r="F194" s="81">
        <v>4215</v>
      </c>
      <c r="G194" s="81">
        <v>4584</v>
      </c>
      <c r="H194" s="77">
        <f t="shared" si="9"/>
        <v>0.91950261780104714</v>
      </c>
      <c r="I194" s="84"/>
      <c r="J194" s="81">
        <v>4215</v>
      </c>
      <c r="K194" s="77">
        <f t="shared" si="10"/>
        <v>0.91950261780104714</v>
      </c>
    </row>
    <row r="195" spans="1:11">
      <c r="A195" s="2" t="s">
        <v>161</v>
      </c>
      <c r="B195" s="20"/>
      <c r="C195" s="8" t="s">
        <v>129</v>
      </c>
      <c r="D195" s="81">
        <v>37</v>
      </c>
      <c r="E195" s="81">
        <v>173</v>
      </c>
      <c r="F195" s="81">
        <v>460</v>
      </c>
      <c r="G195" s="81">
        <v>497</v>
      </c>
      <c r="H195" s="77">
        <f t="shared" si="9"/>
        <v>0.92555331991951706</v>
      </c>
      <c r="I195" s="84"/>
      <c r="J195" s="81">
        <v>460</v>
      </c>
      <c r="K195" s="77">
        <f t="shared" si="10"/>
        <v>0.92555331991951706</v>
      </c>
    </row>
    <row r="196" spans="1:11">
      <c r="A196" s="2" t="s">
        <v>163</v>
      </c>
      <c r="B196" s="20"/>
      <c r="C196" s="9" t="s">
        <v>370</v>
      </c>
      <c r="D196" s="81">
        <v>308</v>
      </c>
      <c r="E196" s="81">
        <v>287</v>
      </c>
      <c r="F196" s="81">
        <v>1245</v>
      </c>
      <c r="G196" s="81">
        <v>1553</v>
      </c>
      <c r="H196" s="77">
        <f t="shared" si="9"/>
        <v>0.8016741790083709</v>
      </c>
      <c r="I196" s="84"/>
      <c r="J196" s="81">
        <v>1245</v>
      </c>
      <c r="K196" s="77">
        <f t="shared" si="10"/>
        <v>0.8016741790083709</v>
      </c>
    </row>
    <row r="197" spans="1:11">
      <c r="A197" s="2" t="s">
        <v>161</v>
      </c>
      <c r="B197" s="20"/>
      <c r="C197" s="8" t="s">
        <v>130</v>
      </c>
      <c r="D197" s="81">
        <v>289</v>
      </c>
      <c r="E197" s="81">
        <v>548</v>
      </c>
      <c r="F197" s="81">
        <v>906</v>
      </c>
      <c r="G197" s="81">
        <v>1195</v>
      </c>
      <c r="H197" s="77">
        <f t="shared" si="9"/>
        <v>0.75815899581589963</v>
      </c>
      <c r="I197" s="84"/>
      <c r="J197" s="81">
        <v>906</v>
      </c>
      <c r="K197" s="77">
        <f t="shared" si="10"/>
        <v>0.75815899581589963</v>
      </c>
    </row>
    <row r="198" spans="1:11">
      <c r="A198" s="2" t="s">
        <v>161</v>
      </c>
      <c r="B198" s="20"/>
      <c r="C198" s="8" t="s">
        <v>131</v>
      </c>
      <c r="D198" s="81">
        <v>391</v>
      </c>
      <c r="E198" s="81">
        <v>702</v>
      </c>
      <c r="F198" s="81">
        <v>3067</v>
      </c>
      <c r="G198" s="81">
        <v>3458</v>
      </c>
      <c r="H198" s="77">
        <f t="shared" si="9"/>
        <v>0.88692886061307119</v>
      </c>
      <c r="I198" s="84"/>
      <c r="J198" s="81">
        <v>3067</v>
      </c>
      <c r="K198" s="77">
        <f t="shared" si="10"/>
        <v>0.88692886061307119</v>
      </c>
    </row>
    <row r="199" spans="1:11">
      <c r="A199" s="2" t="s">
        <v>161</v>
      </c>
      <c r="B199" s="20"/>
      <c r="C199" s="8" t="s">
        <v>132</v>
      </c>
      <c r="D199" s="81">
        <v>354</v>
      </c>
      <c r="E199" s="81">
        <v>376</v>
      </c>
      <c r="F199" s="81">
        <v>971</v>
      </c>
      <c r="G199" s="81">
        <v>1325</v>
      </c>
      <c r="H199" s="77">
        <f t="shared" si="9"/>
        <v>0.73283018867924532</v>
      </c>
      <c r="I199" s="84"/>
      <c r="J199" s="81">
        <v>971</v>
      </c>
      <c r="K199" s="77">
        <f t="shared" si="10"/>
        <v>0.73283018867924532</v>
      </c>
    </row>
    <row r="200" spans="1:11">
      <c r="A200" s="2" t="s">
        <v>164</v>
      </c>
      <c r="B200" s="20"/>
      <c r="C200" s="8" t="s">
        <v>371</v>
      </c>
      <c r="D200" s="81">
        <v>168</v>
      </c>
      <c r="E200" s="81">
        <v>130</v>
      </c>
      <c r="F200" s="81">
        <v>130</v>
      </c>
      <c r="G200" s="81">
        <v>298</v>
      </c>
      <c r="H200" s="77">
        <f t="shared" si="9"/>
        <v>0.43624161073825501</v>
      </c>
      <c r="I200" s="84"/>
      <c r="J200" s="81">
        <v>130</v>
      </c>
      <c r="K200" s="77">
        <f t="shared" si="10"/>
        <v>0.43624161073825501</v>
      </c>
    </row>
    <row r="201" spans="1:11">
      <c r="A201" s="2" t="s">
        <v>161</v>
      </c>
      <c r="B201" s="20"/>
      <c r="C201" s="8" t="s">
        <v>133</v>
      </c>
      <c r="D201" s="81">
        <v>349</v>
      </c>
      <c r="E201" s="81">
        <v>57</v>
      </c>
      <c r="F201" s="81">
        <v>1248</v>
      </c>
      <c r="G201" s="81">
        <v>1597</v>
      </c>
      <c r="H201" s="77">
        <f t="shared" si="9"/>
        <v>0.78146524733876022</v>
      </c>
      <c r="I201" s="84"/>
      <c r="J201" s="81">
        <v>1248</v>
      </c>
      <c r="K201" s="77">
        <f t="shared" si="10"/>
        <v>0.78146524733876022</v>
      </c>
    </row>
    <row r="202" spans="1:11">
      <c r="A202" s="2" t="s">
        <v>163</v>
      </c>
      <c r="B202" s="20"/>
      <c r="C202" s="9" t="s">
        <v>134</v>
      </c>
      <c r="D202" s="81">
        <v>27</v>
      </c>
      <c r="E202" s="81">
        <v>126</v>
      </c>
      <c r="F202" s="81">
        <v>126</v>
      </c>
      <c r="G202" s="81">
        <v>153</v>
      </c>
      <c r="H202" s="77">
        <f t="shared" si="9"/>
        <v>0.82352941176470584</v>
      </c>
      <c r="I202" s="84">
        <v>34</v>
      </c>
      <c r="J202" s="81">
        <v>126</v>
      </c>
      <c r="K202" s="77">
        <f t="shared" si="10"/>
        <v>0.82352941176470584</v>
      </c>
    </row>
    <row r="203" spans="1:11">
      <c r="A203" s="2" t="s">
        <v>161</v>
      </c>
      <c r="B203" s="20"/>
      <c r="C203" s="8" t="s">
        <v>135</v>
      </c>
      <c r="D203" s="81">
        <v>1036</v>
      </c>
      <c r="E203" s="81">
        <v>711</v>
      </c>
      <c r="F203" s="81">
        <v>1475</v>
      </c>
      <c r="G203" s="81">
        <v>2511</v>
      </c>
      <c r="H203" s="77">
        <f t="shared" si="9"/>
        <v>0.5874153723616089</v>
      </c>
      <c r="I203" s="84"/>
      <c r="J203" s="81">
        <v>1475</v>
      </c>
      <c r="K203" s="77">
        <f t="shared" si="10"/>
        <v>0.5874153723616089</v>
      </c>
    </row>
    <row r="204" spans="1:11">
      <c r="A204" s="2" t="s">
        <v>161</v>
      </c>
      <c r="B204" s="20"/>
      <c r="C204" s="8" t="s">
        <v>136</v>
      </c>
      <c r="D204" s="81">
        <v>9</v>
      </c>
      <c r="E204" s="81">
        <v>167</v>
      </c>
      <c r="F204" s="81">
        <v>711</v>
      </c>
      <c r="G204" s="81">
        <v>720</v>
      </c>
      <c r="H204" s="77">
        <f t="shared" si="9"/>
        <v>0.98750000000000004</v>
      </c>
      <c r="I204" s="84"/>
      <c r="J204" s="81">
        <v>711</v>
      </c>
      <c r="K204" s="77">
        <f t="shared" si="10"/>
        <v>0.98750000000000004</v>
      </c>
    </row>
    <row r="205" spans="1:11">
      <c r="A205" s="2" t="s">
        <v>161</v>
      </c>
      <c r="B205" s="20"/>
      <c r="C205" s="8" t="s">
        <v>137</v>
      </c>
      <c r="D205" s="81">
        <v>23</v>
      </c>
      <c r="E205" s="81">
        <v>406</v>
      </c>
      <c r="F205" s="81">
        <v>1739</v>
      </c>
      <c r="G205" s="81">
        <v>1762</v>
      </c>
      <c r="H205" s="77">
        <f t="shared" si="9"/>
        <v>0.98694665153234962</v>
      </c>
      <c r="I205" s="84"/>
      <c r="J205" s="81">
        <v>1739</v>
      </c>
      <c r="K205" s="77">
        <f t="shared" si="10"/>
        <v>0.98694665153234962</v>
      </c>
    </row>
    <row r="206" spans="1:11">
      <c r="A206" s="2" t="s">
        <v>161</v>
      </c>
      <c r="B206" s="20"/>
      <c r="C206" s="8" t="s">
        <v>138</v>
      </c>
      <c r="D206" s="81">
        <v>6</v>
      </c>
      <c r="E206" s="81">
        <v>1607</v>
      </c>
      <c r="F206" s="81">
        <v>3465</v>
      </c>
      <c r="G206" s="81">
        <v>3471</v>
      </c>
      <c r="H206" s="77">
        <f t="shared" si="9"/>
        <v>0.99827139152981847</v>
      </c>
      <c r="I206" s="84">
        <v>166</v>
      </c>
      <c r="J206" s="81">
        <v>3465</v>
      </c>
      <c r="K206" s="77">
        <f t="shared" si="10"/>
        <v>0.99827139152981847</v>
      </c>
    </row>
    <row r="207" spans="1:11">
      <c r="A207" s="2" t="s">
        <v>161</v>
      </c>
      <c r="B207" s="20"/>
      <c r="C207" s="8" t="s">
        <v>139</v>
      </c>
      <c r="D207" s="81">
        <v>4</v>
      </c>
      <c r="E207" s="81">
        <v>294</v>
      </c>
      <c r="F207" s="81">
        <v>528</v>
      </c>
      <c r="G207" s="81">
        <v>532</v>
      </c>
      <c r="H207" s="77">
        <f t="shared" si="9"/>
        <v>0.99248120300751874</v>
      </c>
      <c r="I207" s="84"/>
      <c r="J207" s="81">
        <v>528</v>
      </c>
      <c r="K207" s="77">
        <f t="shared" si="10"/>
        <v>0.99248120300751874</v>
      </c>
    </row>
    <row r="208" spans="1:11">
      <c r="A208" s="2" t="s">
        <v>161</v>
      </c>
      <c r="B208" s="20"/>
      <c r="C208" s="8" t="s">
        <v>140</v>
      </c>
      <c r="D208" s="81">
        <v>185</v>
      </c>
      <c r="E208" s="81">
        <v>370</v>
      </c>
      <c r="F208" s="81">
        <v>372</v>
      </c>
      <c r="G208" s="81">
        <v>557</v>
      </c>
      <c r="H208" s="77">
        <f t="shared" si="9"/>
        <v>0.66786355475763015</v>
      </c>
      <c r="I208" s="84"/>
      <c r="J208" s="81">
        <v>372</v>
      </c>
      <c r="K208" s="77">
        <f t="shared" si="10"/>
        <v>0.66786355475763015</v>
      </c>
    </row>
    <row r="209" spans="1:11">
      <c r="A209" s="2" t="s">
        <v>161</v>
      </c>
      <c r="B209" s="20"/>
      <c r="C209" s="8" t="s">
        <v>141</v>
      </c>
      <c r="D209" s="81">
        <v>13</v>
      </c>
      <c r="E209" s="81">
        <v>203</v>
      </c>
      <c r="F209" s="81">
        <v>203</v>
      </c>
      <c r="G209" s="81">
        <v>216</v>
      </c>
      <c r="H209" s="77">
        <f t="shared" si="9"/>
        <v>0.93981481481481477</v>
      </c>
      <c r="I209" s="84"/>
      <c r="J209" s="81">
        <v>203</v>
      </c>
      <c r="K209" s="77">
        <f t="shared" si="10"/>
        <v>0.93981481481481477</v>
      </c>
    </row>
    <row r="210" spans="1:11">
      <c r="A210" s="2" t="s">
        <v>163</v>
      </c>
      <c r="B210" s="20"/>
      <c r="C210" s="9" t="s">
        <v>142</v>
      </c>
      <c r="D210" s="81">
        <v>343</v>
      </c>
      <c r="E210" s="81">
        <v>1033</v>
      </c>
      <c r="F210" s="81">
        <v>3938</v>
      </c>
      <c r="G210" s="81">
        <v>4281</v>
      </c>
      <c r="H210" s="77">
        <f t="shared" si="9"/>
        <v>0.91987853305302503</v>
      </c>
      <c r="I210" s="84">
        <v>1020</v>
      </c>
      <c r="J210" s="81">
        <v>3938</v>
      </c>
      <c r="K210" s="77">
        <f t="shared" si="10"/>
        <v>0.91987853305302503</v>
      </c>
    </row>
    <row r="211" spans="1:11">
      <c r="A211" s="2" t="s">
        <v>163</v>
      </c>
      <c r="B211" s="20"/>
      <c r="C211" s="9" t="s">
        <v>364</v>
      </c>
      <c r="D211" s="81">
        <v>855</v>
      </c>
      <c r="E211" s="81">
        <v>1249</v>
      </c>
      <c r="F211" s="81">
        <v>8866</v>
      </c>
      <c r="G211" s="81">
        <v>9721</v>
      </c>
      <c r="H211" s="77">
        <f t="shared" si="9"/>
        <v>0.91204608579364266</v>
      </c>
      <c r="I211" s="84">
        <v>196</v>
      </c>
      <c r="J211" s="81">
        <v>8866</v>
      </c>
      <c r="K211" s="77">
        <f t="shared" si="10"/>
        <v>0.91204608579364266</v>
      </c>
    </row>
    <row r="212" spans="1:11">
      <c r="A212" s="2" t="s">
        <v>164</v>
      </c>
      <c r="B212" s="20"/>
      <c r="C212" s="8" t="s">
        <v>143</v>
      </c>
      <c r="D212" s="81">
        <v>3</v>
      </c>
      <c r="E212" s="81">
        <v>77</v>
      </c>
      <c r="F212" s="81">
        <v>934</v>
      </c>
      <c r="G212" s="81">
        <v>937</v>
      </c>
      <c r="H212" s="77">
        <f t="shared" si="9"/>
        <v>0.99679829242262541</v>
      </c>
      <c r="I212" s="84"/>
      <c r="J212" s="81">
        <v>934</v>
      </c>
      <c r="K212" s="77">
        <f t="shared" si="10"/>
        <v>0.99679829242262541</v>
      </c>
    </row>
    <row r="213" spans="1:11">
      <c r="A213" s="2" t="s">
        <v>163</v>
      </c>
      <c r="B213" s="20"/>
      <c r="C213" s="9" t="s">
        <v>144</v>
      </c>
      <c r="D213" s="81">
        <v>313</v>
      </c>
      <c r="E213" s="81">
        <v>1595</v>
      </c>
      <c r="F213" s="81">
        <v>5036</v>
      </c>
      <c r="G213" s="81">
        <v>5349</v>
      </c>
      <c r="H213" s="77">
        <f t="shared" si="9"/>
        <v>0.94148438960553371</v>
      </c>
      <c r="I213" s="84">
        <v>205</v>
      </c>
      <c r="J213" s="81">
        <v>5036</v>
      </c>
      <c r="K213" s="77">
        <f t="shared" si="10"/>
        <v>0.94148438960553371</v>
      </c>
    </row>
    <row r="214" spans="1:11">
      <c r="A214" s="2" t="s">
        <v>163</v>
      </c>
      <c r="B214" s="20"/>
      <c r="C214" s="9" t="s">
        <v>365</v>
      </c>
      <c r="D214" s="81">
        <v>31</v>
      </c>
      <c r="E214" s="81">
        <v>33</v>
      </c>
      <c r="F214" s="81">
        <v>622</v>
      </c>
      <c r="G214" s="81">
        <v>653</v>
      </c>
      <c r="H214" s="77">
        <f t="shared" si="9"/>
        <v>0.95252679938744256</v>
      </c>
      <c r="I214" s="84"/>
      <c r="J214" s="81">
        <v>622</v>
      </c>
      <c r="K214" s="77">
        <f t="shared" ref="K214:K229" si="11">+J214/G214</f>
        <v>0.95252679938744256</v>
      </c>
    </row>
    <row r="215" spans="1:11">
      <c r="A215" s="2" t="s">
        <v>161</v>
      </c>
      <c r="B215" s="20"/>
      <c r="C215" s="8" t="s">
        <v>145</v>
      </c>
      <c r="D215" s="81">
        <v>448</v>
      </c>
      <c r="E215" s="81">
        <v>832</v>
      </c>
      <c r="F215" s="81">
        <v>1870</v>
      </c>
      <c r="G215" s="81">
        <v>2318</v>
      </c>
      <c r="H215" s="77">
        <f t="shared" si="9"/>
        <v>0.80672993960310613</v>
      </c>
      <c r="I215" s="84"/>
      <c r="J215" s="81">
        <v>1870</v>
      </c>
      <c r="K215" s="77">
        <f t="shared" si="11"/>
        <v>0.80672993960310613</v>
      </c>
    </row>
    <row r="216" spans="1:11">
      <c r="A216" s="2" t="s">
        <v>161</v>
      </c>
      <c r="B216" s="20"/>
      <c r="C216" s="8" t="s">
        <v>146</v>
      </c>
      <c r="D216" s="81">
        <v>2</v>
      </c>
      <c r="E216" s="81">
        <v>94</v>
      </c>
      <c r="F216" s="81">
        <v>1100</v>
      </c>
      <c r="G216" s="81">
        <v>1102</v>
      </c>
      <c r="H216" s="77">
        <f t="shared" si="9"/>
        <v>0.99818511796733211</v>
      </c>
      <c r="I216" s="84"/>
      <c r="J216" s="81">
        <v>1100</v>
      </c>
      <c r="K216" s="77">
        <f t="shared" si="11"/>
        <v>0.99818511796733211</v>
      </c>
    </row>
    <row r="217" spans="1:11">
      <c r="A217" s="2" t="s">
        <v>161</v>
      </c>
      <c r="B217" s="20"/>
      <c r="C217" s="8" t="s">
        <v>147</v>
      </c>
      <c r="D217" s="81">
        <v>248</v>
      </c>
      <c r="E217" s="81">
        <v>590</v>
      </c>
      <c r="F217" s="81">
        <v>797</v>
      </c>
      <c r="G217" s="81">
        <v>1045</v>
      </c>
      <c r="H217" s="77">
        <f t="shared" si="9"/>
        <v>0.76267942583732062</v>
      </c>
      <c r="I217" s="84"/>
      <c r="J217" s="81">
        <v>797</v>
      </c>
      <c r="K217" s="77">
        <f t="shared" si="11"/>
        <v>0.76267942583732062</v>
      </c>
    </row>
    <row r="218" spans="1:11">
      <c r="A218" s="2" t="s">
        <v>161</v>
      </c>
      <c r="B218" s="20"/>
      <c r="C218" s="8" t="s">
        <v>148</v>
      </c>
      <c r="D218" s="81">
        <v>45</v>
      </c>
      <c r="E218" s="81">
        <v>1427</v>
      </c>
      <c r="F218" s="81">
        <v>5310</v>
      </c>
      <c r="G218" s="81">
        <v>5355</v>
      </c>
      <c r="H218" s="77">
        <f t="shared" si="9"/>
        <v>0.99159663865546221</v>
      </c>
      <c r="I218" s="84">
        <v>101</v>
      </c>
      <c r="J218" s="81">
        <v>5310</v>
      </c>
      <c r="K218" s="77">
        <f t="shared" si="11"/>
        <v>0.99159663865546221</v>
      </c>
    </row>
    <row r="219" spans="1:11">
      <c r="A219" s="2" t="s">
        <v>163</v>
      </c>
      <c r="B219" s="20"/>
      <c r="C219" s="9" t="s">
        <v>149</v>
      </c>
      <c r="D219" s="81">
        <v>769</v>
      </c>
      <c r="E219" s="81">
        <v>1155</v>
      </c>
      <c r="F219" s="81">
        <v>3752</v>
      </c>
      <c r="G219" s="81">
        <v>4521</v>
      </c>
      <c r="H219" s="77">
        <f t="shared" si="9"/>
        <v>0.82990488829904885</v>
      </c>
      <c r="I219" s="84"/>
      <c r="J219" s="81">
        <v>3752</v>
      </c>
      <c r="K219" s="77">
        <f t="shared" si="11"/>
        <v>0.82990488829904885</v>
      </c>
    </row>
    <row r="220" spans="1:11">
      <c r="A220" s="2" t="s">
        <v>161</v>
      </c>
      <c r="B220" s="20"/>
      <c r="C220" s="8" t="s">
        <v>150</v>
      </c>
      <c r="D220" s="81">
        <v>100</v>
      </c>
      <c r="E220" s="81">
        <v>204</v>
      </c>
      <c r="F220" s="81">
        <v>205</v>
      </c>
      <c r="G220" s="81">
        <v>305</v>
      </c>
      <c r="H220" s="77">
        <f t="shared" si="9"/>
        <v>0.67213114754098358</v>
      </c>
      <c r="I220" s="84"/>
      <c r="J220" s="81">
        <v>205</v>
      </c>
      <c r="K220" s="77">
        <f t="shared" si="11"/>
        <v>0.67213114754098358</v>
      </c>
    </row>
    <row r="221" spans="1:11">
      <c r="A221" s="2" t="s">
        <v>163</v>
      </c>
      <c r="B221" s="20"/>
      <c r="C221" s="9" t="s">
        <v>151</v>
      </c>
      <c r="D221" s="81">
        <v>404</v>
      </c>
      <c r="E221" s="81">
        <v>90</v>
      </c>
      <c r="F221" s="81">
        <v>4188</v>
      </c>
      <c r="G221" s="81">
        <v>4592</v>
      </c>
      <c r="H221" s="77">
        <f t="shared" si="9"/>
        <v>0.91202090592334495</v>
      </c>
      <c r="I221" s="84"/>
      <c r="J221" s="81">
        <v>4188</v>
      </c>
      <c r="K221" s="77">
        <f t="shared" si="11"/>
        <v>0.91202090592334495</v>
      </c>
    </row>
    <row r="222" spans="1:11">
      <c r="A222" s="2" t="s">
        <v>163</v>
      </c>
      <c r="B222" s="20"/>
      <c r="C222" s="9" t="s">
        <v>152</v>
      </c>
      <c r="D222" s="81">
        <v>433</v>
      </c>
      <c r="E222" s="81">
        <v>29</v>
      </c>
      <c r="F222" s="81">
        <v>343</v>
      </c>
      <c r="G222" s="81">
        <v>776</v>
      </c>
      <c r="H222" s="77">
        <f t="shared" si="9"/>
        <v>0.4420103092783505</v>
      </c>
      <c r="I222" s="84"/>
      <c r="J222" s="81">
        <v>343</v>
      </c>
      <c r="K222" s="77">
        <f t="shared" si="11"/>
        <v>0.4420103092783505</v>
      </c>
    </row>
    <row r="223" spans="1:11">
      <c r="A223" s="2" t="s">
        <v>163</v>
      </c>
      <c r="B223" s="20"/>
      <c r="C223" s="9" t="s">
        <v>153</v>
      </c>
      <c r="D223" s="81">
        <v>244</v>
      </c>
      <c r="E223" s="81">
        <v>138</v>
      </c>
      <c r="F223" s="81">
        <v>430</v>
      </c>
      <c r="G223" s="81">
        <v>674</v>
      </c>
      <c r="H223" s="77">
        <f t="shared" si="9"/>
        <v>0.63798219584569738</v>
      </c>
      <c r="I223" s="84"/>
      <c r="J223" s="81">
        <v>430</v>
      </c>
      <c r="K223" s="77">
        <f t="shared" si="11"/>
        <v>0.63798219584569738</v>
      </c>
    </row>
    <row r="224" spans="1:11">
      <c r="A224" s="2" t="s">
        <v>161</v>
      </c>
      <c r="B224" s="20"/>
      <c r="C224" s="8" t="s">
        <v>154</v>
      </c>
      <c r="D224" s="81">
        <v>300</v>
      </c>
      <c r="E224" s="81">
        <v>30</v>
      </c>
      <c r="F224" s="81">
        <v>746</v>
      </c>
      <c r="G224" s="81">
        <v>1046</v>
      </c>
      <c r="H224" s="77">
        <f t="shared" si="9"/>
        <v>0.71319311663479923</v>
      </c>
      <c r="I224" s="84"/>
      <c r="J224" s="81">
        <v>746</v>
      </c>
      <c r="K224" s="77">
        <f t="shared" si="11"/>
        <v>0.71319311663479923</v>
      </c>
    </row>
    <row r="225" spans="1:11">
      <c r="A225" s="2" t="s">
        <v>163</v>
      </c>
      <c r="B225" s="20"/>
      <c r="C225" s="9" t="s">
        <v>385</v>
      </c>
      <c r="D225" s="81">
        <v>93</v>
      </c>
      <c r="E225" s="81">
        <v>11</v>
      </c>
      <c r="F225" s="81">
        <v>192</v>
      </c>
      <c r="G225" s="81">
        <v>285</v>
      </c>
      <c r="H225" s="77">
        <f t="shared" si="9"/>
        <v>0.67368421052631577</v>
      </c>
      <c r="I225" s="84"/>
      <c r="J225" s="81">
        <v>192</v>
      </c>
      <c r="K225" s="77">
        <f t="shared" si="11"/>
        <v>0.67368421052631577</v>
      </c>
    </row>
    <row r="226" spans="1:11">
      <c r="A226" s="2" t="s">
        <v>161</v>
      </c>
      <c r="B226" s="20"/>
      <c r="C226" s="8" t="s">
        <v>155</v>
      </c>
      <c r="D226" s="81">
        <v>203</v>
      </c>
      <c r="E226" s="81">
        <v>170</v>
      </c>
      <c r="F226" s="81">
        <v>170</v>
      </c>
      <c r="G226" s="81">
        <v>373</v>
      </c>
      <c r="H226" s="77">
        <f t="shared" si="9"/>
        <v>0.45576407506702415</v>
      </c>
      <c r="I226" s="84"/>
      <c r="J226" s="81">
        <v>170</v>
      </c>
      <c r="K226" s="77">
        <f t="shared" si="11"/>
        <v>0.45576407506702415</v>
      </c>
    </row>
    <row r="227" spans="1:11">
      <c r="A227" s="2" t="s">
        <v>161</v>
      </c>
      <c r="B227" s="20"/>
      <c r="C227" s="8" t="s">
        <v>156</v>
      </c>
      <c r="D227" s="81">
        <v>181</v>
      </c>
      <c r="E227" s="81">
        <v>1348</v>
      </c>
      <c r="F227" s="81">
        <v>2357</v>
      </c>
      <c r="G227" s="81">
        <v>2538</v>
      </c>
      <c r="H227" s="77">
        <f t="shared" si="9"/>
        <v>0.92868400315208821</v>
      </c>
      <c r="I227" s="84"/>
      <c r="J227" s="81">
        <v>2357</v>
      </c>
      <c r="K227" s="77">
        <f t="shared" si="11"/>
        <v>0.92868400315208821</v>
      </c>
    </row>
    <row r="228" spans="1:11">
      <c r="A228" s="2" t="s">
        <v>163</v>
      </c>
      <c r="B228" s="20"/>
      <c r="C228" s="8" t="s">
        <v>280</v>
      </c>
      <c r="D228" s="81">
        <v>0</v>
      </c>
      <c r="E228" s="81">
        <v>6</v>
      </c>
      <c r="F228" s="81">
        <v>295</v>
      </c>
      <c r="G228" s="81">
        <v>295</v>
      </c>
      <c r="H228" s="77">
        <f>F228/G228</f>
        <v>1</v>
      </c>
      <c r="I228" s="84"/>
      <c r="J228" s="81">
        <v>295</v>
      </c>
      <c r="K228" s="77">
        <f>+J228/G228</f>
        <v>1</v>
      </c>
    </row>
    <row r="229" spans="1:11">
      <c r="A229" s="2" t="s">
        <v>161</v>
      </c>
      <c r="B229" s="20"/>
      <c r="C229" s="8" t="s">
        <v>157</v>
      </c>
      <c r="D229" s="81">
        <v>36</v>
      </c>
      <c r="E229" s="81">
        <v>386</v>
      </c>
      <c r="F229" s="81">
        <v>1794</v>
      </c>
      <c r="G229" s="81">
        <v>1830</v>
      </c>
      <c r="H229" s="77">
        <f t="shared" si="9"/>
        <v>0.98032786885245904</v>
      </c>
      <c r="I229" s="84"/>
      <c r="J229" s="81">
        <v>1794</v>
      </c>
      <c r="K229" s="77">
        <f t="shared" si="11"/>
        <v>0.98032786885245904</v>
      </c>
    </row>
    <row r="230" spans="1:11">
      <c r="A230" s="2" t="s">
        <v>163</v>
      </c>
      <c r="B230" s="20"/>
      <c r="C230" s="8" t="s">
        <v>281</v>
      </c>
      <c r="D230" s="81">
        <v>202</v>
      </c>
      <c r="E230" s="81">
        <v>592</v>
      </c>
      <c r="F230" s="81">
        <v>2096</v>
      </c>
      <c r="G230" s="81">
        <v>2298</v>
      </c>
      <c r="H230" s="77">
        <f>F230/G230</f>
        <v>0.91209747606614444</v>
      </c>
      <c r="I230" s="84"/>
      <c r="J230" s="81">
        <v>2096</v>
      </c>
      <c r="K230" s="77">
        <f>+J230/G230</f>
        <v>0.91209747606614444</v>
      </c>
    </row>
    <row r="231" spans="1:11">
      <c r="D231" s="86">
        <f>SUM(D3:D230)</f>
        <v>245080</v>
      </c>
      <c r="E231" s="86">
        <f>SUM(E3:E230)</f>
        <v>811540</v>
      </c>
      <c r="F231" s="86">
        <f>SUM(F3:F230)</f>
        <v>2320809</v>
      </c>
      <c r="G231" s="86">
        <f>SUM(G3:G230)</f>
        <v>2565889</v>
      </c>
      <c r="H231" s="61">
        <f>F231/G231</f>
        <v>0.9044853460145782</v>
      </c>
      <c r="I231" s="87">
        <f>SUM(I3:I230)</f>
        <v>125053</v>
      </c>
      <c r="J231" s="86">
        <f>SUM(J3:J230)</f>
        <v>2331502</v>
      </c>
      <c r="K231" s="85">
        <f>J231/G231</f>
        <v>0.90865271256862634</v>
      </c>
    </row>
    <row r="233" spans="1:11" ht="13.8">
      <c r="D233" s="14"/>
      <c r="E233" s="14"/>
    </row>
  </sheetData>
  <autoFilter ref="A2:K231">
    <filterColumn colId="0"/>
  </autoFilter>
  <phoneticPr fontId="2" type="noConversion"/>
  <pageMargins left="0.5" right="0.5" top="1" bottom="0.75" header="0.25" footer="0.25"/>
  <pageSetup orientation="landscape" r:id="rId1"/>
  <headerFooter alignWithMargins="0">
    <oddHeader>&amp;L
&amp;C&amp;"Arial,Bold"&amp;14CenturyLink - Washington Annual Broadband Deployment Plan Report (Forecasted)
&amp;12Reporting Period:  Projected January 1, 2012 to December 31, 2012&amp;"Arial,Regular"&amp;10
&amp;R
Highly Confidential
Attachment B</oddHeader>
    <oddFooter>&amp;L&amp;D&amp;C&amp;"Arial,Bold"HIGHLY CONFIDENTIAL PURSUANT TO PROTECTIVE ORDER IN DOCKET UT-100820&amp;RPage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26"/>
  <sheetViews>
    <sheetView tabSelected="1" zoomScaleNormal="100" workbookViewId="0">
      <selection activeCell="A25" sqref="A25:D26"/>
    </sheetView>
  </sheetViews>
  <sheetFormatPr defaultRowHeight="13.2"/>
  <cols>
    <col min="1" max="1" width="16.44140625" customWidth="1"/>
    <col min="2" max="2" width="17.33203125" customWidth="1"/>
    <col min="3" max="3" width="18.6640625" customWidth="1"/>
    <col min="4" max="4" width="16.88671875" customWidth="1"/>
  </cols>
  <sheetData>
    <row r="1" spans="1:4" ht="15.6">
      <c r="A1" s="91"/>
      <c r="B1" s="90"/>
      <c r="C1" s="3"/>
      <c r="D1" s="3"/>
    </row>
    <row r="2" spans="1:4" ht="15.6">
      <c r="A2" s="91"/>
      <c r="B2" s="90"/>
      <c r="C2" s="3"/>
      <c r="D2" s="3"/>
    </row>
    <row r="3" spans="1:4" ht="14.4">
      <c r="A3" s="92" t="s">
        <v>386</v>
      </c>
      <c r="B3" s="93" t="s">
        <v>13</v>
      </c>
      <c r="C3" s="94" t="s">
        <v>387</v>
      </c>
      <c r="D3" s="94" t="s">
        <v>388</v>
      </c>
    </row>
    <row r="4" spans="1:4" ht="13.8">
      <c r="A4" s="96"/>
      <c r="B4" s="96"/>
      <c r="C4" s="97"/>
      <c r="D4" s="97"/>
    </row>
    <row r="5" spans="1:4" ht="13.8">
      <c r="A5" s="98"/>
      <c r="B5" s="98"/>
      <c r="C5" s="99"/>
      <c r="D5" s="99"/>
    </row>
    <row r="6" spans="1:4" ht="13.8">
      <c r="A6" s="98"/>
      <c r="B6" s="98"/>
      <c r="C6" s="99"/>
      <c r="D6" s="99"/>
    </row>
    <row r="7" spans="1:4" ht="13.8">
      <c r="A7" s="98"/>
      <c r="B7" s="98"/>
      <c r="C7" s="99"/>
      <c r="D7" s="99"/>
    </row>
    <row r="8" spans="1:4" ht="13.8">
      <c r="A8" s="98"/>
      <c r="B8" s="98"/>
      <c r="C8" s="99"/>
      <c r="D8" s="99"/>
    </row>
    <row r="9" spans="1:4" ht="13.8">
      <c r="A9" s="98"/>
      <c r="B9" s="98"/>
      <c r="C9" s="99"/>
      <c r="D9" s="99"/>
    </row>
    <row r="10" spans="1:4" ht="13.8">
      <c r="A10" s="98"/>
      <c r="B10" s="98"/>
      <c r="C10" s="99"/>
      <c r="D10" s="99"/>
    </row>
    <row r="11" spans="1:4" ht="13.8">
      <c r="A11" s="98"/>
      <c r="B11" s="98"/>
      <c r="C11" s="99"/>
      <c r="D11" s="99"/>
    </row>
    <row r="12" spans="1:4" ht="13.8">
      <c r="A12" s="98"/>
      <c r="B12" s="98"/>
      <c r="C12" s="99"/>
      <c r="D12" s="99"/>
    </row>
    <row r="13" spans="1:4" ht="13.8">
      <c r="A13" s="98"/>
      <c r="B13" s="98"/>
      <c r="C13" s="99"/>
      <c r="D13" s="99"/>
    </row>
    <row r="14" spans="1:4" ht="13.8">
      <c r="A14" s="98"/>
      <c r="B14" s="98"/>
      <c r="C14" s="99"/>
      <c r="D14" s="99"/>
    </row>
    <row r="15" spans="1:4" ht="13.8">
      <c r="A15" s="98"/>
      <c r="B15" s="98"/>
      <c r="C15" s="99"/>
      <c r="D15" s="99"/>
    </row>
    <row r="16" spans="1:4" ht="13.8">
      <c r="A16" s="98"/>
      <c r="B16" s="98"/>
      <c r="C16" s="99"/>
      <c r="D16" s="99"/>
    </row>
    <row r="17" spans="1:4" ht="13.8">
      <c r="A17" s="98"/>
      <c r="B17" s="98"/>
      <c r="C17" s="99"/>
      <c r="D17" s="99"/>
    </row>
    <row r="18" spans="1:4" ht="13.8">
      <c r="A18" s="98"/>
      <c r="B18" s="98"/>
      <c r="C18" s="99"/>
      <c r="D18" s="99"/>
    </row>
    <row r="19" spans="1:4" ht="13.8">
      <c r="A19" s="98"/>
      <c r="B19" s="98"/>
      <c r="C19" s="99"/>
      <c r="D19" s="99"/>
    </row>
    <row r="20" spans="1:4" ht="13.8">
      <c r="A20" s="98"/>
      <c r="B20" s="98"/>
      <c r="C20" s="99"/>
      <c r="D20" s="99"/>
    </row>
    <row r="21" spans="1:4" ht="13.8">
      <c r="A21" s="98"/>
      <c r="B21" s="98"/>
      <c r="C21" s="99"/>
      <c r="D21" s="99"/>
    </row>
    <row r="22" spans="1:4" ht="14.4" thickBot="1">
      <c r="A22" s="100"/>
      <c r="B22" s="100"/>
      <c r="C22" s="101"/>
      <c r="D22" s="101"/>
    </row>
    <row r="23" spans="1:4" ht="15" thickTop="1">
      <c r="A23" s="102"/>
      <c r="B23" s="103"/>
      <c r="C23" s="104"/>
      <c r="D23" s="104"/>
    </row>
    <row r="24" spans="1:4" ht="14.4">
      <c r="A24" s="88"/>
      <c r="C24" s="89"/>
      <c r="D24" s="89"/>
    </row>
    <row r="25" spans="1:4">
      <c r="A25" s="95"/>
      <c r="B25" s="95"/>
      <c r="C25" s="95"/>
      <c r="D25" s="95"/>
    </row>
    <row r="26" spans="1:4">
      <c r="A26" s="95"/>
      <c r="B26" s="95"/>
      <c r="C26" s="95"/>
      <c r="D26" s="95"/>
    </row>
  </sheetData>
  <mergeCells count="1">
    <mergeCell ref="A25:D26"/>
  </mergeCells>
  <printOptions horizontalCentered="1"/>
  <pageMargins left="0.7" right="0.7" top="0.75" bottom="0.75" header="0.3" footer="0.3"/>
  <pageSetup orientation="landscape" r:id="rId1"/>
  <headerFooter>
    <oddHeader>&amp;CCenturyLink - Washington Annual Broadband Report
Status of Additional Deployment Commitment for 2012&amp;RREDACTED
Highly Confidential Attachment C</oddHeader>
    <oddFooter>&amp;CREDACTED
HIGHLY CONFIDENTIAL PURSUANT TO PROTECTIVE ORDER IN DOCKET NO. UT-100820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Compliance</DocumentSetType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170</IndustryCode>
    <CaseStatus xmlns="dc463f71-b30c-4ab2-9473-d307f9d35888">Closed</CaseStatus>
    <OpenedDate xmlns="dc463f71-b30c-4ab2-9473-d307f9d35888">2010-05-13T07:00:00+00:00</OpenedDate>
    <Date1 xmlns="dc463f71-b30c-4ab2-9473-d307f9d35888">2013-03-28T07:00:00+00:00</Date1>
    <IsDocumentOrder xmlns="dc463f71-b30c-4ab2-9473-d307f9d35888" xsi:nil="true"/>
    <IsHighlyConfidential xmlns="dc463f71-b30c-4ab2-9473-d307f9d35888">false</IsHighlyConfidential>
    <CaseCompanyNames xmlns="dc463f71-b30c-4ab2-9473-d307f9d35888">Qwest Corporation;Qwest Communications Company, LLC;Qwest LD Corp.</CaseCompanyNames>
    <DocketNumber xmlns="dc463f71-b30c-4ab2-9473-d307f9d35888">100820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5C87BED8F1E1C429DF53B67807A0FD9" ma:contentTypeVersion="131" ma:contentTypeDescription="" ma:contentTypeScope="" ma:versionID="883f018356fdab30a1ca997e47ba995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3F62EE-1C5E-4590-BBB7-D3CF07D6DF49}"/>
</file>

<file path=customXml/itemProps2.xml><?xml version="1.0" encoding="utf-8"?>
<ds:datastoreItem xmlns:ds="http://schemas.openxmlformats.org/officeDocument/2006/customXml" ds:itemID="{6DA55B99-D09B-4738-B14A-D9DB9C8720D1}"/>
</file>

<file path=customXml/itemProps3.xml><?xml version="1.0" encoding="utf-8"?>
<ds:datastoreItem xmlns:ds="http://schemas.openxmlformats.org/officeDocument/2006/customXml" ds:itemID="{EBCDF369-2ECA-4198-8B3B-BC15C2CEF47D}"/>
</file>

<file path=customXml/itemProps4.xml><?xml version="1.0" encoding="utf-8"?>
<ds:datastoreItem xmlns:ds="http://schemas.openxmlformats.org/officeDocument/2006/customXml" ds:itemID="{AB3234C4-A02C-4990-8478-6CD938A3C3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2011 BB Expansion Results</vt:lpstr>
      <vt:lpstr>2012 BB Expansion Plan</vt:lpstr>
      <vt:lpstr>Addl Deployment Wire Centers</vt:lpstr>
      <vt:lpstr>'2012 BB Expansion Plan'!Print_Area</vt:lpstr>
      <vt:lpstr>'Addl Deployment Wire Centers'!Print_Area</vt:lpstr>
      <vt:lpstr>'2011 BB Expansion Results'!Print_Titles</vt:lpstr>
      <vt:lpstr>'2012 BB Expansion Plan'!Print_Titles</vt:lpstr>
    </vt:vector>
  </TitlesOfParts>
  <Company>Qwest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munderw</dc:creator>
  <cp:lastModifiedBy>CenturyLink Employee</cp:lastModifiedBy>
  <cp:lastPrinted>2013-03-28T22:03:00Z</cp:lastPrinted>
  <dcterms:created xsi:type="dcterms:W3CDTF">2011-04-05T18:56:50Z</dcterms:created>
  <dcterms:modified xsi:type="dcterms:W3CDTF">2013-03-28T22:03:01Z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0x0101006E56B4D1795A2E4DB2F0B01679ED314A0005C87BED8F1E1C429DF53B67807A0FD9</vt:lpwstr>
  </property>
  <property fmtid="{D5CDD505-2E9C-101B-9397-08002B2CF9AE}" pid="4" name="_docset_NoMedatataSyncRequired">
    <vt:lpwstr>False</vt:lpwstr>
  </property>
</Properties>
</file>