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Utility\Current Cases\KY - KU - 2017\"/>
    </mc:Choice>
  </mc:AlternateContent>
  <bookViews>
    <workbookView xWindow="0" yWindow="0" windowWidth="17520" windowHeight="10020" activeTab="2"/>
  </bookViews>
  <sheets>
    <sheet name="Electric Proxy Group - Feberuar" sheetId="1" r:id="rId1"/>
    <sheet name="All Data" sheetId="2" r:id="rId2"/>
    <sheet name="EU Proxy Group" sheetId="4" r:id="rId3"/>
    <sheet name="Sheet2" sheetId="3" r:id="rId4"/>
  </sheets>
  <calcPr calcId="152511" calcOnSave="0"/>
</workbook>
</file>

<file path=xl/calcChain.xml><?xml version="1.0" encoding="utf-8"?>
<calcChain xmlns="http://schemas.openxmlformats.org/spreadsheetml/2006/main">
  <c r="W36" i="4" l="1"/>
  <c r="W35" i="4"/>
  <c r="W34" i="4"/>
  <c r="Z33" i="4"/>
  <c r="Y33" i="4"/>
  <c r="X33" i="4"/>
  <c r="W33" i="4"/>
  <c r="Z32" i="4"/>
  <c r="Y32" i="4"/>
  <c r="X32" i="4"/>
  <c r="W32" i="4"/>
  <c r="Z31" i="4"/>
  <c r="Y31" i="4"/>
  <c r="X31" i="4"/>
  <c r="W31" i="4"/>
  <c r="Z30" i="4"/>
  <c r="Y30" i="4"/>
  <c r="X30" i="4"/>
  <c r="W30" i="4"/>
  <c r="Z29" i="4"/>
  <c r="Y29" i="4"/>
  <c r="X29" i="4"/>
  <c r="W29" i="4"/>
  <c r="Z28" i="4"/>
  <c r="Y28" i="4"/>
  <c r="X28" i="4"/>
  <c r="W28" i="4"/>
  <c r="Z27" i="4"/>
  <c r="Y27" i="4"/>
  <c r="X27" i="4"/>
  <c r="W27" i="4"/>
  <c r="Z26" i="4"/>
  <c r="Y26" i="4"/>
  <c r="X26" i="4"/>
  <c r="W26" i="4"/>
  <c r="Z25" i="4"/>
  <c r="Y25" i="4"/>
  <c r="X25" i="4"/>
  <c r="W25" i="4"/>
  <c r="Z24" i="4"/>
  <c r="Y24" i="4"/>
  <c r="X24" i="4"/>
  <c r="W24" i="4"/>
  <c r="Z23" i="4"/>
  <c r="Y23" i="4"/>
  <c r="X23" i="4"/>
  <c r="W23" i="4"/>
  <c r="Z22" i="4"/>
  <c r="Y22" i="4"/>
  <c r="X22" i="4"/>
  <c r="W22" i="4"/>
  <c r="Z21" i="4"/>
  <c r="Y21" i="4"/>
  <c r="X21" i="4"/>
  <c r="W21" i="4"/>
  <c r="Z20" i="4"/>
  <c r="Y20" i="4"/>
  <c r="X20" i="4"/>
  <c r="W20" i="4"/>
  <c r="Z19" i="4"/>
  <c r="Y19" i="4"/>
  <c r="X19" i="4"/>
  <c r="W19" i="4"/>
  <c r="Z18" i="4"/>
  <c r="Y18" i="4"/>
  <c r="X18" i="4"/>
  <c r="W18" i="4"/>
  <c r="Z17" i="4"/>
  <c r="Y17" i="4"/>
  <c r="X17" i="4"/>
  <c r="W17" i="4"/>
  <c r="Z16" i="4"/>
  <c r="Y16" i="4"/>
  <c r="X16" i="4"/>
  <c r="W16" i="4"/>
  <c r="Z15" i="4"/>
  <c r="Y15" i="4"/>
  <c r="X15" i="4"/>
  <c r="W15" i="4"/>
  <c r="Z14" i="4"/>
  <c r="Y14" i="4"/>
  <c r="X14" i="4"/>
  <c r="W14" i="4"/>
  <c r="Z13" i="4"/>
  <c r="Y13" i="4"/>
  <c r="X13" i="4"/>
  <c r="W13" i="4"/>
  <c r="Z12" i="4"/>
  <c r="Y12" i="4"/>
  <c r="X12" i="4"/>
  <c r="W12" i="4"/>
  <c r="Z11" i="4"/>
  <c r="Y11" i="4"/>
  <c r="X11" i="4"/>
  <c r="W11" i="4"/>
  <c r="Z10" i="4"/>
  <c r="Y10" i="4"/>
  <c r="X10" i="4"/>
  <c r="W10" i="4"/>
  <c r="Z9" i="4"/>
  <c r="Y9" i="4"/>
  <c r="X9" i="4"/>
  <c r="W9" i="4"/>
  <c r="Z8" i="4"/>
  <c r="Y8" i="4"/>
  <c r="X8" i="4"/>
  <c r="W8" i="4"/>
  <c r="Z7" i="4"/>
  <c r="Y7" i="4"/>
  <c r="X7" i="4"/>
  <c r="W7" i="4"/>
  <c r="Z6" i="4"/>
  <c r="Y6" i="4"/>
  <c r="X6" i="4"/>
  <c r="W6" i="4"/>
  <c r="Z5" i="4"/>
  <c r="Y5" i="4"/>
  <c r="X5" i="4"/>
  <c r="W5" i="4"/>
  <c r="Z4" i="4"/>
  <c r="Y4" i="4"/>
  <c r="X4" i="4"/>
  <c r="W4" i="4"/>
  <c r="Z3" i="4"/>
  <c r="Y3" i="4"/>
  <c r="X3" i="4"/>
  <c r="W3" i="4"/>
  <c r="Z2" i="4"/>
  <c r="Y2" i="4"/>
  <c r="X2" i="4"/>
  <c r="W2" i="4"/>
  <c r="Q21" i="4" l="1"/>
  <c r="V21" i="4"/>
  <c r="N21" i="4" s="1"/>
  <c r="V19" i="4"/>
  <c r="N19" i="4" s="1"/>
  <c r="Q19" i="4"/>
  <c r="B3" i="4"/>
  <c r="B4" i="4" s="1"/>
  <c r="B5" i="4" s="1"/>
  <c r="B6" i="4" s="1"/>
  <c r="B7" i="4" s="1"/>
  <c r="B8" i="4" s="1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V32" i="4" l="1"/>
  <c r="N32" i="4" s="1"/>
  <c r="Q32" i="4"/>
  <c r="V31" i="4"/>
  <c r="N31" i="4" s="1"/>
  <c r="Q31" i="4"/>
  <c r="V30" i="4"/>
  <c r="N30" i="4" s="1"/>
  <c r="Q30" i="4"/>
  <c r="V29" i="4"/>
  <c r="N29" i="4" s="1"/>
  <c r="Q29" i="4"/>
  <c r="V28" i="4"/>
  <c r="N28" i="4" s="1"/>
  <c r="Q28" i="4"/>
  <c r="V27" i="4"/>
  <c r="N27" i="4" s="1"/>
  <c r="Q27" i="4"/>
  <c r="V26" i="4"/>
  <c r="N26" i="4" s="1"/>
  <c r="Q26" i="4"/>
  <c r="V25" i="4"/>
  <c r="N25" i="4" s="1"/>
  <c r="Q25" i="4"/>
  <c r="V24" i="4"/>
  <c r="N24" i="4" s="1"/>
  <c r="Q24" i="4"/>
  <c r="V23" i="4"/>
  <c r="N23" i="4" s="1"/>
  <c r="Q23" i="4"/>
  <c r="V22" i="4"/>
  <c r="N22" i="4" s="1"/>
  <c r="Q22" i="4"/>
  <c r="V20" i="4"/>
  <c r="N20" i="4" s="1"/>
  <c r="Q20" i="4"/>
  <c r="V18" i="4"/>
  <c r="N18" i="4" s="1"/>
  <c r="Q18" i="4"/>
  <c r="V17" i="4"/>
  <c r="N17" i="4" s="1"/>
  <c r="Q17" i="4"/>
  <c r="V16" i="4"/>
  <c r="N16" i="4" s="1"/>
  <c r="Q16" i="4"/>
  <c r="V15" i="4"/>
  <c r="N15" i="4" s="1"/>
  <c r="Q15" i="4"/>
  <c r="V14" i="4"/>
  <c r="N14" i="4" s="1"/>
  <c r="Q14" i="4"/>
  <c r="V13" i="4"/>
  <c r="N13" i="4" s="1"/>
  <c r="Q13" i="4"/>
  <c r="V12" i="4"/>
  <c r="N12" i="4" s="1"/>
  <c r="Q12" i="4"/>
  <c r="V11" i="4"/>
  <c r="N11" i="4" s="1"/>
  <c r="Q11" i="4"/>
  <c r="V10" i="4"/>
  <c r="N10" i="4" s="1"/>
  <c r="Q10" i="4"/>
  <c r="V9" i="4"/>
  <c r="N9" i="4" s="1"/>
  <c r="Q9" i="4"/>
  <c r="V8" i="4"/>
  <c r="N8" i="4" s="1"/>
  <c r="Q8" i="4"/>
  <c r="V7" i="4"/>
  <c r="N7" i="4" s="1"/>
  <c r="Q7" i="4"/>
  <c r="V6" i="4"/>
  <c r="N6" i="4" s="1"/>
  <c r="Q6" i="4"/>
  <c r="V4" i="4"/>
  <c r="N4" i="4" s="1"/>
  <c r="Q4" i="4"/>
  <c r="V5" i="4"/>
  <c r="N5" i="4" s="1"/>
  <c r="Q5" i="4"/>
  <c r="V3" i="4"/>
  <c r="N3" i="4" s="1"/>
  <c r="Q3" i="4"/>
  <c r="V2" i="4"/>
  <c r="N2" i="4" s="1"/>
  <c r="Q2" i="4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O5" i="2"/>
  <c r="O4" i="2"/>
  <c r="O3" i="2"/>
  <c r="O2" i="2"/>
  <c r="L38" i="2"/>
  <c r="L30" i="2"/>
  <c r="L22" i="2"/>
  <c r="L14" i="2"/>
  <c r="L6" i="2"/>
  <c r="T42" i="2"/>
  <c r="L42" i="2" s="1"/>
  <c r="T41" i="2"/>
  <c r="L41" i="2" s="1"/>
  <c r="T40" i="2"/>
  <c r="L40" i="2" s="1"/>
  <c r="T39" i="2"/>
  <c r="L39" i="2" s="1"/>
  <c r="T38" i="2"/>
  <c r="T37" i="2"/>
  <c r="L37" i="2" s="1"/>
  <c r="T36" i="2"/>
  <c r="L36" i="2" s="1"/>
  <c r="T35" i="2"/>
  <c r="L35" i="2" s="1"/>
  <c r="T34" i="2"/>
  <c r="L34" i="2" s="1"/>
  <c r="T33" i="2"/>
  <c r="L33" i="2" s="1"/>
  <c r="T32" i="2"/>
  <c r="L32" i="2" s="1"/>
  <c r="T31" i="2"/>
  <c r="L31" i="2" s="1"/>
  <c r="T30" i="2"/>
  <c r="T29" i="2"/>
  <c r="L29" i="2" s="1"/>
  <c r="T28" i="2"/>
  <c r="L28" i="2" s="1"/>
  <c r="T27" i="2"/>
  <c r="L27" i="2" s="1"/>
  <c r="T26" i="2"/>
  <c r="L26" i="2" s="1"/>
  <c r="T25" i="2"/>
  <c r="L25" i="2" s="1"/>
  <c r="T24" i="2"/>
  <c r="L24" i="2" s="1"/>
  <c r="T23" i="2"/>
  <c r="L23" i="2" s="1"/>
  <c r="T22" i="2"/>
  <c r="T21" i="2"/>
  <c r="L21" i="2" s="1"/>
  <c r="T20" i="2"/>
  <c r="L20" i="2" s="1"/>
  <c r="T19" i="2"/>
  <c r="L19" i="2" s="1"/>
  <c r="T18" i="2"/>
  <c r="L18" i="2" s="1"/>
  <c r="T17" i="2"/>
  <c r="L17" i="2" s="1"/>
  <c r="T16" i="2"/>
  <c r="L16" i="2" s="1"/>
  <c r="T15" i="2"/>
  <c r="L15" i="2" s="1"/>
  <c r="T14" i="2"/>
  <c r="T13" i="2"/>
  <c r="L13" i="2" s="1"/>
  <c r="T12" i="2"/>
  <c r="L12" i="2" s="1"/>
  <c r="T11" i="2"/>
  <c r="L11" i="2" s="1"/>
  <c r="T10" i="2"/>
  <c r="L10" i="2" s="1"/>
  <c r="T9" i="2"/>
  <c r="L9" i="2" s="1"/>
  <c r="T8" i="2"/>
  <c r="L8" i="2" s="1"/>
  <c r="T7" i="2"/>
  <c r="L7" i="2" s="1"/>
  <c r="T6" i="2"/>
  <c r="T5" i="2"/>
  <c r="L5" i="2" s="1"/>
  <c r="T4" i="2"/>
  <c r="L4" i="2" s="1"/>
  <c r="T3" i="2"/>
  <c r="L3" i="2" s="1"/>
  <c r="T2" i="2"/>
  <c r="L2" i="2" s="1"/>
</calcChain>
</file>

<file path=xl/sharedStrings.xml><?xml version="1.0" encoding="utf-8"?>
<sst xmlns="http://schemas.openxmlformats.org/spreadsheetml/2006/main" count="446" uniqueCount="125">
  <si>
    <t>Company Name</t>
  </si>
  <si>
    <t>Ticker Symbol</t>
  </si>
  <si>
    <t>Sales Trail 12 Mo</t>
  </si>
  <si>
    <t>Net Plant</t>
  </si>
  <si>
    <t>Market Cap $ (Mil)</t>
  </si>
  <si>
    <t>Short-Term Debt</t>
  </si>
  <si>
    <t>Long-Term Debt</t>
  </si>
  <si>
    <t>Preferred Equity</t>
  </si>
  <si>
    <t>Shareholders Equity</t>
  </si>
  <si>
    <t>Return on Shareholders Equity</t>
  </si>
  <si>
    <t>% Debt/Capital Latest Qtr</t>
  </si>
  <si>
    <t>% Common Equity/Capital</t>
  </si>
  <si>
    <t>Book Value per share</t>
  </si>
  <si>
    <t>Price To Book Value</t>
  </si>
  <si>
    <t>Return on Common Equity</t>
  </si>
  <si>
    <t>Proj EPS Growth Rate</t>
  </si>
  <si>
    <t>Proj Dividend Growth Rate</t>
  </si>
  <si>
    <t>Proj Book Value Growth Rate</t>
  </si>
  <si>
    <t>Earnings Predictability</t>
  </si>
  <si>
    <t>Growth Persistence</t>
  </si>
  <si>
    <t>Price Stability Rank</t>
  </si>
  <si>
    <t>Financial Strength</t>
  </si>
  <si>
    <t>Beta</t>
  </si>
  <si>
    <t>EPS Growth 5-Year</t>
  </si>
  <si>
    <t>EPS Growth 10-Year</t>
  </si>
  <si>
    <t>Dividend Growth 5-Year</t>
  </si>
  <si>
    <t>Dividend Growth 10-Year</t>
  </si>
  <si>
    <t>Book Value Growth 5-Year</t>
  </si>
  <si>
    <t>Book Value Growth 10-Year</t>
  </si>
  <si>
    <t>% Retained to Common Equity</t>
  </si>
  <si>
    <t xml:space="preserve">Est Return on Shareholders Equity </t>
  </si>
  <si>
    <t>ALLETE</t>
  </si>
  <si>
    <t>ALE</t>
  </si>
  <si>
    <t>A</t>
  </si>
  <si>
    <t>Alliant Energy</t>
  </si>
  <si>
    <t>LNT</t>
  </si>
  <si>
    <t>Amer. Elec. Power</t>
  </si>
  <si>
    <t>AEP</t>
  </si>
  <si>
    <t>Ameren Corp.</t>
  </si>
  <si>
    <t>AEE</t>
  </si>
  <si>
    <t>AVANGRID Inc.</t>
  </si>
  <si>
    <t>AGR</t>
  </si>
  <si>
    <t>B++</t>
  </si>
  <si>
    <t>Avista Corp.</t>
  </si>
  <si>
    <t>AVA</t>
  </si>
  <si>
    <t>Black Hills</t>
  </si>
  <si>
    <t>BKH</t>
  </si>
  <si>
    <t>CenterPoint Energy</t>
  </si>
  <si>
    <t>CNP</t>
  </si>
  <si>
    <t>B+</t>
  </si>
  <si>
    <t>CMS Energy Corp.</t>
  </si>
  <si>
    <t>CMS</t>
  </si>
  <si>
    <t>Consol. Edison</t>
  </si>
  <si>
    <t>ED</t>
  </si>
  <si>
    <t>A+</t>
  </si>
  <si>
    <t>Dominion Resources</t>
  </si>
  <si>
    <t>D</t>
  </si>
  <si>
    <t>DTE Energy</t>
  </si>
  <si>
    <t>DTE</t>
  </si>
  <si>
    <t>Duke Energy</t>
  </si>
  <si>
    <t>DUK</t>
  </si>
  <si>
    <t>Edison Int'l</t>
  </si>
  <si>
    <t>EIX</t>
  </si>
  <si>
    <t>El Paso Electric</t>
  </si>
  <si>
    <t>EE</t>
  </si>
  <si>
    <t>Entergy Corp.</t>
  </si>
  <si>
    <t>ETR</t>
  </si>
  <si>
    <t>Eversource Energy</t>
  </si>
  <si>
    <t>ES</t>
  </si>
  <si>
    <t>Exelon Corp.</t>
  </si>
  <si>
    <t>EXC</t>
  </si>
  <si>
    <t>FirstEnergy Corp.</t>
  </si>
  <si>
    <t>FE</t>
  </si>
  <si>
    <t>G't Plains Energy</t>
  </si>
  <si>
    <t>GXP</t>
  </si>
  <si>
    <t>Hawaiian Elec.</t>
  </si>
  <si>
    <t>HE</t>
  </si>
  <si>
    <t>IDACORP Inc.</t>
  </si>
  <si>
    <t>IDA</t>
  </si>
  <si>
    <t>MGE Energy</t>
  </si>
  <si>
    <t>MGEE</t>
  </si>
  <si>
    <t>NextEra Energy</t>
  </si>
  <si>
    <t>NEE</t>
  </si>
  <si>
    <t>NorthWestern Corp.</t>
  </si>
  <si>
    <t>NWE</t>
  </si>
  <si>
    <t>OGE Energy</t>
  </si>
  <si>
    <t>OGE</t>
  </si>
  <si>
    <t>Otter Tail Corp.</t>
  </si>
  <si>
    <t>OTTR</t>
  </si>
  <si>
    <t>PG&amp;E Corp.</t>
  </si>
  <si>
    <t>PCG</t>
  </si>
  <si>
    <t>Pinnacle West Capital</t>
  </si>
  <si>
    <t>PNW</t>
  </si>
  <si>
    <t>PNM Resources</t>
  </si>
  <si>
    <t>PNM</t>
  </si>
  <si>
    <t>B</t>
  </si>
  <si>
    <t>Portland General</t>
  </si>
  <si>
    <t>POR</t>
  </si>
  <si>
    <t>PPL Corp.</t>
  </si>
  <si>
    <t>PPL</t>
  </si>
  <si>
    <t>Public Serv. Enterprise</t>
  </si>
  <si>
    <t>PEG</t>
  </si>
  <si>
    <t>A++</t>
  </si>
  <si>
    <t>SCANA Corp.</t>
  </si>
  <si>
    <t>SCG</t>
  </si>
  <si>
    <t>Sempra Energy</t>
  </si>
  <si>
    <t>SRE</t>
  </si>
  <si>
    <t>Southern Co.</t>
  </si>
  <si>
    <t>SO</t>
  </si>
  <si>
    <t>Unitil Corp.</t>
  </si>
  <si>
    <t>UTL</t>
  </si>
  <si>
    <t>Vectren Corp.</t>
  </si>
  <si>
    <t>VVC</t>
  </si>
  <si>
    <t>WEC Energy Group</t>
  </si>
  <si>
    <t>WEC</t>
  </si>
  <si>
    <t>Westar Energy</t>
  </si>
  <si>
    <t>WR</t>
  </si>
  <si>
    <t>Xcel Energy Inc.</t>
  </si>
  <si>
    <t>XEL</t>
  </si>
  <si>
    <t>S&amp;P</t>
  </si>
  <si>
    <t>Moody's</t>
  </si>
  <si>
    <t>Pre-Tax Interest Coverage</t>
  </si>
  <si>
    <t>Service Territory</t>
  </si>
  <si>
    <t>CE Ratio</t>
  </si>
  <si>
    <t>Total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</si>
</sst>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"/>
    <numFmt numFmtId="165" formatCode="_(* #,##0.0_);_(* \(#,##0.0\);_(* &quot;-&quot;??_);_(@_)"/>
    <numFmt numFmtId="166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9">
    <xf numFmtId="0" fontId="0" fillId="0" borderId="0" xfId="0"/>
    <xf numFmtId="164" fontId="0" fillId="0" borderId="0" xfId="0" applyNumberFormat="1" applyAlignment="1">
      <alignment horizontal="center"/>
    </xf>
    <xf numFmtId="0" fontId="0" fillId="33" borderId="0" xfId="0" applyFill="1"/>
    <xf numFmtId="0" fontId="18" fillId="0" borderId="0" xfId="0" applyFont="1"/>
    <xf numFmtId="164" fontId="18" fillId="0" borderId="0" xfId="0" applyNumberFormat="1" applyFont="1" applyAlignment="1">
      <alignment horizontal="center"/>
    </xf>
    <xf numFmtId="43" fontId="18" fillId="0" borderId="0" xfId="1" applyFont="1"/>
    <xf numFmtId="165" fontId="18" fillId="0" borderId="0" xfId="1" applyNumberFormat="1" applyFont="1"/>
    <xf numFmtId="166" fontId="18" fillId="0" borderId="0" xfId="43" applyNumberFormat="1" applyFont="1"/>
    <xf numFmtId="166" fontId="18" fillId="0" borderId="0" xfId="0" applyNumberFormat="1" applyFont="1"/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43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2"/>
  <sheetViews>
    <sheetView workbookViewId="0">
      <selection activeCell="K19" sqref="K19"/>
    </sheetView>
  </sheetViews>
  <sheetFormatPr defaultRowHeight="15" x14ac:dyDescent="0.25"/>
  <cols>
    <col min="2" max="2" width="20.85546875" customWidth="1"/>
    <col min="3" max="3" width="15.85546875" customWidth="1"/>
  </cols>
  <sheetData>
    <row r="1" spans="1:3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</row>
    <row r="2" spans="1:31" x14ac:dyDescent="0.25">
      <c r="A2" t="s">
        <v>31</v>
      </c>
      <c r="B2" t="s">
        <v>32</v>
      </c>
      <c r="C2">
        <v>1378.8</v>
      </c>
      <c r="D2">
        <v>3669.1</v>
      </c>
      <c r="E2">
        <v>3257.6</v>
      </c>
      <c r="F2">
        <v>37.9</v>
      </c>
      <c r="G2">
        <v>1568.7</v>
      </c>
      <c r="H2">
        <v>0</v>
      </c>
      <c r="I2">
        <v>1820.2</v>
      </c>
      <c r="J2">
        <v>8.9700000000000006</v>
      </c>
      <c r="K2">
        <v>42</v>
      </c>
      <c r="L2">
        <v>53.7</v>
      </c>
      <c r="M2">
        <v>37.07</v>
      </c>
      <c r="N2">
        <v>1.76</v>
      </c>
      <c r="O2">
        <v>8.9700000000000006</v>
      </c>
      <c r="P2">
        <v>4</v>
      </c>
      <c r="Q2">
        <v>3.5</v>
      </c>
      <c r="R2">
        <v>3.5</v>
      </c>
      <c r="S2">
        <v>90</v>
      </c>
      <c r="T2">
        <v>40</v>
      </c>
      <c r="U2">
        <v>95</v>
      </c>
      <c r="V2" t="s">
        <v>33</v>
      </c>
      <c r="W2">
        <v>0.8</v>
      </c>
      <c r="X2">
        <v>5</v>
      </c>
      <c r="Y2">
        <v>4.5</v>
      </c>
      <c r="Z2">
        <v>2.5</v>
      </c>
      <c r="AA2">
        <v>9.5</v>
      </c>
      <c r="AB2">
        <v>6</v>
      </c>
      <c r="AC2">
        <v>5.5</v>
      </c>
      <c r="AD2">
        <v>3.59</v>
      </c>
      <c r="AE2">
        <v>7.5</v>
      </c>
    </row>
    <row r="3" spans="1:31" x14ac:dyDescent="0.25">
      <c r="A3" t="s">
        <v>34</v>
      </c>
      <c r="B3" t="s">
        <v>35</v>
      </c>
      <c r="C3">
        <v>3262.7</v>
      </c>
      <c r="D3">
        <v>8970.2000000000007</v>
      </c>
      <c r="E3">
        <v>8679.1</v>
      </c>
      <c r="F3">
        <v>313.39999999999998</v>
      </c>
      <c r="G3">
        <v>3522.2</v>
      </c>
      <c r="H3">
        <v>0</v>
      </c>
      <c r="I3">
        <v>3724.1</v>
      </c>
      <c r="J3">
        <v>10.220000000000001</v>
      </c>
      <c r="K3">
        <v>49.7</v>
      </c>
      <c r="L3">
        <v>51.4</v>
      </c>
      <c r="M3">
        <v>16.41</v>
      </c>
      <c r="N3">
        <v>2.2999999999999998</v>
      </c>
      <c r="O3">
        <v>10.220000000000001</v>
      </c>
      <c r="P3">
        <v>6.5</v>
      </c>
      <c r="Q3">
        <v>6.5</v>
      </c>
      <c r="R3">
        <v>4</v>
      </c>
      <c r="S3">
        <v>80</v>
      </c>
      <c r="T3">
        <v>95</v>
      </c>
      <c r="U3">
        <v>100</v>
      </c>
      <c r="V3" t="s">
        <v>33</v>
      </c>
      <c r="W3">
        <v>0.7</v>
      </c>
      <c r="X3">
        <v>7</v>
      </c>
      <c r="Y3">
        <v>6</v>
      </c>
      <c r="Z3">
        <v>6.5</v>
      </c>
      <c r="AA3">
        <v>7</v>
      </c>
      <c r="AB3">
        <v>4</v>
      </c>
      <c r="AC3">
        <v>4</v>
      </c>
      <c r="AD3">
        <v>3.58</v>
      </c>
      <c r="AE3">
        <v>9</v>
      </c>
    </row>
    <row r="4" spans="1:31" x14ac:dyDescent="0.25">
      <c r="A4" t="s">
        <v>36</v>
      </c>
      <c r="B4" t="s">
        <v>37</v>
      </c>
      <c r="C4">
        <v>16204.6</v>
      </c>
      <c r="D4">
        <v>46133.2</v>
      </c>
      <c r="E4">
        <v>31371</v>
      </c>
      <c r="F4">
        <v>2631.8</v>
      </c>
      <c r="G4">
        <v>17740.900000000001</v>
      </c>
      <c r="H4">
        <v>0</v>
      </c>
      <c r="I4">
        <v>17891.7</v>
      </c>
      <c r="J4">
        <v>9.85</v>
      </c>
      <c r="K4">
        <v>49.9</v>
      </c>
      <c r="L4">
        <v>50.2</v>
      </c>
      <c r="M4">
        <v>36.44</v>
      </c>
      <c r="N4">
        <v>1.75</v>
      </c>
      <c r="O4">
        <v>9.85</v>
      </c>
      <c r="P4">
        <v>5</v>
      </c>
      <c r="Q4">
        <v>5</v>
      </c>
      <c r="R4">
        <v>3</v>
      </c>
      <c r="S4">
        <v>90</v>
      </c>
      <c r="T4">
        <v>55</v>
      </c>
      <c r="U4">
        <v>100</v>
      </c>
      <c r="V4" t="s">
        <v>33</v>
      </c>
      <c r="W4">
        <v>0.65</v>
      </c>
      <c r="X4">
        <v>3.5</v>
      </c>
      <c r="Y4">
        <v>2.5</v>
      </c>
      <c r="Z4">
        <v>4</v>
      </c>
      <c r="AA4">
        <v>3</v>
      </c>
      <c r="AB4">
        <v>5</v>
      </c>
      <c r="AC4">
        <v>5</v>
      </c>
      <c r="AD4">
        <v>3.93</v>
      </c>
      <c r="AE4">
        <v>11</v>
      </c>
    </row>
    <row r="5" spans="1:31" x14ac:dyDescent="0.25">
      <c r="A5" t="s">
        <v>38</v>
      </c>
      <c r="B5" t="s">
        <v>39</v>
      </c>
      <c r="C5">
        <v>6028</v>
      </c>
      <c r="D5">
        <v>18799</v>
      </c>
      <c r="E5">
        <v>12886.9</v>
      </c>
      <c r="F5">
        <v>696</v>
      </c>
      <c r="G5">
        <v>6880</v>
      </c>
      <c r="H5">
        <v>142</v>
      </c>
      <c r="I5">
        <v>7088</v>
      </c>
      <c r="J5">
        <v>8.25</v>
      </c>
      <c r="K5">
        <v>47.8</v>
      </c>
      <c r="L5">
        <v>49.7</v>
      </c>
      <c r="M5">
        <v>28.63</v>
      </c>
      <c r="N5">
        <v>1.89</v>
      </c>
      <c r="O5">
        <v>8.33</v>
      </c>
      <c r="P5">
        <v>6</v>
      </c>
      <c r="Q5">
        <v>4</v>
      </c>
      <c r="R5">
        <v>3.5</v>
      </c>
      <c r="S5">
        <v>85</v>
      </c>
      <c r="T5">
        <v>25</v>
      </c>
      <c r="U5">
        <v>95</v>
      </c>
      <c r="V5" t="s">
        <v>33</v>
      </c>
      <c r="W5">
        <v>0.7</v>
      </c>
      <c r="X5">
        <v>-4</v>
      </c>
      <c r="Y5">
        <v>-2.5</v>
      </c>
      <c r="Z5">
        <v>-3</v>
      </c>
      <c r="AA5">
        <v>-4.5</v>
      </c>
      <c r="AB5">
        <v>-3</v>
      </c>
      <c r="AC5">
        <v>-0.5</v>
      </c>
      <c r="AD5">
        <v>2.54</v>
      </c>
      <c r="AE5">
        <v>9</v>
      </c>
    </row>
    <row r="6" spans="1:31" x14ac:dyDescent="0.25">
      <c r="A6" t="s">
        <v>40</v>
      </c>
      <c r="B6" t="s">
        <v>41</v>
      </c>
      <c r="C6">
        <v>5680</v>
      </c>
      <c r="D6">
        <v>20711</v>
      </c>
      <c r="E6">
        <v>12329.3</v>
      </c>
      <c r="F6">
        <v>369</v>
      </c>
      <c r="G6">
        <v>4530</v>
      </c>
      <c r="H6">
        <v>0</v>
      </c>
      <c r="I6">
        <v>15053</v>
      </c>
      <c r="J6">
        <v>1.77</v>
      </c>
      <c r="K6">
        <v>22.6</v>
      </c>
      <c r="L6">
        <v>76.900000000000006</v>
      </c>
      <c r="M6">
        <v>48.74</v>
      </c>
      <c r="N6">
        <v>0.82</v>
      </c>
      <c r="O6">
        <v>1.77</v>
      </c>
      <c r="V6" t="s">
        <v>42</v>
      </c>
      <c r="AD6">
        <v>1.77</v>
      </c>
      <c r="AE6">
        <v>4</v>
      </c>
    </row>
    <row r="7" spans="1:31" x14ac:dyDescent="0.25">
      <c r="A7" t="s">
        <v>43</v>
      </c>
      <c r="B7" t="s">
        <v>44</v>
      </c>
      <c r="C7">
        <v>1427.6</v>
      </c>
      <c r="D7">
        <v>3898.6</v>
      </c>
      <c r="E7">
        <v>2511.4</v>
      </c>
      <c r="F7">
        <v>198.2</v>
      </c>
      <c r="G7">
        <v>1531.7</v>
      </c>
      <c r="H7">
        <v>0</v>
      </c>
      <c r="I7">
        <v>1528.6</v>
      </c>
      <c r="J7">
        <v>7.72</v>
      </c>
      <c r="K7">
        <v>51.5</v>
      </c>
      <c r="L7">
        <v>50</v>
      </c>
      <c r="M7">
        <v>24.53</v>
      </c>
      <c r="N7">
        <v>1.59</v>
      </c>
      <c r="O7">
        <v>7.72</v>
      </c>
      <c r="P7">
        <v>3</v>
      </c>
      <c r="Q7">
        <v>3</v>
      </c>
      <c r="R7">
        <v>3</v>
      </c>
      <c r="S7">
        <v>75</v>
      </c>
      <c r="T7">
        <v>60</v>
      </c>
      <c r="U7">
        <v>95</v>
      </c>
      <c r="V7" t="s">
        <v>33</v>
      </c>
      <c r="W7">
        <v>0.7</v>
      </c>
      <c r="X7">
        <v>4</v>
      </c>
      <c r="Y7">
        <v>7.5</v>
      </c>
      <c r="Z7">
        <v>9</v>
      </c>
      <c r="AA7">
        <v>9.5</v>
      </c>
      <c r="AB7">
        <v>4</v>
      </c>
      <c r="AC7">
        <v>4</v>
      </c>
      <c r="AD7">
        <v>2.33</v>
      </c>
      <c r="AE7">
        <v>8</v>
      </c>
    </row>
    <row r="8" spans="1:31" x14ac:dyDescent="0.25">
      <c r="A8" t="s">
        <v>45</v>
      </c>
      <c r="B8" t="s">
        <v>46</v>
      </c>
      <c r="C8">
        <v>1573</v>
      </c>
      <c r="D8">
        <v>3259.1</v>
      </c>
      <c r="E8">
        <v>3245.5</v>
      </c>
      <c r="F8">
        <v>76.8</v>
      </c>
      <c r="G8">
        <v>1866.9</v>
      </c>
      <c r="H8">
        <v>0</v>
      </c>
      <c r="I8">
        <v>1465.9</v>
      </c>
      <c r="J8">
        <v>8.75</v>
      </c>
      <c r="K8">
        <v>66.599999999999994</v>
      </c>
      <c r="L8">
        <v>44</v>
      </c>
      <c r="M8">
        <v>28.64</v>
      </c>
      <c r="N8">
        <v>2.14</v>
      </c>
      <c r="O8">
        <v>8.75</v>
      </c>
      <c r="P8">
        <v>7.5</v>
      </c>
      <c r="Q8">
        <v>6</v>
      </c>
      <c r="R8">
        <v>4.5</v>
      </c>
      <c r="S8">
        <v>50</v>
      </c>
      <c r="T8">
        <v>70</v>
      </c>
      <c r="U8">
        <v>80</v>
      </c>
      <c r="V8" t="s">
        <v>33</v>
      </c>
      <c r="W8">
        <v>0.85</v>
      </c>
      <c r="X8">
        <v>15</v>
      </c>
      <c r="Y8">
        <v>4</v>
      </c>
      <c r="Z8">
        <v>2</v>
      </c>
      <c r="AA8">
        <v>2.5</v>
      </c>
      <c r="AB8">
        <v>1.5</v>
      </c>
      <c r="AC8">
        <v>3</v>
      </c>
      <c r="AD8">
        <v>3.79</v>
      </c>
      <c r="AE8">
        <v>8.5</v>
      </c>
    </row>
    <row r="9" spans="1:31" x14ac:dyDescent="0.25">
      <c r="A9" t="s">
        <v>47</v>
      </c>
      <c r="B9" t="s">
        <v>48</v>
      </c>
      <c r="C9">
        <v>7238</v>
      </c>
      <c r="D9">
        <v>11537</v>
      </c>
      <c r="E9">
        <v>11378.6</v>
      </c>
      <c r="F9">
        <v>913</v>
      </c>
      <c r="G9">
        <v>7901</v>
      </c>
      <c r="H9">
        <v>0</v>
      </c>
      <c r="I9">
        <v>3461</v>
      </c>
      <c r="J9">
        <v>13.43</v>
      </c>
      <c r="K9">
        <v>69</v>
      </c>
      <c r="L9">
        <v>30.5</v>
      </c>
      <c r="M9">
        <v>8.0500000000000007</v>
      </c>
      <c r="N9">
        <v>3.29</v>
      </c>
      <c r="O9">
        <v>13.43</v>
      </c>
      <c r="P9">
        <v>2</v>
      </c>
      <c r="Q9">
        <v>4.5</v>
      </c>
      <c r="R9">
        <v>-1</v>
      </c>
      <c r="S9">
        <v>85</v>
      </c>
      <c r="T9">
        <v>50</v>
      </c>
      <c r="U9">
        <v>90</v>
      </c>
      <c r="V9" t="s">
        <v>49</v>
      </c>
      <c r="W9">
        <v>0.85</v>
      </c>
      <c r="X9">
        <v>2</v>
      </c>
      <c r="Y9">
        <v>3.5</v>
      </c>
      <c r="Z9">
        <v>4</v>
      </c>
      <c r="AA9">
        <v>8.5</v>
      </c>
      <c r="AB9">
        <v>7.5</v>
      </c>
      <c r="AC9">
        <v>8</v>
      </c>
      <c r="AD9">
        <v>1.1200000000000001</v>
      </c>
      <c r="AE9">
        <v>13</v>
      </c>
    </row>
    <row r="10" spans="1:31" x14ac:dyDescent="0.25">
      <c r="A10" t="s">
        <v>50</v>
      </c>
      <c r="B10" t="s">
        <v>51</v>
      </c>
      <c r="C10">
        <v>6399</v>
      </c>
      <c r="D10">
        <v>14705</v>
      </c>
      <c r="E10">
        <v>11973.4</v>
      </c>
      <c r="F10">
        <v>955</v>
      </c>
      <c r="G10">
        <v>8559</v>
      </c>
      <c r="H10">
        <v>37</v>
      </c>
      <c r="I10">
        <v>3975</v>
      </c>
      <c r="J10">
        <v>13.2</v>
      </c>
      <c r="K10">
        <v>67.400000000000006</v>
      </c>
      <c r="L10">
        <v>31.4</v>
      </c>
      <c r="M10">
        <v>14.21</v>
      </c>
      <c r="N10">
        <v>3.05</v>
      </c>
      <c r="O10">
        <v>13.28</v>
      </c>
      <c r="P10">
        <v>6</v>
      </c>
      <c r="Q10">
        <v>6.5</v>
      </c>
      <c r="R10">
        <v>6.5</v>
      </c>
      <c r="S10">
        <v>80</v>
      </c>
      <c r="T10">
        <v>90</v>
      </c>
      <c r="U10">
        <v>100</v>
      </c>
      <c r="V10" t="s">
        <v>42</v>
      </c>
      <c r="W10">
        <v>0.65</v>
      </c>
      <c r="X10">
        <v>8.5</v>
      </c>
      <c r="Y10">
        <v>13</v>
      </c>
      <c r="Z10">
        <v>16.5</v>
      </c>
      <c r="AB10">
        <v>4</v>
      </c>
      <c r="AC10">
        <v>2.5</v>
      </c>
      <c r="AD10">
        <v>5.15</v>
      </c>
      <c r="AE10">
        <v>13</v>
      </c>
    </row>
    <row r="11" spans="1:31" x14ac:dyDescent="0.25">
      <c r="A11" t="s">
        <v>52</v>
      </c>
      <c r="B11" t="s">
        <v>53</v>
      </c>
      <c r="C11">
        <v>12074</v>
      </c>
      <c r="D11">
        <v>32209</v>
      </c>
      <c r="E11">
        <v>21220.5</v>
      </c>
      <c r="F11">
        <v>2268</v>
      </c>
      <c r="G11">
        <v>12006</v>
      </c>
      <c r="H11">
        <v>0</v>
      </c>
      <c r="I11">
        <v>13052</v>
      </c>
      <c r="J11">
        <v>9.14</v>
      </c>
      <c r="K11">
        <v>49</v>
      </c>
      <c r="L11">
        <v>52.1</v>
      </c>
      <c r="M11">
        <v>44.55</v>
      </c>
      <c r="N11">
        <v>1.66</v>
      </c>
      <c r="O11">
        <v>9.14</v>
      </c>
      <c r="P11">
        <v>3</v>
      </c>
      <c r="Q11">
        <v>3</v>
      </c>
      <c r="R11">
        <v>3.5</v>
      </c>
      <c r="S11">
        <v>95</v>
      </c>
      <c r="T11">
        <v>45</v>
      </c>
      <c r="U11">
        <v>95</v>
      </c>
      <c r="V11" t="s">
        <v>54</v>
      </c>
      <c r="W11">
        <v>0.55000000000000004</v>
      </c>
      <c r="X11">
        <v>3</v>
      </c>
      <c r="Y11">
        <v>3.5</v>
      </c>
      <c r="Z11">
        <v>1.5</v>
      </c>
      <c r="AA11">
        <v>1</v>
      </c>
      <c r="AB11">
        <v>3.5</v>
      </c>
      <c r="AC11">
        <v>4</v>
      </c>
      <c r="AD11">
        <v>3.52</v>
      </c>
      <c r="AE11">
        <v>8.5</v>
      </c>
    </row>
    <row r="12" spans="1:31" x14ac:dyDescent="0.25">
      <c r="A12" t="s">
        <v>55</v>
      </c>
      <c r="B12" t="s">
        <v>56</v>
      </c>
      <c r="C12">
        <v>11733</v>
      </c>
      <c r="D12">
        <v>41554</v>
      </c>
      <c r="E12">
        <v>45984.2</v>
      </c>
      <c r="F12">
        <v>5335</v>
      </c>
      <c r="G12">
        <v>23616</v>
      </c>
      <c r="H12">
        <v>0</v>
      </c>
      <c r="I12">
        <v>12664</v>
      </c>
      <c r="J12">
        <v>14.99</v>
      </c>
      <c r="K12">
        <v>65.7</v>
      </c>
      <c r="L12">
        <v>34.9</v>
      </c>
      <c r="M12">
        <v>21.24</v>
      </c>
      <c r="N12">
        <v>3.45</v>
      </c>
      <c r="O12">
        <v>14.99</v>
      </c>
      <c r="P12">
        <v>5.5</v>
      </c>
      <c r="Q12">
        <v>8</v>
      </c>
      <c r="R12">
        <v>2.5</v>
      </c>
      <c r="S12">
        <v>85</v>
      </c>
      <c r="T12">
        <v>85</v>
      </c>
      <c r="U12">
        <v>100</v>
      </c>
      <c r="V12" t="s">
        <v>42</v>
      </c>
      <c r="W12">
        <v>0.7</v>
      </c>
      <c r="X12">
        <v>1.5</v>
      </c>
      <c r="Y12">
        <v>5.5</v>
      </c>
      <c r="Z12">
        <v>7</v>
      </c>
      <c r="AA12">
        <v>6.5</v>
      </c>
      <c r="AB12">
        <v>1.5</v>
      </c>
      <c r="AC12">
        <v>2.5</v>
      </c>
      <c r="AD12">
        <v>2.86</v>
      </c>
      <c r="AE12">
        <v>14.5</v>
      </c>
    </row>
    <row r="13" spans="1:31" x14ac:dyDescent="0.25">
      <c r="A13" t="s">
        <v>57</v>
      </c>
      <c r="B13" t="s">
        <v>58</v>
      </c>
      <c r="C13">
        <v>10243</v>
      </c>
      <c r="D13">
        <v>18034</v>
      </c>
      <c r="E13">
        <v>17715.599999999999</v>
      </c>
      <c r="F13">
        <v>972</v>
      </c>
      <c r="G13">
        <v>8835</v>
      </c>
      <c r="H13">
        <v>0</v>
      </c>
      <c r="I13">
        <v>8772</v>
      </c>
      <c r="J13">
        <v>9.07</v>
      </c>
      <c r="K13">
        <v>50.9</v>
      </c>
      <c r="L13">
        <v>49.8</v>
      </c>
      <c r="M13">
        <v>48.88</v>
      </c>
      <c r="N13">
        <v>1.99</v>
      </c>
      <c r="O13">
        <v>9.07</v>
      </c>
      <c r="P13">
        <v>6</v>
      </c>
      <c r="Q13">
        <v>6.5</v>
      </c>
      <c r="R13">
        <v>4.5</v>
      </c>
      <c r="S13">
        <v>90</v>
      </c>
      <c r="T13">
        <v>85</v>
      </c>
      <c r="U13">
        <v>100</v>
      </c>
      <c r="V13" t="s">
        <v>42</v>
      </c>
      <c r="W13">
        <v>0.65</v>
      </c>
      <c r="X13">
        <v>6.5</v>
      </c>
      <c r="Y13">
        <v>4.5</v>
      </c>
      <c r="Z13">
        <v>5</v>
      </c>
      <c r="AA13">
        <v>3</v>
      </c>
      <c r="AB13">
        <v>4</v>
      </c>
      <c r="AC13">
        <v>4</v>
      </c>
      <c r="AD13">
        <v>3.36</v>
      </c>
      <c r="AE13">
        <v>9.5</v>
      </c>
    </row>
    <row r="14" spans="1:31" x14ac:dyDescent="0.25">
      <c r="A14" t="s">
        <v>59</v>
      </c>
      <c r="B14" t="s">
        <v>60</v>
      </c>
      <c r="C14">
        <v>23249</v>
      </c>
      <c r="D14">
        <v>75709</v>
      </c>
      <c r="E14">
        <v>54183</v>
      </c>
      <c r="F14">
        <v>5707</v>
      </c>
      <c r="G14">
        <v>37495</v>
      </c>
      <c r="H14">
        <v>0</v>
      </c>
      <c r="I14">
        <v>39727</v>
      </c>
      <c r="J14">
        <v>7.18</v>
      </c>
      <c r="K14">
        <v>52</v>
      </c>
      <c r="L14">
        <v>51.4</v>
      </c>
      <c r="M14">
        <v>57.74</v>
      </c>
      <c r="N14">
        <v>1.35</v>
      </c>
      <c r="O14">
        <v>7.18</v>
      </c>
      <c r="P14">
        <v>4.5</v>
      </c>
      <c r="Q14">
        <v>3.5</v>
      </c>
      <c r="R14">
        <v>1.5</v>
      </c>
      <c r="S14">
        <v>85</v>
      </c>
      <c r="T14">
        <v>50</v>
      </c>
      <c r="U14">
        <v>100</v>
      </c>
      <c r="V14" t="s">
        <v>33</v>
      </c>
      <c r="W14">
        <v>0.6</v>
      </c>
      <c r="X14">
        <v>3</v>
      </c>
      <c r="Z14">
        <v>2.5</v>
      </c>
      <c r="AB14">
        <v>3</v>
      </c>
      <c r="AD14">
        <v>1.51</v>
      </c>
      <c r="AE14">
        <v>7.5</v>
      </c>
    </row>
    <row r="15" spans="1:31" x14ac:dyDescent="0.25">
      <c r="A15" t="s">
        <v>61</v>
      </c>
      <c r="B15" t="s">
        <v>62</v>
      </c>
      <c r="C15">
        <v>11325</v>
      </c>
      <c r="D15">
        <v>35085</v>
      </c>
      <c r="E15">
        <v>24380.400000000001</v>
      </c>
      <c r="F15">
        <v>990</v>
      </c>
      <c r="G15">
        <v>10964</v>
      </c>
      <c r="H15">
        <v>2020</v>
      </c>
      <c r="I15">
        <v>13388</v>
      </c>
      <c r="J15">
        <v>11.05</v>
      </c>
      <c r="K15">
        <v>46.8</v>
      </c>
      <c r="L15">
        <v>46.7</v>
      </c>
      <c r="M15">
        <v>34.89</v>
      </c>
      <c r="N15">
        <v>2.62</v>
      </c>
      <c r="O15">
        <v>12.02</v>
      </c>
      <c r="P15">
        <v>3.5</v>
      </c>
      <c r="Q15">
        <v>10</v>
      </c>
      <c r="R15">
        <v>5</v>
      </c>
      <c r="S15">
        <v>65</v>
      </c>
      <c r="T15">
        <v>50</v>
      </c>
      <c r="U15">
        <v>100</v>
      </c>
      <c r="V15" t="s">
        <v>33</v>
      </c>
      <c r="W15">
        <v>0.6</v>
      </c>
      <c r="X15">
        <v>3.5</v>
      </c>
      <c r="Y15">
        <v>6.5</v>
      </c>
      <c r="Z15">
        <v>4</v>
      </c>
      <c r="AA15">
        <v>9.5</v>
      </c>
      <c r="AB15">
        <v>1.5</v>
      </c>
      <c r="AC15">
        <v>6</v>
      </c>
      <c r="AD15">
        <v>7.24</v>
      </c>
      <c r="AE15">
        <v>10</v>
      </c>
    </row>
    <row r="16" spans="1:31" x14ac:dyDescent="0.25">
      <c r="A16" t="s">
        <v>63</v>
      </c>
      <c r="B16" t="s">
        <v>64</v>
      </c>
      <c r="C16">
        <v>875.8</v>
      </c>
      <c r="D16">
        <v>2695.5</v>
      </c>
      <c r="E16">
        <v>1866.9</v>
      </c>
      <c r="F16">
        <v>141.69999999999999</v>
      </c>
      <c r="G16">
        <v>1134.3</v>
      </c>
      <c r="H16">
        <v>0</v>
      </c>
      <c r="I16">
        <v>1016.5</v>
      </c>
      <c r="J16">
        <v>8.0500000000000007</v>
      </c>
      <c r="K16">
        <v>52.6</v>
      </c>
      <c r="L16">
        <v>47.3</v>
      </c>
      <c r="M16">
        <v>25.14</v>
      </c>
      <c r="N16">
        <v>1.85</v>
      </c>
      <c r="O16">
        <v>8.0500000000000007</v>
      </c>
      <c r="P16">
        <v>4</v>
      </c>
      <c r="Q16">
        <v>7</v>
      </c>
      <c r="R16">
        <v>4</v>
      </c>
      <c r="S16">
        <v>80</v>
      </c>
      <c r="T16">
        <v>70</v>
      </c>
      <c r="U16">
        <v>90</v>
      </c>
      <c r="V16" t="s">
        <v>42</v>
      </c>
      <c r="W16">
        <v>0.75</v>
      </c>
      <c r="X16">
        <v>4</v>
      </c>
      <c r="Y16">
        <v>12</v>
      </c>
      <c r="AB16">
        <v>7.5</v>
      </c>
      <c r="AC16">
        <v>8</v>
      </c>
      <c r="AD16">
        <v>3.42</v>
      </c>
      <c r="AE16">
        <v>9</v>
      </c>
    </row>
    <row r="17" spans="1:31" x14ac:dyDescent="0.25">
      <c r="A17" t="s">
        <v>65</v>
      </c>
      <c r="B17" t="s">
        <v>66</v>
      </c>
      <c r="C17">
        <v>10706.5</v>
      </c>
      <c r="D17">
        <v>27824.400000000001</v>
      </c>
      <c r="E17">
        <v>12789.7</v>
      </c>
      <c r="F17">
        <v>711.4</v>
      </c>
      <c r="G17">
        <v>13138.6</v>
      </c>
      <c r="H17">
        <v>318.2</v>
      </c>
      <c r="I17">
        <v>9575</v>
      </c>
      <c r="J17">
        <v>11.08</v>
      </c>
      <c r="K17">
        <v>57.4</v>
      </c>
      <c r="L17">
        <v>40.799999999999997</v>
      </c>
      <c r="M17">
        <v>51.89</v>
      </c>
      <c r="N17">
        <v>1.42</v>
      </c>
      <c r="O17">
        <v>11.24</v>
      </c>
      <c r="P17">
        <v>0.5</v>
      </c>
      <c r="Q17">
        <v>2.5</v>
      </c>
      <c r="R17">
        <v>2</v>
      </c>
      <c r="S17">
        <v>65</v>
      </c>
      <c r="T17">
        <v>15</v>
      </c>
      <c r="U17">
        <v>95</v>
      </c>
      <c r="V17" t="s">
        <v>42</v>
      </c>
      <c r="W17">
        <v>0.65</v>
      </c>
      <c r="X17">
        <v>-3</v>
      </c>
      <c r="Y17">
        <v>3</v>
      </c>
      <c r="Z17">
        <v>1.5</v>
      </c>
      <c r="AA17">
        <v>6</v>
      </c>
      <c r="AB17">
        <v>3.5</v>
      </c>
      <c r="AC17">
        <v>3.5</v>
      </c>
      <c r="AD17">
        <v>4.78</v>
      </c>
      <c r="AE17">
        <v>12.5</v>
      </c>
    </row>
    <row r="18" spans="1:31" x14ac:dyDescent="0.25">
      <c r="A18" t="s">
        <v>67</v>
      </c>
      <c r="B18" t="s">
        <v>68</v>
      </c>
      <c r="C18">
        <v>7554.4</v>
      </c>
      <c r="D18">
        <v>19892.400000000001</v>
      </c>
      <c r="E18">
        <v>17900.900000000001</v>
      </c>
      <c r="F18">
        <v>1389.8</v>
      </c>
      <c r="G18">
        <v>8805.6</v>
      </c>
      <c r="H18">
        <v>155.6</v>
      </c>
      <c r="I18">
        <v>10507.8</v>
      </c>
      <c r="J18">
        <v>8.43</v>
      </c>
      <c r="K18">
        <v>46.4</v>
      </c>
      <c r="L18">
        <v>53.6</v>
      </c>
      <c r="M18">
        <v>32.64</v>
      </c>
      <c r="N18">
        <v>1.75</v>
      </c>
      <c r="O18">
        <v>8.48</v>
      </c>
      <c r="P18">
        <v>7</v>
      </c>
      <c r="Q18">
        <v>5.5</v>
      </c>
      <c r="R18">
        <v>4</v>
      </c>
      <c r="S18">
        <v>85</v>
      </c>
      <c r="T18">
        <v>80</v>
      </c>
      <c r="U18">
        <v>95</v>
      </c>
      <c r="V18" t="s">
        <v>33</v>
      </c>
      <c r="W18">
        <v>0.7</v>
      </c>
      <c r="X18">
        <v>6</v>
      </c>
      <c r="Y18">
        <v>9.5</v>
      </c>
      <c r="Z18">
        <v>11</v>
      </c>
      <c r="AA18">
        <v>9.5</v>
      </c>
      <c r="AB18">
        <v>9</v>
      </c>
      <c r="AC18">
        <v>6</v>
      </c>
      <c r="AD18">
        <v>3.36</v>
      </c>
      <c r="AE18">
        <v>8.5</v>
      </c>
    </row>
    <row r="19" spans="1:31" x14ac:dyDescent="0.25">
      <c r="A19" t="s">
        <v>69</v>
      </c>
      <c r="B19" t="s">
        <v>70</v>
      </c>
      <c r="C19">
        <v>27873</v>
      </c>
      <c r="D19">
        <v>57439</v>
      </c>
      <c r="E19">
        <v>32526.799999999999</v>
      </c>
      <c r="F19">
        <v>2033</v>
      </c>
      <c r="G19">
        <v>24286</v>
      </c>
      <c r="H19">
        <v>193</v>
      </c>
      <c r="I19">
        <v>25986</v>
      </c>
      <c r="J19">
        <v>8.7799999999999994</v>
      </c>
      <c r="K19">
        <v>55.8</v>
      </c>
      <c r="L19">
        <v>51.3</v>
      </c>
      <c r="M19">
        <v>28.04</v>
      </c>
      <c r="N19">
        <v>1.25</v>
      </c>
      <c r="O19">
        <v>8.7899999999999991</v>
      </c>
      <c r="P19">
        <v>6</v>
      </c>
      <c r="Q19">
        <v>4</v>
      </c>
      <c r="R19">
        <v>4.5</v>
      </c>
      <c r="S19">
        <v>60</v>
      </c>
      <c r="T19">
        <v>5</v>
      </c>
      <c r="U19">
        <v>85</v>
      </c>
      <c r="V19" t="s">
        <v>42</v>
      </c>
      <c r="W19">
        <v>0.7</v>
      </c>
      <c r="X19">
        <v>-10.5</v>
      </c>
      <c r="Y19">
        <v>-2</v>
      </c>
      <c r="Z19">
        <v>-9</v>
      </c>
      <c r="AA19">
        <v>0.5</v>
      </c>
      <c r="AB19">
        <v>7.5</v>
      </c>
      <c r="AC19">
        <v>7</v>
      </c>
      <c r="AD19">
        <v>4.51</v>
      </c>
      <c r="AE19">
        <v>6.5</v>
      </c>
    </row>
    <row r="20" spans="1:31" x14ac:dyDescent="0.25">
      <c r="A20" t="s">
        <v>71</v>
      </c>
      <c r="B20" t="s">
        <v>72</v>
      </c>
      <c r="C20">
        <v>14728</v>
      </c>
      <c r="D20">
        <v>37214</v>
      </c>
      <c r="E20">
        <v>12789.3</v>
      </c>
      <c r="F20">
        <v>2874</v>
      </c>
      <c r="G20">
        <v>19192</v>
      </c>
      <c r="H20">
        <v>0</v>
      </c>
      <c r="I20">
        <v>12421</v>
      </c>
      <c r="J20">
        <v>6.79</v>
      </c>
      <c r="K20">
        <v>61.7</v>
      </c>
      <c r="L20">
        <v>39.299999999999997</v>
      </c>
      <c r="M20">
        <v>29.33</v>
      </c>
      <c r="N20">
        <v>1.03</v>
      </c>
      <c r="O20">
        <v>6.79</v>
      </c>
      <c r="P20">
        <v>5</v>
      </c>
      <c r="Q20">
        <v>1</v>
      </c>
      <c r="R20">
        <v>1.5</v>
      </c>
      <c r="S20">
        <v>45</v>
      </c>
      <c r="T20">
        <v>10</v>
      </c>
      <c r="U20">
        <v>85</v>
      </c>
      <c r="V20" t="s">
        <v>49</v>
      </c>
      <c r="W20">
        <v>0.65</v>
      </c>
      <c r="X20">
        <v>-12</v>
      </c>
      <c r="Y20">
        <v>-2</v>
      </c>
      <c r="Z20">
        <v>-7.5</v>
      </c>
      <c r="AA20">
        <v>-1</v>
      </c>
      <c r="AB20">
        <v>1.5</v>
      </c>
      <c r="AC20">
        <v>1</v>
      </c>
      <c r="AD20">
        <v>1.9</v>
      </c>
      <c r="AE20">
        <v>6.5</v>
      </c>
    </row>
    <row r="21" spans="1:31" x14ac:dyDescent="0.25">
      <c r="A21" t="s">
        <v>73</v>
      </c>
      <c r="B21" t="s">
        <v>74</v>
      </c>
      <c r="C21">
        <v>2662.4</v>
      </c>
      <c r="D21">
        <v>8662.4</v>
      </c>
      <c r="E21">
        <v>4255.3999999999996</v>
      </c>
      <c r="F21">
        <v>410.1</v>
      </c>
      <c r="G21">
        <v>3745.1</v>
      </c>
      <c r="H21">
        <v>39</v>
      </c>
      <c r="I21">
        <v>3695.5</v>
      </c>
      <c r="J21">
        <v>5.76</v>
      </c>
      <c r="K21">
        <v>47.3</v>
      </c>
      <c r="L21">
        <v>49.1</v>
      </c>
      <c r="M21">
        <v>23.68</v>
      </c>
      <c r="N21">
        <v>1.19</v>
      </c>
      <c r="O21">
        <v>5.78</v>
      </c>
      <c r="Q21">
        <v>5.5</v>
      </c>
      <c r="R21">
        <v>1.5</v>
      </c>
      <c r="S21">
        <v>70</v>
      </c>
      <c r="T21">
        <v>20</v>
      </c>
      <c r="U21">
        <v>95</v>
      </c>
      <c r="V21" t="s">
        <v>49</v>
      </c>
      <c r="W21">
        <v>0.75</v>
      </c>
      <c r="X21">
        <v>4</v>
      </c>
      <c r="Y21">
        <v>-4</v>
      </c>
      <c r="Z21">
        <v>-3</v>
      </c>
      <c r="AA21">
        <v>-5.5</v>
      </c>
      <c r="AB21">
        <v>2</v>
      </c>
      <c r="AC21">
        <v>4.5</v>
      </c>
      <c r="AD21">
        <v>1.57</v>
      </c>
      <c r="AE21">
        <v>4</v>
      </c>
    </row>
    <row r="22" spans="1:31" x14ac:dyDescent="0.25">
      <c r="A22" t="s">
        <v>75</v>
      </c>
      <c r="B22" t="s">
        <v>76</v>
      </c>
      <c r="C22">
        <v>2387.3000000000002</v>
      </c>
      <c r="D22">
        <v>4377.7</v>
      </c>
      <c r="E22">
        <v>3655.5</v>
      </c>
      <c r="F22">
        <v>178.1</v>
      </c>
      <c r="G22">
        <v>1511.5</v>
      </c>
      <c r="H22">
        <v>34.299999999999997</v>
      </c>
      <c r="I22">
        <v>1961.9</v>
      </c>
      <c r="J22">
        <v>8.24</v>
      </c>
      <c r="K22">
        <v>46.7</v>
      </c>
      <c r="L22">
        <v>55.5</v>
      </c>
      <c r="M22">
        <v>17.940000000000001</v>
      </c>
      <c r="N22">
        <v>1.91</v>
      </c>
      <c r="O22">
        <v>8.2899999999999991</v>
      </c>
      <c r="P22">
        <v>4</v>
      </c>
      <c r="Q22">
        <v>1</v>
      </c>
      <c r="R22">
        <v>3.5</v>
      </c>
      <c r="S22">
        <v>75</v>
      </c>
      <c r="T22">
        <v>30</v>
      </c>
      <c r="U22">
        <v>95</v>
      </c>
      <c r="V22" t="s">
        <v>33</v>
      </c>
      <c r="W22">
        <v>0.7</v>
      </c>
      <c r="X22">
        <v>8.5</v>
      </c>
      <c r="Y22">
        <v>1</v>
      </c>
      <c r="AB22">
        <v>2.5</v>
      </c>
      <c r="AC22">
        <v>1.5</v>
      </c>
      <c r="AD22">
        <v>1.45</v>
      </c>
      <c r="AE22">
        <v>12</v>
      </c>
    </row>
    <row r="23" spans="1:31" x14ac:dyDescent="0.25">
      <c r="A23" t="s">
        <v>77</v>
      </c>
      <c r="B23" t="s">
        <v>78</v>
      </c>
      <c r="C23">
        <v>1252.8</v>
      </c>
      <c r="D23">
        <v>3992.4</v>
      </c>
      <c r="E23">
        <v>4015.5</v>
      </c>
      <c r="F23">
        <v>21.1</v>
      </c>
      <c r="G23">
        <v>1725.4</v>
      </c>
      <c r="H23">
        <v>0</v>
      </c>
      <c r="I23">
        <v>2057.9</v>
      </c>
      <c r="J23">
        <v>9.4600000000000009</v>
      </c>
      <c r="K23">
        <v>44.8</v>
      </c>
      <c r="L23">
        <v>54.4</v>
      </c>
      <c r="M23">
        <v>40.880000000000003</v>
      </c>
      <c r="N23">
        <v>1.95</v>
      </c>
      <c r="O23">
        <v>9.4600000000000009</v>
      </c>
      <c r="P23">
        <v>3</v>
      </c>
      <c r="Q23">
        <v>7.5</v>
      </c>
      <c r="R23">
        <v>4</v>
      </c>
      <c r="S23">
        <v>90</v>
      </c>
      <c r="T23">
        <v>90</v>
      </c>
      <c r="U23">
        <v>95</v>
      </c>
      <c r="V23" t="s">
        <v>33</v>
      </c>
      <c r="W23">
        <v>0.75</v>
      </c>
      <c r="X23">
        <v>8</v>
      </c>
      <c r="Y23">
        <v>9.5</v>
      </c>
      <c r="Z23">
        <v>8</v>
      </c>
      <c r="AA23">
        <v>2.5</v>
      </c>
      <c r="AB23">
        <v>6</v>
      </c>
      <c r="AC23">
        <v>5</v>
      </c>
      <c r="AD23">
        <v>4.75</v>
      </c>
      <c r="AE23">
        <v>9</v>
      </c>
    </row>
    <row r="24" spans="1:31" x14ac:dyDescent="0.25">
      <c r="A24" t="s">
        <v>79</v>
      </c>
      <c r="B24" t="s">
        <v>80</v>
      </c>
      <c r="C24">
        <v>536.79999999999995</v>
      </c>
      <c r="D24">
        <v>1243.4000000000001</v>
      </c>
      <c r="E24">
        <v>2163.3000000000002</v>
      </c>
      <c r="F24">
        <v>4.3</v>
      </c>
      <c r="G24">
        <v>391</v>
      </c>
      <c r="H24">
        <v>0</v>
      </c>
      <c r="I24">
        <v>690.5</v>
      </c>
      <c r="J24">
        <v>10.33</v>
      </c>
      <c r="K24">
        <v>34.700000000000003</v>
      </c>
      <c r="L24">
        <v>63.8</v>
      </c>
      <c r="M24">
        <v>19.920000000000002</v>
      </c>
      <c r="N24">
        <v>3.18</v>
      </c>
      <c r="O24">
        <v>10.33</v>
      </c>
      <c r="P24">
        <v>7</v>
      </c>
      <c r="Q24">
        <v>4</v>
      </c>
      <c r="R24">
        <v>5</v>
      </c>
      <c r="S24">
        <v>90</v>
      </c>
      <c r="T24">
        <v>70</v>
      </c>
      <c r="U24">
        <v>90</v>
      </c>
      <c r="V24" t="s">
        <v>33</v>
      </c>
      <c r="W24">
        <v>0.7</v>
      </c>
      <c r="X24">
        <v>6.5</v>
      </c>
      <c r="Y24">
        <v>7</v>
      </c>
      <c r="Z24">
        <v>2.5</v>
      </c>
      <c r="AA24">
        <v>2</v>
      </c>
      <c r="AB24">
        <v>5.5</v>
      </c>
      <c r="AC24">
        <v>6</v>
      </c>
      <c r="AD24">
        <v>4.53</v>
      </c>
      <c r="AE24">
        <v>11</v>
      </c>
    </row>
    <row r="25" spans="1:31" x14ac:dyDescent="0.25">
      <c r="A25" t="s">
        <v>81</v>
      </c>
      <c r="B25" t="s">
        <v>82</v>
      </c>
      <c r="C25">
        <v>16155</v>
      </c>
      <c r="D25">
        <v>61386</v>
      </c>
      <c r="E25">
        <v>58982.1</v>
      </c>
      <c r="F25">
        <v>3006</v>
      </c>
      <c r="G25">
        <v>26681</v>
      </c>
      <c r="H25">
        <v>0</v>
      </c>
      <c r="I25">
        <v>22574</v>
      </c>
      <c r="J25">
        <v>12.19</v>
      </c>
      <c r="K25">
        <v>54.1</v>
      </c>
      <c r="L25">
        <v>45.8</v>
      </c>
      <c r="M25">
        <v>48.97</v>
      </c>
      <c r="N25">
        <v>2.56</v>
      </c>
      <c r="O25">
        <v>12.19</v>
      </c>
      <c r="P25">
        <v>6</v>
      </c>
      <c r="Q25">
        <v>9.5</v>
      </c>
      <c r="R25">
        <v>6</v>
      </c>
      <c r="S25">
        <v>70</v>
      </c>
      <c r="T25">
        <v>75</v>
      </c>
      <c r="U25">
        <v>100</v>
      </c>
      <c r="V25" t="s">
        <v>33</v>
      </c>
      <c r="W25">
        <v>0.65</v>
      </c>
      <c r="X25">
        <v>5</v>
      </c>
      <c r="Y25">
        <v>8.5</v>
      </c>
      <c r="Z25">
        <v>8.5</v>
      </c>
      <c r="AA25">
        <v>8</v>
      </c>
      <c r="AB25">
        <v>7.5</v>
      </c>
      <c r="AC25">
        <v>8.5</v>
      </c>
      <c r="AD25">
        <v>6.05</v>
      </c>
      <c r="AE25">
        <v>11.5</v>
      </c>
    </row>
    <row r="26" spans="1:31" x14ac:dyDescent="0.25">
      <c r="A26" t="s">
        <v>83</v>
      </c>
      <c r="B26" t="s">
        <v>84</v>
      </c>
      <c r="C26">
        <v>1251.5999999999999</v>
      </c>
      <c r="D26">
        <v>4059.5</v>
      </c>
      <c r="E26">
        <v>2742.6</v>
      </c>
      <c r="F26">
        <v>231.7</v>
      </c>
      <c r="G26">
        <v>1808.5</v>
      </c>
      <c r="H26">
        <v>0</v>
      </c>
      <c r="I26">
        <v>1600.2</v>
      </c>
      <c r="J26">
        <v>8.65</v>
      </c>
      <c r="K26">
        <v>52.4</v>
      </c>
      <c r="L26">
        <v>46.9</v>
      </c>
      <c r="M26">
        <v>33.22</v>
      </c>
      <c r="N26">
        <v>1.69</v>
      </c>
      <c r="O26">
        <v>8.65</v>
      </c>
      <c r="P26">
        <v>6</v>
      </c>
      <c r="Q26">
        <v>5.5</v>
      </c>
      <c r="R26">
        <v>5</v>
      </c>
      <c r="S26">
        <v>90</v>
      </c>
      <c r="T26">
        <v>85</v>
      </c>
      <c r="U26">
        <v>95</v>
      </c>
      <c r="V26" t="s">
        <v>49</v>
      </c>
      <c r="W26">
        <v>0.65</v>
      </c>
      <c r="X26">
        <v>7</v>
      </c>
      <c r="Z26">
        <v>4.5</v>
      </c>
      <c r="AA26">
        <v>13</v>
      </c>
      <c r="AB26">
        <v>7</v>
      </c>
      <c r="AC26">
        <v>4</v>
      </c>
      <c r="AD26">
        <v>3.02</v>
      </c>
      <c r="AE26">
        <v>10</v>
      </c>
    </row>
    <row r="27" spans="1:31" x14ac:dyDescent="0.25">
      <c r="A27" t="s">
        <v>85</v>
      </c>
      <c r="B27" t="s">
        <v>86</v>
      </c>
      <c r="C27">
        <v>2175.5</v>
      </c>
      <c r="D27">
        <v>7322.4</v>
      </c>
      <c r="E27">
        <v>6769.9</v>
      </c>
      <c r="F27">
        <v>110</v>
      </c>
      <c r="G27">
        <v>2645.6</v>
      </c>
      <c r="H27">
        <v>0</v>
      </c>
      <c r="I27">
        <v>3326</v>
      </c>
      <c r="J27">
        <v>10.15</v>
      </c>
      <c r="K27">
        <v>42.1</v>
      </c>
      <c r="L27">
        <v>55.7</v>
      </c>
      <c r="M27">
        <v>16.66</v>
      </c>
      <c r="N27">
        <v>2.06</v>
      </c>
      <c r="O27">
        <v>10.15</v>
      </c>
      <c r="P27">
        <v>3</v>
      </c>
      <c r="Q27">
        <v>9.5</v>
      </c>
      <c r="R27">
        <v>3.5</v>
      </c>
      <c r="S27">
        <v>80</v>
      </c>
      <c r="T27">
        <v>65</v>
      </c>
      <c r="U27">
        <v>85</v>
      </c>
      <c r="V27" t="s">
        <v>33</v>
      </c>
      <c r="W27">
        <v>0.95</v>
      </c>
      <c r="X27">
        <v>6.5</v>
      </c>
      <c r="Y27">
        <v>7.5</v>
      </c>
      <c r="Z27">
        <v>6</v>
      </c>
      <c r="AA27">
        <v>3.5</v>
      </c>
      <c r="AB27">
        <v>8.5</v>
      </c>
      <c r="AC27">
        <v>8.5</v>
      </c>
      <c r="AD27">
        <v>3.99</v>
      </c>
      <c r="AE27">
        <v>10</v>
      </c>
    </row>
    <row r="28" spans="1:31" x14ac:dyDescent="0.25">
      <c r="A28" t="s">
        <v>87</v>
      </c>
      <c r="B28" t="s">
        <v>88</v>
      </c>
      <c r="C28">
        <v>803.5</v>
      </c>
      <c r="D28">
        <v>1387.8</v>
      </c>
      <c r="E28">
        <v>1494.5</v>
      </c>
      <c r="F28">
        <v>133.19999999999999</v>
      </c>
      <c r="G28">
        <v>445.9</v>
      </c>
      <c r="H28">
        <v>0</v>
      </c>
      <c r="I28">
        <v>605</v>
      </c>
      <c r="J28">
        <v>9.68</v>
      </c>
      <c r="K28">
        <v>41.2</v>
      </c>
      <c r="L28">
        <v>57.6</v>
      </c>
      <c r="M28">
        <v>15.98</v>
      </c>
      <c r="N28">
        <v>2.4</v>
      </c>
      <c r="O28">
        <v>9.68</v>
      </c>
      <c r="P28">
        <v>6</v>
      </c>
      <c r="Q28">
        <v>1.5</v>
      </c>
      <c r="R28">
        <v>5.5</v>
      </c>
      <c r="S28">
        <v>50</v>
      </c>
      <c r="T28">
        <v>20</v>
      </c>
      <c r="U28">
        <v>85</v>
      </c>
      <c r="V28" t="s">
        <v>42</v>
      </c>
      <c r="W28">
        <v>0.85</v>
      </c>
      <c r="X28">
        <v>15.5</v>
      </c>
      <c r="Y28">
        <v>-0.5</v>
      </c>
      <c r="Z28">
        <v>0.5</v>
      </c>
      <c r="AA28">
        <v>1</v>
      </c>
      <c r="AB28">
        <v>-3.5</v>
      </c>
      <c r="AC28">
        <v>0.5</v>
      </c>
      <c r="AD28">
        <v>2.04</v>
      </c>
      <c r="AE28">
        <v>9</v>
      </c>
    </row>
    <row r="29" spans="1:31" x14ac:dyDescent="0.25">
      <c r="A29" t="s">
        <v>89</v>
      </c>
      <c r="B29" t="s">
        <v>90</v>
      </c>
      <c r="C29">
        <v>17120</v>
      </c>
      <c r="D29">
        <v>46723</v>
      </c>
      <c r="E29">
        <v>31912.5</v>
      </c>
      <c r="F29">
        <v>1179</v>
      </c>
      <c r="G29">
        <v>16030</v>
      </c>
      <c r="H29">
        <v>252</v>
      </c>
      <c r="I29">
        <v>16828</v>
      </c>
      <c r="J29">
        <v>5.87</v>
      </c>
      <c r="K29">
        <v>48.7</v>
      </c>
      <c r="L29">
        <v>50.4</v>
      </c>
      <c r="M29">
        <v>33.69</v>
      </c>
      <c r="N29">
        <v>1.9</v>
      </c>
      <c r="O29">
        <v>5.87</v>
      </c>
      <c r="P29">
        <v>11</v>
      </c>
      <c r="Q29">
        <v>7</v>
      </c>
      <c r="R29">
        <v>4.5</v>
      </c>
      <c r="S29">
        <v>50</v>
      </c>
      <c r="T29">
        <v>35</v>
      </c>
      <c r="U29">
        <v>95</v>
      </c>
      <c r="V29" t="s">
        <v>49</v>
      </c>
      <c r="W29">
        <v>0.65</v>
      </c>
      <c r="X29">
        <v>-5.5</v>
      </c>
      <c r="Y29">
        <v>0.5</v>
      </c>
      <c r="Z29">
        <v>1.5</v>
      </c>
      <c r="AB29">
        <v>3.5</v>
      </c>
      <c r="AC29">
        <v>7</v>
      </c>
      <c r="AD29">
        <v>0.71</v>
      </c>
      <c r="AE29">
        <v>8</v>
      </c>
    </row>
    <row r="30" spans="1:31" x14ac:dyDescent="0.25">
      <c r="A30" t="s">
        <v>91</v>
      </c>
      <c r="B30" t="s">
        <v>92</v>
      </c>
      <c r="C30">
        <v>3493.9</v>
      </c>
      <c r="D30">
        <v>11808.9</v>
      </c>
      <c r="E30">
        <v>8738.4</v>
      </c>
      <c r="F30">
        <v>357.6</v>
      </c>
      <c r="G30">
        <v>3462.4</v>
      </c>
      <c r="H30">
        <v>0</v>
      </c>
      <c r="I30">
        <v>4583.8999999999996</v>
      </c>
      <c r="J30">
        <v>9.5299999999999994</v>
      </c>
      <c r="K30">
        <v>46</v>
      </c>
      <c r="L30">
        <v>57</v>
      </c>
      <c r="M30">
        <v>41.3</v>
      </c>
      <c r="N30">
        <v>1.9</v>
      </c>
      <c r="O30">
        <v>9.5299999999999994</v>
      </c>
      <c r="P30">
        <v>4</v>
      </c>
      <c r="Q30">
        <v>5</v>
      </c>
      <c r="R30">
        <v>3.5</v>
      </c>
      <c r="S30">
        <v>90</v>
      </c>
      <c r="T30">
        <v>70</v>
      </c>
      <c r="U30">
        <v>95</v>
      </c>
      <c r="V30" t="s">
        <v>54</v>
      </c>
      <c r="W30">
        <v>0.7</v>
      </c>
      <c r="X30">
        <v>8.5</v>
      </c>
      <c r="Y30">
        <v>4.5</v>
      </c>
      <c r="Z30">
        <v>2</v>
      </c>
      <c r="AA30">
        <v>2.5</v>
      </c>
      <c r="AB30">
        <v>3.5</v>
      </c>
      <c r="AC30">
        <v>2</v>
      </c>
      <c r="AD30">
        <v>3.86</v>
      </c>
      <c r="AE30">
        <v>9</v>
      </c>
    </row>
    <row r="31" spans="1:31" x14ac:dyDescent="0.25">
      <c r="A31" t="s">
        <v>93</v>
      </c>
      <c r="B31" t="s">
        <v>94</v>
      </c>
      <c r="C31">
        <v>1362.7</v>
      </c>
      <c r="D31">
        <v>4535.3999999999996</v>
      </c>
      <c r="E31">
        <v>2799.8</v>
      </c>
      <c r="F31">
        <v>375.6</v>
      </c>
      <c r="G31">
        <v>1967</v>
      </c>
      <c r="H31">
        <v>11.5</v>
      </c>
      <c r="I31">
        <v>1666.3</v>
      </c>
      <c r="J31">
        <v>7.89</v>
      </c>
      <c r="K31">
        <v>56.4</v>
      </c>
      <c r="L31">
        <v>45.5</v>
      </c>
      <c r="M31">
        <v>20.77</v>
      </c>
      <c r="N31">
        <v>1.69</v>
      </c>
      <c r="O31">
        <v>7.91</v>
      </c>
      <c r="P31">
        <v>8</v>
      </c>
      <c r="Q31">
        <v>9.5</v>
      </c>
      <c r="R31">
        <v>3</v>
      </c>
      <c r="S31">
        <v>65</v>
      </c>
      <c r="T31">
        <v>65</v>
      </c>
      <c r="U31">
        <v>90</v>
      </c>
      <c r="V31" t="s">
        <v>95</v>
      </c>
      <c r="W31">
        <v>0.7</v>
      </c>
      <c r="X31">
        <v>23.5</v>
      </c>
      <c r="Y31">
        <v>1</v>
      </c>
      <c r="Z31">
        <v>7</v>
      </c>
      <c r="AA31">
        <v>1</v>
      </c>
      <c r="AB31">
        <v>3</v>
      </c>
      <c r="AC31">
        <v>1.5</v>
      </c>
      <c r="AD31">
        <v>4.0599999999999996</v>
      </c>
      <c r="AE31">
        <v>7.5</v>
      </c>
    </row>
    <row r="32" spans="1:31" x14ac:dyDescent="0.25">
      <c r="A32" t="s">
        <v>96</v>
      </c>
      <c r="B32" t="s">
        <v>97</v>
      </c>
      <c r="C32">
        <v>1898</v>
      </c>
      <c r="D32">
        <v>6012</v>
      </c>
      <c r="E32">
        <v>3897.7</v>
      </c>
      <c r="F32">
        <v>139</v>
      </c>
      <c r="G32">
        <v>2071</v>
      </c>
      <c r="H32">
        <v>0</v>
      </c>
      <c r="I32">
        <v>2258</v>
      </c>
      <c r="J32">
        <v>7.61</v>
      </c>
      <c r="K32">
        <v>50.1</v>
      </c>
      <c r="L32">
        <v>52.2</v>
      </c>
      <c r="M32">
        <v>25.43</v>
      </c>
      <c r="N32">
        <v>1.72</v>
      </c>
      <c r="O32">
        <v>7.61</v>
      </c>
      <c r="P32">
        <v>4</v>
      </c>
      <c r="Q32">
        <v>6</v>
      </c>
      <c r="R32">
        <v>3.5</v>
      </c>
      <c r="S32">
        <v>70</v>
      </c>
      <c r="T32">
        <v>70</v>
      </c>
      <c r="U32">
        <v>95</v>
      </c>
      <c r="V32" t="s">
        <v>42</v>
      </c>
      <c r="W32">
        <v>0.7</v>
      </c>
      <c r="X32">
        <v>6.5</v>
      </c>
      <c r="Z32">
        <v>2.5</v>
      </c>
      <c r="AB32">
        <v>3</v>
      </c>
      <c r="AD32">
        <v>3.32</v>
      </c>
      <c r="AE32">
        <v>8</v>
      </c>
    </row>
    <row r="33" spans="1:31" x14ac:dyDescent="0.25">
      <c r="A33" t="s">
        <v>98</v>
      </c>
      <c r="B33" t="s">
        <v>99</v>
      </c>
      <c r="C33">
        <v>7517</v>
      </c>
      <c r="D33">
        <v>30382</v>
      </c>
      <c r="E33">
        <v>24215.9</v>
      </c>
      <c r="F33">
        <v>1401</v>
      </c>
      <c r="G33">
        <v>18563</v>
      </c>
      <c r="H33">
        <v>0</v>
      </c>
      <c r="I33">
        <v>9919</v>
      </c>
      <c r="J33">
        <v>16.16</v>
      </c>
      <c r="K33">
        <v>64.400000000000006</v>
      </c>
      <c r="L33">
        <v>34.799999999999997</v>
      </c>
      <c r="M33">
        <v>14.72</v>
      </c>
      <c r="N33">
        <v>2.41</v>
      </c>
      <c r="O33">
        <v>16.16</v>
      </c>
      <c r="P33">
        <v>2</v>
      </c>
      <c r="Q33">
        <v>3</v>
      </c>
      <c r="R33">
        <v>1</v>
      </c>
      <c r="S33">
        <v>65</v>
      </c>
      <c r="T33">
        <v>10</v>
      </c>
      <c r="U33">
        <v>95</v>
      </c>
      <c r="V33" t="s">
        <v>42</v>
      </c>
      <c r="W33">
        <v>0.7</v>
      </c>
      <c r="X33">
        <v>4</v>
      </c>
      <c r="Y33">
        <v>2.5</v>
      </c>
      <c r="Z33">
        <v>1.5</v>
      </c>
      <c r="AA33">
        <v>5.5</v>
      </c>
      <c r="AB33">
        <v>4</v>
      </c>
      <c r="AC33">
        <v>5.5</v>
      </c>
      <c r="AD33">
        <v>6.03</v>
      </c>
      <c r="AE33">
        <v>14</v>
      </c>
    </row>
    <row r="34" spans="1:31" x14ac:dyDescent="0.25">
      <c r="A34" t="s">
        <v>100</v>
      </c>
      <c r="B34" t="s">
        <v>101</v>
      </c>
      <c r="C34">
        <v>9249</v>
      </c>
      <c r="D34">
        <v>26539</v>
      </c>
      <c r="E34">
        <v>21987.7</v>
      </c>
      <c r="F34">
        <v>1098</v>
      </c>
      <c r="G34">
        <v>8834</v>
      </c>
      <c r="H34">
        <v>0</v>
      </c>
      <c r="I34">
        <v>13066</v>
      </c>
      <c r="J34">
        <v>12.85</v>
      </c>
      <c r="K34">
        <v>44.2</v>
      </c>
      <c r="L34">
        <v>59.7</v>
      </c>
      <c r="M34">
        <v>25.86</v>
      </c>
      <c r="N34">
        <v>1.68</v>
      </c>
      <c r="O34">
        <v>12.85</v>
      </c>
      <c r="P34">
        <v>2.5</v>
      </c>
      <c r="Q34">
        <v>5</v>
      </c>
      <c r="R34">
        <v>3.5</v>
      </c>
      <c r="S34">
        <v>65</v>
      </c>
      <c r="T34">
        <v>20</v>
      </c>
      <c r="U34">
        <v>95</v>
      </c>
      <c r="V34" t="s">
        <v>102</v>
      </c>
      <c r="W34">
        <v>0.7</v>
      </c>
      <c r="X34">
        <v>-0.5</v>
      </c>
      <c r="Y34">
        <v>5.5</v>
      </c>
      <c r="Z34">
        <v>2.5</v>
      </c>
      <c r="AA34">
        <v>3</v>
      </c>
      <c r="AB34">
        <v>7</v>
      </c>
      <c r="AC34">
        <v>7.5</v>
      </c>
      <c r="AD34">
        <v>6.81</v>
      </c>
      <c r="AE34">
        <v>10.5</v>
      </c>
    </row>
    <row r="35" spans="1:31" x14ac:dyDescent="0.25">
      <c r="A35" t="s">
        <v>103</v>
      </c>
      <c r="B35" t="s">
        <v>104</v>
      </c>
      <c r="C35">
        <v>4126</v>
      </c>
      <c r="D35">
        <v>13425</v>
      </c>
      <c r="E35">
        <v>10038.700000000001</v>
      </c>
      <c r="F35">
        <v>647</v>
      </c>
      <c r="G35">
        <v>5882</v>
      </c>
      <c r="H35">
        <v>0</v>
      </c>
      <c r="I35">
        <v>5443</v>
      </c>
      <c r="J35">
        <v>9.99</v>
      </c>
      <c r="K35">
        <v>53.2</v>
      </c>
      <c r="L35">
        <v>48.1</v>
      </c>
      <c r="M35">
        <v>38.090000000000003</v>
      </c>
      <c r="N35">
        <v>1.83</v>
      </c>
      <c r="O35">
        <v>9.99</v>
      </c>
      <c r="P35">
        <v>4.5</v>
      </c>
      <c r="Q35">
        <v>4.5</v>
      </c>
      <c r="R35">
        <v>5</v>
      </c>
      <c r="S35">
        <v>100</v>
      </c>
      <c r="T35">
        <v>55</v>
      </c>
      <c r="U35">
        <v>95</v>
      </c>
      <c r="V35" t="s">
        <v>42</v>
      </c>
      <c r="W35">
        <v>0.65</v>
      </c>
      <c r="X35">
        <v>4.5</v>
      </c>
      <c r="Y35">
        <v>3.5</v>
      </c>
      <c r="Z35">
        <v>2.5</v>
      </c>
      <c r="AA35">
        <v>3.5</v>
      </c>
      <c r="AB35">
        <v>5</v>
      </c>
      <c r="AC35">
        <v>5</v>
      </c>
      <c r="AD35">
        <v>4.3099999999999996</v>
      </c>
      <c r="AE35">
        <v>10</v>
      </c>
    </row>
    <row r="36" spans="1:31" x14ac:dyDescent="0.25">
      <c r="A36" t="s">
        <v>105</v>
      </c>
      <c r="B36" t="s">
        <v>106</v>
      </c>
      <c r="C36">
        <v>10014</v>
      </c>
      <c r="D36">
        <v>28039</v>
      </c>
      <c r="E36">
        <v>26052.5</v>
      </c>
      <c r="F36">
        <v>1529</v>
      </c>
      <c r="G36">
        <v>13134</v>
      </c>
      <c r="H36">
        <v>20</v>
      </c>
      <c r="I36">
        <v>11829</v>
      </c>
      <c r="J36">
        <v>11.1</v>
      </c>
      <c r="K36">
        <v>52.2</v>
      </c>
      <c r="L36">
        <v>47.3</v>
      </c>
      <c r="M36">
        <v>47.56</v>
      </c>
      <c r="N36">
        <v>2.2000000000000002</v>
      </c>
      <c r="O36">
        <v>11.11</v>
      </c>
      <c r="P36">
        <v>8</v>
      </c>
      <c r="Q36">
        <v>7</v>
      </c>
      <c r="R36">
        <v>3.5</v>
      </c>
      <c r="S36">
        <v>80</v>
      </c>
      <c r="T36">
        <v>85</v>
      </c>
      <c r="U36">
        <v>95</v>
      </c>
      <c r="V36" t="s">
        <v>33</v>
      </c>
      <c r="W36">
        <v>0.8</v>
      </c>
      <c r="X36">
        <v>1.5</v>
      </c>
      <c r="Y36">
        <v>3</v>
      </c>
      <c r="Z36">
        <v>12</v>
      </c>
      <c r="AA36">
        <v>9.5</v>
      </c>
      <c r="AB36">
        <v>5.5</v>
      </c>
      <c r="AC36">
        <v>8.5</v>
      </c>
      <c r="AD36">
        <v>5.8</v>
      </c>
      <c r="AE36">
        <v>8</v>
      </c>
    </row>
    <row r="37" spans="1:31" x14ac:dyDescent="0.25">
      <c r="A37" t="s">
        <v>107</v>
      </c>
      <c r="B37" t="s">
        <v>108</v>
      </c>
      <c r="C37">
        <v>18250</v>
      </c>
      <c r="D37">
        <v>61114</v>
      </c>
      <c r="E37">
        <v>48235.6</v>
      </c>
      <c r="F37">
        <v>4050</v>
      </c>
      <c r="G37">
        <v>24688</v>
      </c>
      <c r="H37">
        <v>1508</v>
      </c>
      <c r="I37">
        <v>22100</v>
      </c>
      <c r="J37">
        <v>11.97</v>
      </c>
      <c r="K37">
        <v>62.1</v>
      </c>
      <c r="L37">
        <v>44</v>
      </c>
      <c r="M37">
        <v>22.59</v>
      </c>
      <c r="N37">
        <v>2.34</v>
      </c>
      <c r="O37">
        <v>12.59</v>
      </c>
      <c r="P37">
        <v>4.5</v>
      </c>
      <c r="Q37">
        <v>3.5</v>
      </c>
      <c r="R37">
        <v>6</v>
      </c>
      <c r="S37">
        <v>100</v>
      </c>
      <c r="T37">
        <v>35</v>
      </c>
      <c r="U37">
        <v>100</v>
      </c>
      <c r="V37" t="s">
        <v>33</v>
      </c>
      <c r="W37">
        <v>0.55000000000000004</v>
      </c>
      <c r="X37">
        <v>3.5</v>
      </c>
      <c r="Y37">
        <v>3</v>
      </c>
      <c r="Z37">
        <v>3.5</v>
      </c>
      <c r="AA37">
        <v>4</v>
      </c>
      <c r="AB37">
        <v>4</v>
      </c>
      <c r="AC37">
        <v>5</v>
      </c>
      <c r="AD37">
        <v>3.07</v>
      </c>
      <c r="AE37">
        <v>9</v>
      </c>
    </row>
    <row r="38" spans="1:31" x14ac:dyDescent="0.25">
      <c r="A38" t="s">
        <v>109</v>
      </c>
      <c r="B38" t="s">
        <v>110</v>
      </c>
      <c r="C38">
        <v>383.4</v>
      </c>
      <c r="D38">
        <v>808.9</v>
      </c>
      <c r="E38">
        <v>638.29999999999995</v>
      </c>
      <c r="F38">
        <v>62.5</v>
      </c>
      <c r="G38">
        <v>319.10000000000002</v>
      </c>
      <c r="H38">
        <v>0.2</v>
      </c>
      <c r="I38">
        <v>282.8</v>
      </c>
      <c r="J38">
        <v>9.3000000000000007</v>
      </c>
      <c r="K38">
        <v>54.5</v>
      </c>
      <c r="L38">
        <v>47</v>
      </c>
      <c r="M38">
        <v>20.2</v>
      </c>
      <c r="N38">
        <v>2.21</v>
      </c>
      <c r="O38">
        <v>9.3000000000000007</v>
      </c>
      <c r="S38">
        <v>55</v>
      </c>
      <c r="T38">
        <v>50</v>
      </c>
      <c r="U38">
        <v>95</v>
      </c>
      <c r="V38" t="s">
        <v>49</v>
      </c>
      <c r="W38">
        <v>0.65</v>
      </c>
      <c r="X38">
        <v>8</v>
      </c>
      <c r="Y38">
        <v>1.5</v>
      </c>
      <c r="AB38">
        <v>2</v>
      </c>
      <c r="AC38">
        <v>1.5</v>
      </c>
      <c r="AD38">
        <v>2.37</v>
      </c>
    </row>
    <row r="39" spans="1:31" x14ac:dyDescent="0.25">
      <c r="A39" t="s">
        <v>111</v>
      </c>
      <c r="B39" t="s">
        <v>112</v>
      </c>
      <c r="C39">
        <v>2353.5</v>
      </c>
      <c r="D39">
        <v>4089.5</v>
      </c>
      <c r="E39">
        <v>4596</v>
      </c>
      <c r="F39">
        <v>87.5</v>
      </c>
      <c r="G39">
        <v>1722.8</v>
      </c>
      <c r="H39">
        <v>0</v>
      </c>
      <c r="I39">
        <v>1683.8</v>
      </c>
      <c r="J39">
        <v>11.71</v>
      </c>
      <c r="K39">
        <v>49.7</v>
      </c>
      <c r="L39">
        <v>49.4</v>
      </c>
      <c r="M39">
        <v>20.34</v>
      </c>
      <c r="N39">
        <v>2.69</v>
      </c>
      <c r="O39">
        <v>11.71</v>
      </c>
      <c r="P39">
        <v>9</v>
      </c>
      <c r="Q39">
        <v>5</v>
      </c>
      <c r="R39">
        <v>5</v>
      </c>
      <c r="S39">
        <v>75</v>
      </c>
      <c r="T39">
        <v>70</v>
      </c>
      <c r="U39">
        <v>95</v>
      </c>
      <c r="V39" t="s">
        <v>33</v>
      </c>
      <c r="W39">
        <v>0.75</v>
      </c>
      <c r="X39">
        <v>3.5</v>
      </c>
      <c r="Y39">
        <v>2.5</v>
      </c>
      <c r="Z39">
        <v>2</v>
      </c>
      <c r="AA39">
        <v>2.5</v>
      </c>
      <c r="AB39">
        <v>2.5</v>
      </c>
      <c r="AC39">
        <v>3</v>
      </c>
      <c r="AD39">
        <v>4.1500000000000004</v>
      </c>
      <c r="AE39">
        <v>11.5</v>
      </c>
    </row>
    <row r="40" spans="1:31" x14ac:dyDescent="0.25">
      <c r="A40" t="s">
        <v>113</v>
      </c>
      <c r="B40" t="s">
        <v>114</v>
      </c>
      <c r="C40">
        <v>7472.5</v>
      </c>
      <c r="D40">
        <v>19189.7</v>
      </c>
      <c r="E40">
        <v>18409.900000000001</v>
      </c>
      <c r="F40">
        <v>1252.7</v>
      </c>
      <c r="G40">
        <v>9124.1</v>
      </c>
      <c r="H40">
        <v>30.4</v>
      </c>
      <c r="I40">
        <v>8685.2000000000007</v>
      </c>
      <c r="J40">
        <v>7.37</v>
      </c>
      <c r="K40">
        <v>50.5</v>
      </c>
      <c r="L40">
        <v>48.6</v>
      </c>
      <c r="M40">
        <v>27.42</v>
      </c>
      <c r="N40">
        <v>2.1</v>
      </c>
      <c r="O40">
        <v>7.37</v>
      </c>
      <c r="P40">
        <v>6</v>
      </c>
      <c r="Q40">
        <v>7</v>
      </c>
      <c r="R40">
        <v>7</v>
      </c>
      <c r="S40">
        <v>85</v>
      </c>
      <c r="T40">
        <v>85</v>
      </c>
      <c r="U40">
        <v>95</v>
      </c>
      <c r="V40" t="s">
        <v>54</v>
      </c>
      <c r="W40">
        <v>0.6</v>
      </c>
      <c r="X40">
        <v>8</v>
      </c>
      <c r="Y40">
        <v>8.5</v>
      </c>
      <c r="Z40">
        <v>18.5</v>
      </c>
      <c r="AA40">
        <v>14</v>
      </c>
      <c r="AB40">
        <v>7.5</v>
      </c>
      <c r="AC40">
        <v>7.5</v>
      </c>
      <c r="AD40">
        <v>2.11</v>
      </c>
      <c r="AE40">
        <v>10.5</v>
      </c>
    </row>
    <row r="41" spans="1:31" x14ac:dyDescent="0.25">
      <c r="A41" t="s">
        <v>115</v>
      </c>
      <c r="B41" t="s">
        <v>116</v>
      </c>
      <c r="C41">
        <v>2501.6</v>
      </c>
      <c r="D41">
        <v>8793.1</v>
      </c>
      <c r="E41">
        <v>7635.8</v>
      </c>
      <c r="F41">
        <v>278.60000000000002</v>
      </c>
      <c r="G41">
        <v>3302</v>
      </c>
      <c r="H41">
        <v>0</v>
      </c>
      <c r="I41">
        <v>3656.7</v>
      </c>
      <c r="J41">
        <v>7.98</v>
      </c>
      <c r="K41">
        <v>47.9</v>
      </c>
      <c r="L41">
        <v>52.5</v>
      </c>
      <c r="M41">
        <v>25.87</v>
      </c>
      <c r="N41">
        <v>2.0699999999999998</v>
      </c>
      <c r="O41">
        <v>7.98</v>
      </c>
      <c r="P41">
        <v>5.5</v>
      </c>
      <c r="Q41">
        <v>4.5</v>
      </c>
      <c r="R41">
        <v>3.5</v>
      </c>
      <c r="S41">
        <v>85</v>
      </c>
      <c r="T41">
        <v>75</v>
      </c>
      <c r="U41">
        <v>95</v>
      </c>
      <c r="V41" t="s">
        <v>33</v>
      </c>
      <c r="W41">
        <v>0.7</v>
      </c>
      <c r="X41">
        <v>9</v>
      </c>
      <c r="Y41">
        <v>5</v>
      </c>
      <c r="Z41">
        <v>3</v>
      </c>
      <c r="AA41">
        <v>5</v>
      </c>
      <c r="AB41">
        <v>4</v>
      </c>
      <c r="AC41">
        <v>5</v>
      </c>
      <c r="AD41">
        <v>2.89</v>
      </c>
      <c r="AE41">
        <v>9.5</v>
      </c>
    </row>
    <row r="42" spans="1:31" x14ac:dyDescent="0.25">
      <c r="A42" t="s">
        <v>117</v>
      </c>
      <c r="B42" t="s">
        <v>118</v>
      </c>
      <c r="C42">
        <v>11106.7</v>
      </c>
      <c r="D42">
        <v>31205.9</v>
      </c>
      <c r="E42">
        <v>21364.5</v>
      </c>
      <c r="F42">
        <v>1503</v>
      </c>
      <c r="G42">
        <v>12490.7</v>
      </c>
      <c r="H42">
        <v>0</v>
      </c>
      <c r="I42">
        <v>10600.9</v>
      </c>
      <c r="J42">
        <v>10.029999999999999</v>
      </c>
      <c r="K42">
        <v>54.9</v>
      </c>
      <c r="L42">
        <v>45.9</v>
      </c>
      <c r="M42">
        <v>20.89</v>
      </c>
      <c r="N42">
        <v>2</v>
      </c>
      <c r="O42">
        <v>10.029999999999999</v>
      </c>
      <c r="P42">
        <v>5.5</v>
      </c>
      <c r="Q42">
        <v>6</v>
      </c>
      <c r="R42">
        <v>4</v>
      </c>
      <c r="S42">
        <v>100</v>
      </c>
      <c r="T42">
        <v>55</v>
      </c>
      <c r="U42">
        <v>100</v>
      </c>
      <c r="V42" t="s">
        <v>54</v>
      </c>
      <c r="W42">
        <v>0.6</v>
      </c>
      <c r="X42">
        <v>6</v>
      </c>
      <c r="Y42">
        <v>5</v>
      </c>
      <c r="Z42">
        <v>4.5</v>
      </c>
      <c r="AA42">
        <v>4</v>
      </c>
      <c r="AB42">
        <v>4.5</v>
      </c>
      <c r="AC42">
        <v>4.5</v>
      </c>
      <c r="AD42">
        <v>4.3099999999999996</v>
      </c>
      <c r="AE42">
        <v>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2"/>
  <sheetViews>
    <sheetView workbookViewId="0">
      <selection activeCell="A23" sqref="A23:AO23"/>
    </sheetView>
  </sheetViews>
  <sheetFormatPr defaultRowHeight="15" x14ac:dyDescent="0.25"/>
  <cols>
    <col min="1" max="1" width="37.140625" customWidth="1"/>
    <col min="2" max="2" width="20.85546875" customWidth="1"/>
    <col min="3" max="5" width="15.85546875" customWidth="1"/>
    <col min="6" max="43" width="15.7109375" customWidth="1"/>
  </cols>
  <sheetData>
    <row r="1" spans="1:41" x14ac:dyDescent="0.25">
      <c r="A1" t="s">
        <v>0</v>
      </c>
      <c r="B1" t="s">
        <v>1</v>
      </c>
      <c r="C1" t="s">
        <v>2</v>
      </c>
      <c r="F1" t="s">
        <v>3</v>
      </c>
      <c r="G1" t="s">
        <v>4</v>
      </c>
      <c r="H1" t="s">
        <v>119</v>
      </c>
      <c r="I1" t="s">
        <v>120</v>
      </c>
      <c r="J1" t="s">
        <v>121</v>
      </c>
      <c r="K1" t="s">
        <v>122</v>
      </c>
      <c r="L1" t="s">
        <v>123</v>
      </c>
      <c r="M1" t="s">
        <v>9</v>
      </c>
      <c r="O1" t="s">
        <v>13</v>
      </c>
      <c r="P1" t="s">
        <v>5</v>
      </c>
      <c r="Q1" t="s">
        <v>6</v>
      </c>
      <c r="R1" t="s">
        <v>7</v>
      </c>
      <c r="S1" t="s">
        <v>8</v>
      </c>
      <c r="T1" t="s">
        <v>124</v>
      </c>
      <c r="U1" t="s">
        <v>9</v>
      </c>
      <c r="V1" t="s">
        <v>10</v>
      </c>
      <c r="W1" t="s">
        <v>11</v>
      </c>
      <c r="X1" t="s">
        <v>12</v>
      </c>
      <c r="Y1" t="s">
        <v>13</v>
      </c>
      <c r="Z1" t="s">
        <v>14</v>
      </c>
      <c r="AA1" t="s">
        <v>15</v>
      </c>
      <c r="AB1" t="s">
        <v>16</v>
      </c>
      <c r="AC1" t="s">
        <v>17</v>
      </c>
      <c r="AD1" t="s">
        <v>18</v>
      </c>
      <c r="AE1" t="s">
        <v>19</v>
      </c>
      <c r="AF1" t="s">
        <v>20</v>
      </c>
      <c r="AG1" t="s">
        <v>21</v>
      </c>
      <c r="AH1" t="s">
        <v>22</v>
      </c>
      <c r="AI1" t="s">
        <v>23</v>
      </c>
      <c r="AJ1" t="s">
        <v>24</v>
      </c>
      <c r="AK1" t="s">
        <v>25</v>
      </c>
      <c r="AL1" t="s">
        <v>26</v>
      </c>
      <c r="AM1" t="s">
        <v>27</v>
      </c>
      <c r="AN1" t="s">
        <v>28</v>
      </c>
      <c r="AO1" t="s">
        <v>30</v>
      </c>
    </row>
    <row r="2" spans="1:41" x14ac:dyDescent="0.25">
      <c r="A2" t="s">
        <v>31</v>
      </c>
      <c r="B2" t="s">
        <v>32</v>
      </c>
      <c r="C2">
        <v>1378.8</v>
      </c>
      <c r="F2">
        <v>3669.1</v>
      </c>
      <c r="G2">
        <v>3257.6</v>
      </c>
      <c r="L2" s="1">
        <f>(S2/T2)*100</f>
        <v>53.116610248628461</v>
      </c>
      <c r="M2">
        <v>8.9700000000000006</v>
      </c>
      <c r="O2">
        <f>Y2</f>
        <v>1.76</v>
      </c>
      <c r="P2">
        <v>37.9</v>
      </c>
      <c r="Q2">
        <v>1568.7</v>
      </c>
      <c r="R2">
        <v>0</v>
      </c>
      <c r="S2">
        <v>1820.2</v>
      </c>
      <c r="T2">
        <f>P2+Q2+R2+S2</f>
        <v>3426.8</v>
      </c>
      <c r="U2">
        <v>8.9700000000000006</v>
      </c>
      <c r="V2">
        <v>42</v>
      </c>
      <c r="W2">
        <v>53.7</v>
      </c>
      <c r="X2">
        <v>37.07</v>
      </c>
      <c r="Y2">
        <v>1.76</v>
      </c>
      <c r="Z2">
        <v>8.9700000000000006</v>
      </c>
      <c r="AA2">
        <v>4</v>
      </c>
      <c r="AB2">
        <v>3.5</v>
      </c>
      <c r="AC2">
        <v>3.5</v>
      </c>
      <c r="AD2">
        <v>90</v>
      </c>
      <c r="AE2">
        <v>40</v>
      </c>
      <c r="AF2">
        <v>95</v>
      </c>
      <c r="AG2" t="s">
        <v>33</v>
      </c>
      <c r="AH2">
        <v>0.8</v>
      </c>
      <c r="AI2">
        <v>5</v>
      </c>
      <c r="AJ2">
        <v>4.5</v>
      </c>
      <c r="AK2">
        <v>2.5</v>
      </c>
      <c r="AL2">
        <v>9.5</v>
      </c>
      <c r="AM2">
        <v>6</v>
      </c>
      <c r="AN2">
        <v>5.5</v>
      </c>
      <c r="AO2">
        <v>7.5</v>
      </c>
    </row>
    <row r="3" spans="1:41" x14ac:dyDescent="0.25">
      <c r="A3" t="s">
        <v>34</v>
      </c>
      <c r="B3" t="s">
        <v>35</v>
      </c>
      <c r="C3">
        <v>3262.7</v>
      </c>
      <c r="F3">
        <v>8970.2000000000007</v>
      </c>
      <c r="G3">
        <v>8679.1</v>
      </c>
      <c r="L3" s="1">
        <f t="shared" ref="L3:L42" si="0">(S3/T3)*100</f>
        <v>49.262536873156343</v>
      </c>
      <c r="M3">
        <v>10.220000000000001</v>
      </c>
      <c r="O3">
        <f t="shared" ref="O3:O42" si="1">Y3</f>
        <v>2.2999999999999998</v>
      </c>
      <c r="P3">
        <v>313.39999999999998</v>
      </c>
      <c r="Q3">
        <v>3522.2</v>
      </c>
      <c r="R3">
        <v>0</v>
      </c>
      <c r="S3">
        <v>3724.1</v>
      </c>
      <c r="T3">
        <f t="shared" ref="T3:T42" si="2">P3+Q3+R3+S3</f>
        <v>7559.7</v>
      </c>
      <c r="U3">
        <v>10.220000000000001</v>
      </c>
      <c r="V3">
        <v>49.7</v>
      </c>
      <c r="W3">
        <v>51.4</v>
      </c>
      <c r="X3">
        <v>16.41</v>
      </c>
      <c r="Y3">
        <v>2.2999999999999998</v>
      </c>
      <c r="Z3">
        <v>10.220000000000001</v>
      </c>
      <c r="AA3">
        <v>6.5</v>
      </c>
      <c r="AB3">
        <v>6.5</v>
      </c>
      <c r="AC3">
        <v>4</v>
      </c>
      <c r="AD3">
        <v>80</v>
      </c>
      <c r="AE3">
        <v>95</v>
      </c>
      <c r="AF3">
        <v>100</v>
      </c>
      <c r="AG3" t="s">
        <v>33</v>
      </c>
      <c r="AH3">
        <v>0.7</v>
      </c>
      <c r="AI3">
        <v>7</v>
      </c>
      <c r="AJ3">
        <v>6</v>
      </c>
      <c r="AK3">
        <v>6.5</v>
      </c>
      <c r="AL3">
        <v>7</v>
      </c>
      <c r="AM3">
        <v>4</v>
      </c>
      <c r="AN3">
        <v>4</v>
      </c>
      <c r="AO3">
        <v>9</v>
      </c>
    </row>
    <row r="4" spans="1:41" x14ac:dyDescent="0.25">
      <c r="A4" t="s">
        <v>36</v>
      </c>
      <c r="B4" t="s">
        <v>37</v>
      </c>
      <c r="C4">
        <v>16204.6</v>
      </c>
      <c r="F4">
        <v>46133.2</v>
      </c>
      <c r="G4">
        <v>31371</v>
      </c>
      <c r="L4" s="1">
        <f t="shared" si="0"/>
        <v>46.758083231410922</v>
      </c>
      <c r="M4">
        <v>9.85</v>
      </c>
      <c r="O4">
        <f t="shared" si="1"/>
        <v>1.75</v>
      </c>
      <c r="P4">
        <v>2631.8</v>
      </c>
      <c r="Q4">
        <v>17740.900000000001</v>
      </c>
      <c r="R4">
        <v>0</v>
      </c>
      <c r="S4">
        <v>17891.7</v>
      </c>
      <c r="T4">
        <f t="shared" si="2"/>
        <v>38264.400000000001</v>
      </c>
      <c r="U4">
        <v>9.85</v>
      </c>
      <c r="V4">
        <v>49.9</v>
      </c>
      <c r="W4">
        <v>50.2</v>
      </c>
      <c r="X4">
        <v>36.44</v>
      </c>
      <c r="Y4">
        <v>1.75</v>
      </c>
      <c r="Z4">
        <v>9.85</v>
      </c>
      <c r="AA4">
        <v>5</v>
      </c>
      <c r="AB4">
        <v>5</v>
      </c>
      <c r="AC4">
        <v>3</v>
      </c>
      <c r="AD4">
        <v>90</v>
      </c>
      <c r="AE4">
        <v>55</v>
      </c>
      <c r="AF4">
        <v>100</v>
      </c>
      <c r="AG4" t="s">
        <v>33</v>
      </c>
      <c r="AH4">
        <v>0.65</v>
      </c>
      <c r="AI4">
        <v>3.5</v>
      </c>
      <c r="AJ4">
        <v>2.5</v>
      </c>
      <c r="AK4">
        <v>4</v>
      </c>
      <c r="AL4">
        <v>3</v>
      </c>
      <c r="AM4">
        <v>5</v>
      </c>
      <c r="AN4">
        <v>5</v>
      </c>
      <c r="AO4">
        <v>11</v>
      </c>
    </row>
    <row r="5" spans="1:41" x14ac:dyDescent="0.25">
      <c r="A5" t="s">
        <v>38</v>
      </c>
      <c r="B5" t="s">
        <v>39</v>
      </c>
      <c r="C5">
        <v>6028</v>
      </c>
      <c r="F5">
        <v>18799</v>
      </c>
      <c r="G5">
        <v>12886.9</v>
      </c>
      <c r="L5" s="1">
        <f t="shared" si="0"/>
        <v>47.872484128056193</v>
      </c>
      <c r="M5">
        <v>8.25</v>
      </c>
      <c r="O5">
        <f t="shared" si="1"/>
        <v>1.89</v>
      </c>
      <c r="P5">
        <v>696</v>
      </c>
      <c r="Q5">
        <v>6880</v>
      </c>
      <c r="R5">
        <v>142</v>
      </c>
      <c r="S5">
        <v>7088</v>
      </c>
      <c r="T5">
        <f t="shared" si="2"/>
        <v>14806</v>
      </c>
      <c r="U5">
        <v>8.25</v>
      </c>
      <c r="V5">
        <v>47.8</v>
      </c>
      <c r="W5">
        <v>49.7</v>
      </c>
      <c r="X5">
        <v>28.63</v>
      </c>
      <c r="Y5">
        <v>1.89</v>
      </c>
      <c r="Z5">
        <v>8.33</v>
      </c>
      <c r="AA5">
        <v>6</v>
      </c>
      <c r="AB5">
        <v>4</v>
      </c>
      <c r="AC5">
        <v>3.5</v>
      </c>
      <c r="AD5">
        <v>85</v>
      </c>
      <c r="AE5">
        <v>25</v>
      </c>
      <c r="AF5">
        <v>95</v>
      </c>
      <c r="AG5" t="s">
        <v>33</v>
      </c>
      <c r="AH5">
        <v>0.7</v>
      </c>
      <c r="AI5">
        <v>-4</v>
      </c>
      <c r="AJ5">
        <v>-2.5</v>
      </c>
      <c r="AK5">
        <v>-3</v>
      </c>
      <c r="AL5">
        <v>-4.5</v>
      </c>
      <c r="AM5">
        <v>-3</v>
      </c>
      <c r="AN5">
        <v>-0.5</v>
      </c>
      <c r="AO5">
        <v>9</v>
      </c>
    </row>
    <row r="6" spans="1:41" x14ac:dyDescent="0.25">
      <c r="A6" t="s">
        <v>40</v>
      </c>
      <c r="B6" t="s">
        <v>41</v>
      </c>
      <c r="C6">
        <v>5680</v>
      </c>
      <c r="F6">
        <v>20711</v>
      </c>
      <c r="G6">
        <v>12329.3</v>
      </c>
      <c r="L6" s="1">
        <f t="shared" si="0"/>
        <v>75.446070569366469</v>
      </c>
      <c r="M6">
        <v>1.77</v>
      </c>
      <c r="O6">
        <f t="shared" si="1"/>
        <v>0.82</v>
      </c>
      <c r="P6">
        <v>369</v>
      </c>
      <c r="Q6">
        <v>4530</v>
      </c>
      <c r="R6">
        <v>0</v>
      </c>
      <c r="S6">
        <v>15053</v>
      </c>
      <c r="T6">
        <f t="shared" si="2"/>
        <v>19952</v>
      </c>
      <c r="U6">
        <v>1.77</v>
      </c>
      <c r="V6">
        <v>22.6</v>
      </c>
      <c r="W6">
        <v>76.900000000000006</v>
      </c>
      <c r="X6">
        <v>48.74</v>
      </c>
      <c r="Y6">
        <v>0.82</v>
      </c>
      <c r="Z6">
        <v>1.77</v>
      </c>
      <c r="AG6" t="s">
        <v>42</v>
      </c>
      <c r="AO6">
        <v>4</v>
      </c>
    </row>
    <row r="7" spans="1:41" x14ac:dyDescent="0.25">
      <c r="A7" t="s">
        <v>43</v>
      </c>
      <c r="B7" t="s">
        <v>44</v>
      </c>
      <c r="C7">
        <v>1427.6</v>
      </c>
      <c r="F7">
        <v>3898.6</v>
      </c>
      <c r="G7">
        <v>2511.4</v>
      </c>
      <c r="L7" s="1">
        <f t="shared" si="0"/>
        <v>46.911155439619456</v>
      </c>
      <c r="M7">
        <v>7.72</v>
      </c>
      <c r="O7">
        <f t="shared" si="1"/>
        <v>1.59</v>
      </c>
      <c r="P7">
        <v>198.2</v>
      </c>
      <c r="Q7">
        <v>1531.7</v>
      </c>
      <c r="R7">
        <v>0</v>
      </c>
      <c r="S7">
        <v>1528.6</v>
      </c>
      <c r="T7">
        <f t="shared" si="2"/>
        <v>3258.5</v>
      </c>
      <c r="U7">
        <v>7.72</v>
      </c>
      <c r="V7">
        <v>51.5</v>
      </c>
      <c r="W7">
        <v>50</v>
      </c>
      <c r="X7">
        <v>24.53</v>
      </c>
      <c r="Y7">
        <v>1.59</v>
      </c>
      <c r="Z7">
        <v>7.72</v>
      </c>
      <c r="AA7">
        <v>3</v>
      </c>
      <c r="AB7">
        <v>3</v>
      </c>
      <c r="AC7">
        <v>3</v>
      </c>
      <c r="AD7">
        <v>75</v>
      </c>
      <c r="AE7">
        <v>60</v>
      </c>
      <c r="AF7">
        <v>95</v>
      </c>
      <c r="AG7" t="s">
        <v>33</v>
      </c>
      <c r="AH7">
        <v>0.7</v>
      </c>
      <c r="AI7">
        <v>4</v>
      </c>
      <c r="AJ7">
        <v>7.5</v>
      </c>
      <c r="AK7">
        <v>9</v>
      </c>
      <c r="AL7">
        <v>9.5</v>
      </c>
      <c r="AM7">
        <v>4</v>
      </c>
      <c r="AN7">
        <v>4</v>
      </c>
      <c r="AO7">
        <v>8</v>
      </c>
    </row>
    <row r="8" spans="1:41" x14ac:dyDescent="0.25">
      <c r="A8" t="s">
        <v>45</v>
      </c>
      <c r="B8" t="s">
        <v>46</v>
      </c>
      <c r="C8">
        <v>1573</v>
      </c>
      <c r="F8">
        <v>3259.1</v>
      </c>
      <c r="G8">
        <v>3245.5</v>
      </c>
      <c r="L8" s="1">
        <f t="shared" si="0"/>
        <v>42.993312998592209</v>
      </c>
      <c r="M8">
        <v>8.75</v>
      </c>
      <c r="O8">
        <f t="shared" si="1"/>
        <v>2.14</v>
      </c>
      <c r="P8">
        <v>76.8</v>
      </c>
      <c r="Q8">
        <v>1866.9</v>
      </c>
      <c r="R8">
        <v>0</v>
      </c>
      <c r="S8">
        <v>1465.9</v>
      </c>
      <c r="T8">
        <f t="shared" si="2"/>
        <v>3409.6000000000004</v>
      </c>
      <c r="U8">
        <v>8.75</v>
      </c>
      <c r="V8">
        <v>66.599999999999994</v>
      </c>
      <c r="W8">
        <v>44</v>
      </c>
      <c r="X8">
        <v>28.64</v>
      </c>
      <c r="Y8">
        <v>2.14</v>
      </c>
      <c r="Z8">
        <v>8.75</v>
      </c>
      <c r="AA8">
        <v>7.5</v>
      </c>
      <c r="AB8">
        <v>6</v>
      </c>
      <c r="AC8">
        <v>4.5</v>
      </c>
      <c r="AD8">
        <v>50</v>
      </c>
      <c r="AE8">
        <v>70</v>
      </c>
      <c r="AF8">
        <v>80</v>
      </c>
      <c r="AG8" t="s">
        <v>33</v>
      </c>
      <c r="AH8">
        <v>0.85</v>
      </c>
      <c r="AI8">
        <v>15</v>
      </c>
      <c r="AJ8">
        <v>4</v>
      </c>
      <c r="AK8">
        <v>2</v>
      </c>
      <c r="AL8">
        <v>2.5</v>
      </c>
      <c r="AM8">
        <v>1.5</v>
      </c>
      <c r="AN8">
        <v>3</v>
      </c>
      <c r="AO8">
        <v>8.5</v>
      </c>
    </row>
    <row r="9" spans="1:41" x14ac:dyDescent="0.25">
      <c r="A9" t="s">
        <v>47</v>
      </c>
      <c r="B9" t="s">
        <v>48</v>
      </c>
      <c r="C9">
        <v>7238</v>
      </c>
      <c r="F9">
        <v>11537</v>
      </c>
      <c r="G9">
        <v>11378.6</v>
      </c>
      <c r="L9" s="1">
        <f t="shared" si="0"/>
        <v>28.195519348268839</v>
      </c>
      <c r="M9">
        <v>13.43</v>
      </c>
      <c r="O9">
        <f t="shared" si="1"/>
        <v>3.29</v>
      </c>
      <c r="P9">
        <v>913</v>
      </c>
      <c r="Q9">
        <v>7901</v>
      </c>
      <c r="R9">
        <v>0</v>
      </c>
      <c r="S9">
        <v>3461</v>
      </c>
      <c r="T9">
        <f t="shared" si="2"/>
        <v>12275</v>
      </c>
      <c r="U9">
        <v>13.43</v>
      </c>
      <c r="V9">
        <v>69</v>
      </c>
      <c r="W9">
        <v>30.5</v>
      </c>
      <c r="X9">
        <v>8.0500000000000007</v>
      </c>
      <c r="Y9">
        <v>3.29</v>
      </c>
      <c r="Z9">
        <v>13.43</v>
      </c>
      <c r="AA9">
        <v>2</v>
      </c>
      <c r="AB9">
        <v>4.5</v>
      </c>
      <c r="AC9">
        <v>-1</v>
      </c>
      <c r="AD9">
        <v>85</v>
      </c>
      <c r="AE9">
        <v>50</v>
      </c>
      <c r="AF9">
        <v>90</v>
      </c>
      <c r="AG9" t="s">
        <v>49</v>
      </c>
      <c r="AH9">
        <v>0.85</v>
      </c>
      <c r="AI9">
        <v>2</v>
      </c>
      <c r="AJ9">
        <v>3.5</v>
      </c>
      <c r="AK9">
        <v>4</v>
      </c>
      <c r="AL9">
        <v>8.5</v>
      </c>
      <c r="AM9">
        <v>7.5</v>
      </c>
      <c r="AN9">
        <v>8</v>
      </c>
      <c r="AO9">
        <v>13</v>
      </c>
    </row>
    <row r="10" spans="1:41" x14ac:dyDescent="0.25">
      <c r="A10" t="s">
        <v>50</v>
      </c>
      <c r="B10" t="s">
        <v>51</v>
      </c>
      <c r="C10">
        <v>6399</v>
      </c>
      <c r="F10">
        <v>14705</v>
      </c>
      <c r="G10">
        <v>11973.4</v>
      </c>
      <c r="L10" s="1">
        <f t="shared" si="0"/>
        <v>29.387845630637294</v>
      </c>
      <c r="M10">
        <v>13.2</v>
      </c>
      <c r="O10">
        <f t="shared" si="1"/>
        <v>3.05</v>
      </c>
      <c r="P10">
        <v>955</v>
      </c>
      <c r="Q10">
        <v>8559</v>
      </c>
      <c r="R10">
        <v>37</v>
      </c>
      <c r="S10">
        <v>3975</v>
      </c>
      <c r="T10">
        <f t="shared" si="2"/>
        <v>13526</v>
      </c>
      <c r="U10">
        <v>13.2</v>
      </c>
      <c r="V10">
        <v>67.400000000000006</v>
      </c>
      <c r="W10">
        <v>31.4</v>
      </c>
      <c r="X10">
        <v>14.21</v>
      </c>
      <c r="Y10">
        <v>3.05</v>
      </c>
      <c r="Z10">
        <v>13.28</v>
      </c>
      <c r="AA10">
        <v>6</v>
      </c>
      <c r="AB10">
        <v>6.5</v>
      </c>
      <c r="AC10">
        <v>6.5</v>
      </c>
      <c r="AD10">
        <v>80</v>
      </c>
      <c r="AE10">
        <v>90</v>
      </c>
      <c r="AF10">
        <v>100</v>
      </c>
      <c r="AG10" t="s">
        <v>42</v>
      </c>
      <c r="AH10">
        <v>0.65</v>
      </c>
      <c r="AI10">
        <v>8.5</v>
      </c>
      <c r="AJ10">
        <v>13</v>
      </c>
      <c r="AK10">
        <v>16.5</v>
      </c>
      <c r="AM10">
        <v>4</v>
      </c>
      <c r="AN10">
        <v>2.5</v>
      </c>
      <c r="AO10">
        <v>13</v>
      </c>
    </row>
    <row r="11" spans="1:41" x14ac:dyDescent="0.25">
      <c r="A11" t="s">
        <v>52</v>
      </c>
      <c r="B11" t="s">
        <v>53</v>
      </c>
      <c r="C11">
        <v>12074</v>
      </c>
      <c r="F11">
        <v>32209</v>
      </c>
      <c r="G11">
        <v>21220.5</v>
      </c>
      <c r="L11" s="1">
        <f t="shared" si="0"/>
        <v>47.764034253092291</v>
      </c>
      <c r="M11">
        <v>9.14</v>
      </c>
      <c r="O11">
        <f t="shared" si="1"/>
        <v>1.66</v>
      </c>
      <c r="P11">
        <v>2268</v>
      </c>
      <c r="Q11">
        <v>12006</v>
      </c>
      <c r="R11">
        <v>0</v>
      </c>
      <c r="S11">
        <v>13052</v>
      </c>
      <c r="T11">
        <f t="shared" si="2"/>
        <v>27326</v>
      </c>
      <c r="U11">
        <v>9.14</v>
      </c>
      <c r="V11">
        <v>49</v>
      </c>
      <c r="W11">
        <v>52.1</v>
      </c>
      <c r="X11">
        <v>44.55</v>
      </c>
      <c r="Y11">
        <v>1.66</v>
      </c>
      <c r="Z11">
        <v>9.14</v>
      </c>
      <c r="AA11">
        <v>3</v>
      </c>
      <c r="AB11">
        <v>3</v>
      </c>
      <c r="AC11">
        <v>3.5</v>
      </c>
      <c r="AD11">
        <v>95</v>
      </c>
      <c r="AE11">
        <v>45</v>
      </c>
      <c r="AF11">
        <v>95</v>
      </c>
      <c r="AG11" t="s">
        <v>54</v>
      </c>
      <c r="AH11">
        <v>0.55000000000000004</v>
      </c>
      <c r="AI11">
        <v>3</v>
      </c>
      <c r="AJ11">
        <v>3.5</v>
      </c>
      <c r="AK11">
        <v>1.5</v>
      </c>
      <c r="AL11">
        <v>1</v>
      </c>
      <c r="AM11">
        <v>3.5</v>
      </c>
      <c r="AN11">
        <v>4</v>
      </c>
      <c r="AO11">
        <v>8.5</v>
      </c>
    </row>
    <row r="12" spans="1:41" x14ac:dyDescent="0.25">
      <c r="A12" t="s">
        <v>55</v>
      </c>
      <c r="B12" t="s">
        <v>56</v>
      </c>
      <c r="C12">
        <v>11733</v>
      </c>
      <c r="F12">
        <v>41554</v>
      </c>
      <c r="G12">
        <v>45984.2</v>
      </c>
      <c r="L12" s="1">
        <f t="shared" si="0"/>
        <v>30.43133485522047</v>
      </c>
      <c r="M12">
        <v>14.99</v>
      </c>
      <c r="O12">
        <f t="shared" si="1"/>
        <v>3.45</v>
      </c>
      <c r="P12">
        <v>5335</v>
      </c>
      <c r="Q12">
        <v>23616</v>
      </c>
      <c r="R12">
        <v>0</v>
      </c>
      <c r="S12">
        <v>12664</v>
      </c>
      <c r="T12">
        <f t="shared" si="2"/>
        <v>41615</v>
      </c>
      <c r="U12">
        <v>14.99</v>
      </c>
      <c r="V12">
        <v>65.7</v>
      </c>
      <c r="W12">
        <v>34.9</v>
      </c>
      <c r="X12">
        <v>21.24</v>
      </c>
      <c r="Y12">
        <v>3.45</v>
      </c>
      <c r="Z12">
        <v>14.99</v>
      </c>
      <c r="AA12">
        <v>5.5</v>
      </c>
      <c r="AB12">
        <v>8</v>
      </c>
      <c r="AC12">
        <v>2.5</v>
      </c>
      <c r="AD12">
        <v>85</v>
      </c>
      <c r="AE12">
        <v>85</v>
      </c>
      <c r="AF12">
        <v>100</v>
      </c>
      <c r="AG12" t="s">
        <v>42</v>
      </c>
      <c r="AH12">
        <v>0.7</v>
      </c>
      <c r="AI12">
        <v>1.5</v>
      </c>
      <c r="AJ12">
        <v>5.5</v>
      </c>
      <c r="AK12">
        <v>7</v>
      </c>
      <c r="AL12">
        <v>6.5</v>
      </c>
      <c r="AM12">
        <v>1.5</v>
      </c>
      <c r="AN12">
        <v>2.5</v>
      </c>
      <c r="AO12">
        <v>14.5</v>
      </c>
    </row>
    <row r="13" spans="1:41" x14ac:dyDescent="0.25">
      <c r="A13" t="s">
        <v>57</v>
      </c>
      <c r="B13" t="s">
        <v>58</v>
      </c>
      <c r="C13">
        <v>10243</v>
      </c>
      <c r="F13">
        <v>18034</v>
      </c>
      <c r="G13">
        <v>17715.599999999999</v>
      </c>
      <c r="L13" s="1">
        <f t="shared" si="0"/>
        <v>47.214597125787179</v>
      </c>
      <c r="M13">
        <v>9.07</v>
      </c>
      <c r="O13">
        <f t="shared" si="1"/>
        <v>1.99</v>
      </c>
      <c r="P13">
        <v>972</v>
      </c>
      <c r="Q13">
        <v>8835</v>
      </c>
      <c r="R13">
        <v>0</v>
      </c>
      <c r="S13">
        <v>8772</v>
      </c>
      <c r="T13">
        <f t="shared" si="2"/>
        <v>18579</v>
      </c>
      <c r="U13">
        <v>9.07</v>
      </c>
      <c r="V13">
        <v>50.9</v>
      </c>
      <c r="W13">
        <v>49.8</v>
      </c>
      <c r="X13">
        <v>48.88</v>
      </c>
      <c r="Y13">
        <v>1.99</v>
      </c>
      <c r="Z13">
        <v>9.07</v>
      </c>
      <c r="AA13">
        <v>6</v>
      </c>
      <c r="AB13">
        <v>6.5</v>
      </c>
      <c r="AC13">
        <v>4.5</v>
      </c>
      <c r="AD13">
        <v>90</v>
      </c>
      <c r="AE13">
        <v>85</v>
      </c>
      <c r="AF13">
        <v>100</v>
      </c>
      <c r="AG13" t="s">
        <v>42</v>
      </c>
      <c r="AH13">
        <v>0.65</v>
      </c>
      <c r="AI13">
        <v>6.5</v>
      </c>
      <c r="AJ13">
        <v>4.5</v>
      </c>
      <c r="AK13">
        <v>5</v>
      </c>
      <c r="AL13">
        <v>3</v>
      </c>
      <c r="AM13">
        <v>4</v>
      </c>
      <c r="AN13">
        <v>4</v>
      </c>
      <c r="AO13">
        <v>9.5</v>
      </c>
    </row>
    <row r="14" spans="1:41" x14ac:dyDescent="0.25">
      <c r="A14" t="s">
        <v>59</v>
      </c>
      <c r="B14" t="s">
        <v>60</v>
      </c>
      <c r="C14">
        <v>23249</v>
      </c>
      <c r="F14">
        <v>75709</v>
      </c>
      <c r="G14">
        <v>54183</v>
      </c>
      <c r="L14" s="1">
        <f t="shared" si="0"/>
        <v>47.904834255809185</v>
      </c>
      <c r="M14">
        <v>7.18</v>
      </c>
      <c r="O14">
        <f t="shared" si="1"/>
        <v>1.35</v>
      </c>
      <c r="P14">
        <v>5707</v>
      </c>
      <c r="Q14">
        <v>37495</v>
      </c>
      <c r="R14">
        <v>0</v>
      </c>
      <c r="S14">
        <v>39727</v>
      </c>
      <c r="T14">
        <f t="shared" si="2"/>
        <v>82929</v>
      </c>
      <c r="U14">
        <v>7.18</v>
      </c>
      <c r="V14">
        <v>52</v>
      </c>
      <c r="W14">
        <v>51.4</v>
      </c>
      <c r="X14">
        <v>57.74</v>
      </c>
      <c r="Y14">
        <v>1.35</v>
      </c>
      <c r="Z14">
        <v>7.18</v>
      </c>
      <c r="AA14">
        <v>4.5</v>
      </c>
      <c r="AB14">
        <v>3.5</v>
      </c>
      <c r="AC14">
        <v>1.5</v>
      </c>
      <c r="AD14">
        <v>85</v>
      </c>
      <c r="AE14">
        <v>50</v>
      </c>
      <c r="AF14">
        <v>100</v>
      </c>
      <c r="AG14" t="s">
        <v>33</v>
      </c>
      <c r="AH14">
        <v>0.6</v>
      </c>
      <c r="AI14">
        <v>3</v>
      </c>
      <c r="AK14">
        <v>2.5</v>
      </c>
      <c r="AM14">
        <v>3</v>
      </c>
      <c r="AO14">
        <v>7.5</v>
      </c>
    </row>
    <row r="15" spans="1:41" x14ac:dyDescent="0.25">
      <c r="A15" t="s">
        <v>61</v>
      </c>
      <c r="B15" t="s">
        <v>62</v>
      </c>
      <c r="C15">
        <v>11325</v>
      </c>
      <c r="F15">
        <v>35085</v>
      </c>
      <c r="G15">
        <v>24380.400000000001</v>
      </c>
      <c r="L15" s="1">
        <f t="shared" si="0"/>
        <v>48.929171844163442</v>
      </c>
      <c r="M15">
        <v>11.05</v>
      </c>
      <c r="O15">
        <f t="shared" si="1"/>
        <v>2.62</v>
      </c>
      <c r="P15">
        <v>990</v>
      </c>
      <c r="Q15">
        <v>10964</v>
      </c>
      <c r="R15">
        <v>2020</v>
      </c>
      <c r="S15">
        <v>13388</v>
      </c>
      <c r="T15">
        <f t="shared" si="2"/>
        <v>27362</v>
      </c>
      <c r="U15">
        <v>11.05</v>
      </c>
      <c r="V15">
        <v>46.8</v>
      </c>
      <c r="W15">
        <v>46.7</v>
      </c>
      <c r="X15">
        <v>34.89</v>
      </c>
      <c r="Y15">
        <v>2.62</v>
      </c>
      <c r="Z15">
        <v>12.02</v>
      </c>
      <c r="AA15">
        <v>3.5</v>
      </c>
      <c r="AB15">
        <v>10</v>
      </c>
      <c r="AC15">
        <v>5</v>
      </c>
      <c r="AD15">
        <v>65</v>
      </c>
      <c r="AE15">
        <v>50</v>
      </c>
      <c r="AF15">
        <v>100</v>
      </c>
      <c r="AG15" t="s">
        <v>33</v>
      </c>
      <c r="AH15">
        <v>0.6</v>
      </c>
      <c r="AI15">
        <v>3.5</v>
      </c>
      <c r="AJ15">
        <v>6.5</v>
      </c>
      <c r="AK15">
        <v>4</v>
      </c>
      <c r="AL15">
        <v>9.5</v>
      </c>
      <c r="AM15">
        <v>1.5</v>
      </c>
      <c r="AN15">
        <v>6</v>
      </c>
      <c r="AO15">
        <v>10</v>
      </c>
    </row>
    <row r="16" spans="1:41" x14ac:dyDescent="0.25">
      <c r="A16" t="s">
        <v>63</v>
      </c>
      <c r="B16" t="s">
        <v>64</v>
      </c>
      <c r="C16">
        <v>875.8</v>
      </c>
      <c r="F16">
        <v>2695.5</v>
      </c>
      <c r="G16">
        <v>1866.9</v>
      </c>
      <c r="L16" s="1">
        <f t="shared" si="0"/>
        <v>44.340239912758996</v>
      </c>
      <c r="M16">
        <v>8.0500000000000007</v>
      </c>
      <c r="O16">
        <f t="shared" si="1"/>
        <v>1.85</v>
      </c>
      <c r="P16">
        <v>141.69999999999999</v>
      </c>
      <c r="Q16">
        <v>1134.3</v>
      </c>
      <c r="R16">
        <v>0</v>
      </c>
      <c r="S16">
        <v>1016.5</v>
      </c>
      <c r="T16">
        <f t="shared" si="2"/>
        <v>2292.5</v>
      </c>
      <c r="U16">
        <v>8.0500000000000007</v>
      </c>
      <c r="V16">
        <v>52.6</v>
      </c>
      <c r="W16">
        <v>47.3</v>
      </c>
      <c r="X16">
        <v>25.14</v>
      </c>
      <c r="Y16">
        <v>1.85</v>
      </c>
      <c r="Z16">
        <v>8.0500000000000007</v>
      </c>
      <c r="AA16">
        <v>4</v>
      </c>
      <c r="AB16">
        <v>7</v>
      </c>
      <c r="AC16">
        <v>4</v>
      </c>
      <c r="AD16">
        <v>80</v>
      </c>
      <c r="AE16">
        <v>70</v>
      </c>
      <c r="AF16">
        <v>90</v>
      </c>
      <c r="AG16" t="s">
        <v>42</v>
      </c>
      <c r="AH16">
        <v>0.75</v>
      </c>
      <c r="AI16">
        <v>4</v>
      </c>
      <c r="AJ16">
        <v>12</v>
      </c>
      <c r="AM16">
        <v>7.5</v>
      </c>
      <c r="AN16">
        <v>8</v>
      </c>
      <c r="AO16">
        <v>9</v>
      </c>
    </row>
    <row r="17" spans="1:41" x14ac:dyDescent="0.25">
      <c r="A17" t="s">
        <v>65</v>
      </c>
      <c r="B17" t="s">
        <v>66</v>
      </c>
      <c r="C17">
        <v>10706.5</v>
      </c>
      <c r="F17">
        <v>27824.400000000001</v>
      </c>
      <c r="G17">
        <v>12789.7</v>
      </c>
      <c r="L17" s="1">
        <f t="shared" si="0"/>
        <v>40.327335826678798</v>
      </c>
      <c r="M17">
        <v>11.08</v>
      </c>
      <c r="O17">
        <f t="shared" si="1"/>
        <v>1.42</v>
      </c>
      <c r="P17">
        <v>711.4</v>
      </c>
      <c r="Q17">
        <v>13138.6</v>
      </c>
      <c r="R17">
        <v>318.2</v>
      </c>
      <c r="S17">
        <v>9575</v>
      </c>
      <c r="T17">
        <f t="shared" si="2"/>
        <v>23743.200000000001</v>
      </c>
      <c r="U17">
        <v>11.08</v>
      </c>
      <c r="V17">
        <v>57.4</v>
      </c>
      <c r="W17">
        <v>40.799999999999997</v>
      </c>
      <c r="X17">
        <v>51.89</v>
      </c>
      <c r="Y17">
        <v>1.42</v>
      </c>
      <c r="Z17">
        <v>11.24</v>
      </c>
      <c r="AA17">
        <v>0.5</v>
      </c>
      <c r="AB17">
        <v>2.5</v>
      </c>
      <c r="AC17">
        <v>2</v>
      </c>
      <c r="AD17">
        <v>65</v>
      </c>
      <c r="AE17">
        <v>15</v>
      </c>
      <c r="AF17">
        <v>95</v>
      </c>
      <c r="AG17" t="s">
        <v>42</v>
      </c>
      <c r="AH17">
        <v>0.65</v>
      </c>
      <c r="AI17">
        <v>-3</v>
      </c>
      <c r="AJ17">
        <v>3</v>
      </c>
      <c r="AK17">
        <v>1.5</v>
      </c>
      <c r="AL17">
        <v>6</v>
      </c>
      <c r="AM17">
        <v>3.5</v>
      </c>
      <c r="AN17">
        <v>3.5</v>
      </c>
      <c r="AO17">
        <v>12.5</v>
      </c>
    </row>
    <row r="18" spans="1:41" x14ac:dyDescent="0.25">
      <c r="A18" t="s">
        <v>67</v>
      </c>
      <c r="B18" t="s">
        <v>68</v>
      </c>
      <c r="C18">
        <v>7554.4</v>
      </c>
      <c r="F18">
        <v>19892.400000000001</v>
      </c>
      <c r="G18">
        <v>17900.900000000001</v>
      </c>
      <c r="L18" s="1">
        <f t="shared" si="0"/>
        <v>50.375860548066044</v>
      </c>
      <c r="M18">
        <v>8.43</v>
      </c>
      <c r="O18">
        <f t="shared" si="1"/>
        <v>1.75</v>
      </c>
      <c r="P18">
        <v>1389.8</v>
      </c>
      <c r="Q18">
        <v>8805.6</v>
      </c>
      <c r="R18">
        <v>155.6</v>
      </c>
      <c r="S18">
        <v>10507.8</v>
      </c>
      <c r="T18">
        <f t="shared" si="2"/>
        <v>20858.8</v>
      </c>
      <c r="U18">
        <v>8.43</v>
      </c>
      <c r="V18">
        <v>46.4</v>
      </c>
      <c r="W18">
        <v>53.6</v>
      </c>
      <c r="X18">
        <v>32.64</v>
      </c>
      <c r="Y18">
        <v>1.75</v>
      </c>
      <c r="Z18">
        <v>8.48</v>
      </c>
      <c r="AA18">
        <v>7</v>
      </c>
      <c r="AB18">
        <v>5.5</v>
      </c>
      <c r="AC18">
        <v>4</v>
      </c>
      <c r="AD18">
        <v>85</v>
      </c>
      <c r="AE18">
        <v>80</v>
      </c>
      <c r="AF18">
        <v>95</v>
      </c>
      <c r="AG18" t="s">
        <v>33</v>
      </c>
      <c r="AH18">
        <v>0.7</v>
      </c>
      <c r="AI18">
        <v>6</v>
      </c>
      <c r="AJ18">
        <v>9.5</v>
      </c>
      <c r="AK18">
        <v>11</v>
      </c>
      <c r="AL18">
        <v>9.5</v>
      </c>
      <c r="AM18">
        <v>9</v>
      </c>
      <c r="AN18">
        <v>6</v>
      </c>
      <c r="AO18">
        <v>8.5</v>
      </c>
    </row>
    <row r="19" spans="1:41" x14ac:dyDescent="0.25">
      <c r="A19" t="s">
        <v>69</v>
      </c>
      <c r="B19" t="s">
        <v>70</v>
      </c>
      <c r="C19">
        <v>27873</v>
      </c>
      <c r="F19">
        <v>57439</v>
      </c>
      <c r="G19">
        <v>32526.799999999999</v>
      </c>
      <c r="L19" s="1">
        <f t="shared" si="0"/>
        <v>49.499028534420361</v>
      </c>
      <c r="M19">
        <v>8.7799999999999994</v>
      </c>
      <c r="O19">
        <f t="shared" si="1"/>
        <v>1.25</v>
      </c>
      <c r="P19">
        <v>2033</v>
      </c>
      <c r="Q19">
        <v>24286</v>
      </c>
      <c r="R19">
        <v>193</v>
      </c>
      <c r="S19">
        <v>25986</v>
      </c>
      <c r="T19">
        <f t="shared" si="2"/>
        <v>52498</v>
      </c>
      <c r="U19">
        <v>8.7799999999999994</v>
      </c>
      <c r="V19">
        <v>55.8</v>
      </c>
      <c r="W19">
        <v>51.3</v>
      </c>
      <c r="X19">
        <v>28.04</v>
      </c>
      <c r="Y19">
        <v>1.25</v>
      </c>
      <c r="Z19">
        <v>8.7899999999999991</v>
      </c>
      <c r="AA19">
        <v>6</v>
      </c>
      <c r="AB19">
        <v>4</v>
      </c>
      <c r="AC19">
        <v>4.5</v>
      </c>
      <c r="AD19">
        <v>60</v>
      </c>
      <c r="AE19">
        <v>5</v>
      </c>
      <c r="AF19">
        <v>85</v>
      </c>
      <c r="AG19" t="s">
        <v>42</v>
      </c>
      <c r="AH19">
        <v>0.7</v>
      </c>
      <c r="AI19">
        <v>-10.5</v>
      </c>
      <c r="AJ19">
        <v>-2</v>
      </c>
      <c r="AK19">
        <v>-9</v>
      </c>
      <c r="AL19">
        <v>0.5</v>
      </c>
      <c r="AM19">
        <v>7.5</v>
      </c>
      <c r="AN19">
        <v>7</v>
      </c>
      <c r="AO19">
        <v>6.5</v>
      </c>
    </row>
    <row r="20" spans="1:41" x14ac:dyDescent="0.25">
      <c r="A20" t="s">
        <v>71</v>
      </c>
      <c r="B20" t="s">
        <v>72</v>
      </c>
      <c r="C20">
        <v>14728</v>
      </c>
      <c r="F20">
        <v>37214</v>
      </c>
      <c r="G20">
        <v>12789.3</v>
      </c>
      <c r="L20" s="1">
        <f t="shared" si="0"/>
        <v>36.016469974193171</v>
      </c>
      <c r="M20">
        <v>6.79</v>
      </c>
      <c r="O20">
        <f t="shared" si="1"/>
        <v>1.03</v>
      </c>
      <c r="P20">
        <v>2874</v>
      </c>
      <c r="Q20">
        <v>19192</v>
      </c>
      <c r="R20">
        <v>0</v>
      </c>
      <c r="S20">
        <v>12421</v>
      </c>
      <c r="T20">
        <f t="shared" si="2"/>
        <v>34487</v>
      </c>
      <c r="U20">
        <v>6.79</v>
      </c>
      <c r="V20">
        <v>61.7</v>
      </c>
      <c r="W20">
        <v>39.299999999999997</v>
      </c>
      <c r="X20">
        <v>29.33</v>
      </c>
      <c r="Y20">
        <v>1.03</v>
      </c>
      <c r="Z20">
        <v>6.79</v>
      </c>
      <c r="AA20">
        <v>5</v>
      </c>
      <c r="AB20">
        <v>1</v>
      </c>
      <c r="AC20">
        <v>1.5</v>
      </c>
      <c r="AD20">
        <v>45</v>
      </c>
      <c r="AE20">
        <v>10</v>
      </c>
      <c r="AF20">
        <v>85</v>
      </c>
      <c r="AG20" t="s">
        <v>49</v>
      </c>
      <c r="AH20">
        <v>0.65</v>
      </c>
      <c r="AI20">
        <v>-12</v>
      </c>
      <c r="AJ20">
        <v>-2</v>
      </c>
      <c r="AK20">
        <v>-7.5</v>
      </c>
      <c r="AL20">
        <v>-1</v>
      </c>
      <c r="AM20">
        <v>1.5</v>
      </c>
      <c r="AN20">
        <v>1</v>
      </c>
      <c r="AO20">
        <v>6.5</v>
      </c>
    </row>
    <row r="21" spans="1:41" x14ac:dyDescent="0.25">
      <c r="A21" t="s">
        <v>73</v>
      </c>
      <c r="B21" t="s">
        <v>74</v>
      </c>
      <c r="C21">
        <v>2662.4</v>
      </c>
      <c r="F21">
        <v>8662.4</v>
      </c>
      <c r="G21">
        <v>4255.3999999999996</v>
      </c>
      <c r="L21" s="1">
        <f t="shared" si="0"/>
        <v>46.839550299757917</v>
      </c>
      <c r="M21">
        <v>5.76</v>
      </c>
      <c r="O21">
        <f t="shared" si="1"/>
        <v>1.19</v>
      </c>
      <c r="P21">
        <v>410.1</v>
      </c>
      <c r="Q21">
        <v>3745.1</v>
      </c>
      <c r="R21">
        <v>39</v>
      </c>
      <c r="S21">
        <v>3695.5</v>
      </c>
      <c r="T21">
        <f t="shared" si="2"/>
        <v>7889.7</v>
      </c>
      <c r="U21">
        <v>5.76</v>
      </c>
      <c r="V21">
        <v>47.3</v>
      </c>
      <c r="W21">
        <v>49.1</v>
      </c>
      <c r="X21">
        <v>23.68</v>
      </c>
      <c r="Y21">
        <v>1.19</v>
      </c>
      <c r="Z21">
        <v>5.78</v>
      </c>
      <c r="AB21">
        <v>5.5</v>
      </c>
      <c r="AC21">
        <v>1.5</v>
      </c>
      <c r="AD21">
        <v>70</v>
      </c>
      <c r="AE21">
        <v>20</v>
      </c>
      <c r="AF21">
        <v>95</v>
      </c>
      <c r="AG21" t="s">
        <v>49</v>
      </c>
      <c r="AH21">
        <v>0.75</v>
      </c>
      <c r="AI21">
        <v>4</v>
      </c>
      <c r="AJ21">
        <v>-4</v>
      </c>
      <c r="AK21">
        <v>-3</v>
      </c>
      <c r="AL21">
        <v>-5.5</v>
      </c>
      <c r="AM21">
        <v>2</v>
      </c>
      <c r="AN21">
        <v>4.5</v>
      </c>
      <c r="AO21">
        <v>4</v>
      </c>
    </row>
    <row r="22" spans="1:41" x14ac:dyDescent="0.25">
      <c r="A22" t="s">
        <v>75</v>
      </c>
      <c r="B22" t="s">
        <v>76</v>
      </c>
      <c r="C22">
        <v>2387.3000000000002</v>
      </c>
      <c r="F22">
        <v>4377.7</v>
      </c>
      <c r="G22">
        <v>3655.5</v>
      </c>
      <c r="L22" s="1">
        <f t="shared" si="0"/>
        <v>53.228607086656901</v>
      </c>
      <c r="M22">
        <v>8.24</v>
      </c>
      <c r="O22">
        <f t="shared" si="1"/>
        <v>1.91</v>
      </c>
      <c r="P22">
        <v>178.1</v>
      </c>
      <c r="Q22">
        <v>1511.5</v>
      </c>
      <c r="R22">
        <v>34.299999999999997</v>
      </c>
      <c r="S22">
        <v>1961.9</v>
      </c>
      <c r="T22">
        <f t="shared" si="2"/>
        <v>3685.8</v>
      </c>
      <c r="U22">
        <v>8.24</v>
      </c>
      <c r="V22">
        <v>46.7</v>
      </c>
      <c r="W22">
        <v>55.5</v>
      </c>
      <c r="X22">
        <v>17.940000000000001</v>
      </c>
      <c r="Y22">
        <v>1.91</v>
      </c>
      <c r="Z22">
        <v>8.2899999999999991</v>
      </c>
      <c r="AA22">
        <v>4</v>
      </c>
      <c r="AB22">
        <v>1</v>
      </c>
      <c r="AC22">
        <v>3.5</v>
      </c>
      <c r="AD22">
        <v>75</v>
      </c>
      <c r="AE22">
        <v>30</v>
      </c>
      <c r="AF22">
        <v>95</v>
      </c>
      <c r="AG22" t="s">
        <v>33</v>
      </c>
      <c r="AH22">
        <v>0.7</v>
      </c>
      <c r="AI22">
        <v>8.5</v>
      </c>
      <c r="AJ22">
        <v>1</v>
      </c>
      <c r="AM22">
        <v>2.5</v>
      </c>
      <c r="AN22">
        <v>1.5</v>
      </c>
      <c r="AO22">
        <v>12</v>
      </c>
    </row>
    <row r="23" spans="1:41" x14ac:dyDescent="0.25">
      <c r="A23" t="s">
        <v>77</v>
      </c>
      <c r="B23" t="s">
        <v>78</v>
      </c>
      <c r="C23">
        <v>1252.8</v>
      </c>
      <c r="F23">
        <v>3992.4</v>
      </c>
      <c r="G23">
        <v>4015.5</v>
      </c>
      <c r="L23" s="1">
        <f t="shared" si="0"/>
        <v>54.092629586794239</v>
      </c>
      <c r="M23">
        <v>9.4600000000000009</v>
      </c>
      <c r="O23">
        <f t="shared" si="1"/>
        <v>1.95</v>
      </c>
      <c r="P23">
        <v>21.1</v>
      </c>
      <c r="Q23">
        <v>1725.4</v>
      </c>
      <c r="R23">
        <v>0</v>
      </c>
      <c r="S23">
        <v>2057.9</v>
      </c>
      <c r="T23">
        <f t="shared" si="2"/>
        <v>3804.4</v>
      </c>
      <c r="U23">
        <v>9.4600000000000009</v>
      </c>
      <c r="V23">
        <v>44.8</v>
      </c>
      <c r="W23">
        <v>54.4</v>
      </c>
      <c r="X23">
        <v>40.880000000000003</v>
      </c>
      <c r="Y23">
        <v>1.95</v>
      </c>
      <c r="Z23">
        <v>9.4600000000000009</v>
      </c>
      <c r="AA23">
        <v>3</v>
      </c>
      <c r="AB23">
        <v>7.5</v>
      </c>
      <c r="AC23">
        <v>4</v>
      </c>
      <c r="AD23">
        <v>90</v>
      </c>
      <c r="AE23">
        <v>90</v>
      </c>
      <c r="AF23">
        <v>95</v>
      </c>
      <c r="AG23" t="s">
        <v>33</v>
      </c>
      <c r="AH23">
        <v>0.75</v>
      </c>
      <c r="AI23">
        <v>8</v>
      </c>
      <c r="AJ23">
        <v>9.5</v>
      </c>
      <c r="AK23">
        <v>8</v>
      </c>
      <c r="AL23">
        <v>2.5</v>
      </c>
      <c r="AM23">
        <v>6</v>
      </c>
      <c r="AN23">
        <v>5</v>
      </c>
      <c r="AO23">
        <v>9</v>
      </c>
    </row>
    <row r="24" spans="1:41" x14ac:dyDescent="0.25">
      <c r="A24" t="s">
        <v>79</v>
      </c>
      <c r="B24" t="s">
        <v>80</v>
      </c>
      <c r="C24">
        <v>536.79999999999995</v>
      </c>
      <c r="F24">
        <v>1243.4000000000001</v>
      </c>
      <c r="G24">
        <v>2163.3000000000002</v>
      </c>
      <c r="L24" s="1">
        <f t="shared" si="0"/>
        <v>63.593663658132257</v>
      </c>
      <c r="M24">
        <v>10.33</v>
      </c>
      <c r="O24">
        <f t="shared" si="1"/>
        <v>3.18</v>
      </c>
      <c r="P24">
        <v>4.3</v>
      </c>
      <c r="Q24">
        <v>391</v>
      </c>
      <c r="R24">
        <v>0</v>
      </c>
      <c r="S24">
        <v>690.5</v>
      </c>
      <c r="T24">
        <f t="shared" si="2"/>
        <v>1085.8</v>
      </c>
      <c r="U24">
        <v>10.33</v>
      </c>
      <c r="V24">
        <v>34.700000000000003</v>
      </c>
      <c r="W24">
        <v>63.8</v>
      </c>
      <c r="X24">
        <v>19.920000000000002</v>
      </c>
      <c r="Y24">
        <v>3.18</v>
      </c>
      <c r="Z24">
        <v>10.33</v>
      </c>
      <c r="AA24">
        <v>7</v>
      </c>
      <c r="AB24">
        <v>4</v>
      </c>
      <c r="AC24">
        <v>5</v>
      </c>
      <c r="AD24">
        <v>90</v>
      </c>
      <c r="AE24">
        <v>70</v>
      </c>
      <c r="AF24">
        <v>90</v>
      </c>
      <c r="AG24" t="s">
        <v>33</v>
      </c>
      <c r="AH24">
        <v>0.7</v>
      </c>
      <c r="AI24">
        <v>6.5</v>
      </c>
      <c r="AJ24">
        <v>7</v>
      </c>
      <c r="AK24">
        <v>2.5</v>
      </c>
      <c r="AL24">
        <v>2</v>
      </c>
      <c r="AM24">
        <v>5.5</v>
      </c>
      <c r="AN24">
        <v>6</v>
      </c>
      <c r="AO24">
        <v>11</v>
      </c>
    </row>
    <row r="25" spans="1:41" x14ac:dyDescent="0.25">
      <c r="A25" t="s">
        <v>81</v>
      </c>
      <c r="B25" t="s">
        <v>82</v>
      </c>
      <c r="C25">
        <v>16155</v>
      </c>
      <c r="F25">
        <v>61386</v>
      </c>
      <c r="G25">
        <v>58982.1</v>
      </c>
      <c r="L25" s="1">
        <f t="shared" si="0"/>
        <v>43.194734122959758</v>
      </c>
      <c r="M25">
        <v>12.19</v>
      </c>
      <c r="O25">
        <f t="shared" si="1"/>
        <v>2.56</v>
      </c>
      <c r="P25">
        <v>3006</v>
      </c>
      <c r="Q25">
        <v>26681</v>
      </c>
      <c r="R25">
        <v>0</v>
      </c>
      <c r="S25">
        <v>22574</v>
      </c>
      <c r="T25">
        <f t="shared" si="2"/>
        <v>52261</v>
      </c>
      <c r="U25">
        <v>12.19</v>
      </c>
      <c r="V25">
        <v>54.1</v>
      </c>
      <c r="W25">
        <v>45.8</v>
      </c>
      <c r="X25">
        <v>48.97</v>
      </c>
      <c r="Y25">
        <v>2.56</v>
      </c>
      <c r="Z25">
        <v>12.19</v>
      </c>
      <c r="AA25">
        <v>6</v>
      </c>
      <c r="AB25">
        <v>9.5</v>
      </c>
      <c r="AC25">
        <v>6</v>
      </c>
      <c r="AD25">
        <v>70</v>
      </c>
      <c r="AE25">
        <v>75</v>
      </c>
      <c r="AF25">
        <v>100</v>
      </c>
      <c r="AG25" t="s">
        <v>33</v>
      </c>
      <c r="AH25">
        <v>0.65</v>
      </c>
      <c r="AI25">
        <v>5</v>
      </c>
      <c r="AJ25">
        <v>8.5</v>
      </c>
      <c r="AK25">
        <v>8.5</v>
      </c>
      <c r="AL25">
        <v>8</v>
      </c>
      <c r="AM25">
        <v>7.5</v>
      </c>
      <c r="AN25">
        <v>8.5</v>
      </c>
      <c r="AO25">
        <v>11.5</v>
      </c>
    </row>
    <row r="26" spans="1:41" x14ac:dyDescent="0.25">
      <c r="A26" t="s">
        <v>83</v>
      </c>
      <c r="B26" t="s">
        <v>84</v>
      </c>
      <c r="C26">
        <v>1251.5999999999999</v>
      </c>
      <c r="F26">
        <v>4059.5</v>
      </c>
      <c r="G26">
        <v>2742.6</v>
      </c>
      <c r="L26" s="1">
        <f t="shared" si="0"/>
        <v>43.956708054059995</v>
      </c>
      <c r="M26">
        <v>8.65</v>
      </c>
      <c r="O26">
        <f t="shared" si="1"/>
        <v>1.69</v>
      </c>
      <c r="P26">
        <v>231.7</v>
      </c>
      <c r="Q26">
        <v>1808.5</v>
      </c>
      <c r="R26">
        <v>0</v>
      </c>
      <c r="S26">
        <v>1600.2</v>
      </c>
      <c r="T26">
        <f t="shared" si="2"/>
        <v>3640.4</v>
      </c>
      <c r="U26">
        <v>8.65</v>
      </c>
      <c r="V26">
        <v>52.4</v>
      </c>
      <c r="W26">
        <v>46.9</v>
      </c>
      <c r="X26">
        <v>33.22</v>
      </c>
      <c r="Y26">
        <v>1.69</v>
      </c>
      <c r="Z26">
        <v>8.65</v>
      </c>
      <c r="AA26">
        <v>6</v>
      </c>
      <c r="AB26">
        <v>5.5</v>
      </c>
      <c r="AC26">
        <v>5</v>
      </c>
      <c r="AD26">
        <v>90</v>
      </c>
      <c r="AE26">
        <v>85</v>
      </c>
      <c r="AF26">
        <v>95</v>
      </c>
      <c r="AG26" t="s">
        <v>49</v>
      </c>
      <c r="AH26">
        <v>0.65</v>
      </c>
      <c r="AI26">
        <v>7</v>
      </c>
      <c r="AK26">
        <v>4.5</v>
      </c>
      <c r="AL26">
        <v>13</v>
      </c>
      <c r="AM26">
        <v>7</v>
      </c>
      <c r="AN26">
        <v>4</v>
      </c>
      <c r="AO26">
        <v>10</v>
      </c>
    </row>
    <row r="27" spans="1:41" x14ac:dyDescent="0.25">
      <c r="A27" t="s">
        <v>85</v>
      </c>
      <c r="B27" t="s">
        <v>86</v>
      </c>
      <c r="C27">
        <v>2175.5</v>
      </c>
      <c r="F27">
        <v>7322.4</v>
      </c>
      <c r="G27">
        <v>6769.9</v>
      </c>
      <c r="L27" s="1">
        <f t="shared" si="0"/>
        <v>54.689555380163114</v>
      </c>
      <c r="M27">
        <v>10.15</v>
      </c>
      <c r="O27">
        <f t="shared" si="1"/>
        <v>2.06</v>
      </c>
      <c r="P27">
        <v>110</v>
      </c>
      <c r="Q27">
        <v>2645.6</v>
      </c>
      <c r="R27">
        <v>0</v>
      </c>
      <c r="S27">
        <v>3326</v>
      </c>
      <c r="T27">
        <f t="shared" si="2"/>
        <v>6081.6</v>
      </c>
      <c r="U27">
        <v>10.15</v>
      </c>
      <c r="V27">
        <v>42.1</v>
      </c>
      <c r="W27">
        <v>55.7</v>
      </c>
      <c r="X27">
        <v>16.66</v>
      </c>
      <c r="Y27">
        <v>2.06</v>
      </c>
      <c r="Z27">
        <v>10.15</v>
      </c>
      <c r="AA27">
        <v>3</v>
      </c>
      <c r="AB27">
        <v>9.5</v>
      </c>
      <c r="AC27">
        <v>3.5</v>
      </c>
      <c r="AD27">
        <v>80</v>
      </c>
      <c r="AE27">
        <v>65</v>
      </c>
      <c r="AF27">
        <v>85</v>
      </c>
      <c r="AG27" t="s">
        <v>33</v>
      </c>
      <c r="AH27">
        <v>0.95</v>
      </c>
      <c r="AI27">
        <v>6.5</v>
      </c>
      <c r="AJ27">
        <v>7.5</v>
      </c>
      <c r="AK27">
        <v>6</v>
      </c>
      <c r="AL27">
        <v>3.5</v>
      </c>
      <c r="AM27">
        <v>8.5</v>
      </c>
      <c r="AN27">
        <v>8.5</v>
      </c>
      <c r="AO27">
        <v>10</v>
      </c>
    </row>
    <row r="28" spans="1:41" x14ac:dyDescent="0.25">
      <c r="A28" t="s">
        <v>87</v>
      </c>
      <c r="B28" t="s">
        <v>88</v>
      </c>
      <c r="C28">
        <v>803.5</v>
      </c>
      <c r="F28">
        <v>1387.8</v>
      </c>
      <c r="G28">
        <v>1494.5</v>
      </c>
      <c r="L28" s="1">
        <f t="shared" si="0"/>
        <v>51.093657630267721</v>
      </c>
      <c r="M28">
        <v>9.68</v>
      </c>
      <c r="O28">
        <f t="shared" si="1"/>
        <v>2.4</v>
      </c>
      <c r="P28">
        <v>133.19999999999999</v>
      </c>
      <c r="Q28">
        <v>445.9</v>
      </c>
      <c r="R28">
        <v>0</v>
      </c>
      <c r="S28">
        <v>605</v>
      </c>
      <c r="T28">
        <f t="shared" si="2"/>
        <v>1184.0999999999999</v>
      </c>
      <c r="U28">
        <v>9.68</v>
      </c>
      <c r="V28">
        <v>41.2</v>
      </c>
      <c r="W28">
        <v>57.6</v>
      </c>
      <c r="X28">
        <v>15.98</v>
      </c>
      <c r="Y28">
        <v>2.4</v>
      </c>
      <c r="Z28">
        <v>9.68</v>
      </c>
      <c r="AA28">
        <v>6</v>
      </c>
      <c r="AB28">
        <v>1.5</v>
      </c>
      <c r="AC28">
        <v>5.5</v>
      </c>
      <c r="AD28">
        <v>50</v>
      </c>
      <c r="AE28">
        <v>20</v>
      </c>
      <c r="AF28">
        <v>85</v>
      </c>
      <c r="AG28" t="s">
        <v>42</v>
      </c>
      <c r="AH28">
        <v>0.85</v>
      </c>
      <c r="AI28">
        <v>15.5</v>
      </c>
      <c r="AJ28">
        <v>-0.5</v>
      </c>
      <c r="AK28">
        <v>0.5</v>
      </c>
      <c r="AL28">
        <v>1</v>
      </c>
      <c r="AM28">
        <v>-3.5</v>
      </c>
      <c r="AN28">
        <v>0.5</v>
      </c>
      <c r="AO28">
        <v>9</v>
      </c>
    </row>
    <row r="29" spans="1:41" x14ac:dyDescent="0.25">
      <c r="A29" t="s">
        <v>89</v>
      </c>
      <c r="B29" t="s">
        <v>90</v>
      </c>
      <c r="C29">
        <v>17120</v>
      </c>
      <c r="F29">
        <v>46723</v>
      </c>
      <c r="G29">
        <v>31912.5</v>
      </c>
      <c r="L29" s="1">
        <f t="shared" si="0"/>
        <v>49.07696345766864</v>
      </c>
      <c r="M29">
        <v>5.87</v>
      </c>
      <c r="O29">
        <f t="shared" si="1"/>
        <v>1.9</v>
      </c>
      <c r="P29">
        <v>1179</v>
      </c>
      <c r="Q29">
        <v>16030</v>
      </c>
      <c r="R29">
        <v>252</v>
      </c>
      <c r="S29">
        <v>16828</v>
      </c>
      <c r="T29">
        <f t="shared" si="2"/>
        <v>34289</v>
      </c>
      <c r="U29">
        <v>5.87</v>
      </c>
      <c r="V29">
        <v>48.7</v>
      </c>
      <c r="W29">
        <v>50.4</v>
      </c>
      <c r="X29">
        <v>33.69</v>
      </c>
      <c r="Y29">
        <v>1.9</v>
      </c>
      <c r="Z29">
        <v>5.87</v>
      </c>
      <c r="AA29">
        <v>11</v>
      </c>
      <c r="AB29">
        <v>7</v>
      </c>
      <c r="AC29">
        <v>4.5</v>
      </c>
      <c r="AD29">
        <v>50</v>
      </c>
      <c r="AE29">
        <v>35</v>
      </c>
      <c r="AF29">
        <v>95</v>
      </c>
      <c r="AG29" t="s">
        <v>49</v>
      </c>
      <c r="AH29">
        <v>0.65</v>
      </c>
      <c r="AI29">
        <v>-5.5</v>
      </c>
      <c r="AJ29">
        <v>0.5</v>
      </c>
      <c r="AK29">
        <v>1.5</v>
      </c>
      <c r="AM29">
        <v>3.5</v>
      </c>
      <c r="AN29">
        <v>7</v>
      </c>
      <c r="AO29">
        <v>8</v>
      </c>
    </row>
    <row r="30" spans="1:41" x14ac:dyDescent="0.25">
      <c r="A30" t="s">
        <v>91</v>
      </c>
      <c r="B30" t="s">
        <v>92</v>
      </c>
      <c r="C30">
        <v>3493.9</v>
      </c>
      <c r="F30">
        <v>11808.9</v>
      </c>
      <c r="G30">
        <v>8738.4</v>
      </c>
      <c r="L30" s="1">
        <f t="shared" si="0"/>
        <v>54.54491367103369</v>
      </c>
      <c r="M30">
        <v>9.5299999999999994</v>
      </c>
      <c r="O30">
        <f t="shared" si="1"/>
        <v>1.9</v>
      </c>
      <c r="P30">
        <v>357.6</v>
      </c>
      <c r="Q30">
        <v>3462.4</v>
      </c>
      <c r="R30">
        <v>0</v>
      </c>
      <c r="S30">
        <v>4583.8999999999996</v>
      </c>
      <c r="T30">
        <f t="shared" si="2"/>
        <v>8403.9</v>
      </c>
      <c r="U30">
        <v>9.5299999999999994</v>
      </c>
      <c r="V30">
        <v>46</v>
      </c>
      <c r="W30">
        <v>57</v>
      </c>
      <c r="X30">
        <v>41.3</v>
      </c>
      <c r="Y30">
        <v>1.9</v>
      </c>
      <c r="Z30">
        <v>9.5299999999999994</v>
      </c>
      <c r="AA30">
        <v>4</v>
      </c>
      <c r="AB30">
        <v>5</v>
      </c>
      <c r="AC30">
        <v>3.5</v>
      </c>
      <c r="AD30">
        <v>90</v>
      </c>
      <c r="AE30">
        <v>70</v>
      </c>
      <c r="AF30">
        <v>95</v>
      </c>
      <c r="AG30" t="s">
        <v>54</v>
      </c>
      <c r="AH30">
        <v>0.7</v>
      </c>
      <c r="AI30">
        <v>8.5</v>
      </c>
      <c r="AJ30">
        <v>4.5</v>
      </c>
      <c r="AK30">
        <v>2</v>
      </c>
      <c r="AL30">
        <v>2.5</v>
      </c>
      <c r="AM30">
        <v>3.5</v>
      </c>
      <c r="AN30">
        <v>2</v>
      </c>
      <c r="AO30">
        <v>9</v>
      </c>
    </row>
    <row r="31" spans="1:41" x14ac:dyDescent="0.25">
      <c r="A31" t="s">
        <v>93</v>
      </c>
      <c r="B31" t="s">
        <v>94</v>
      </c>
      <c r="C31">
        <v>1362.7</v>
      </c>
      <c r="F31">
        <v>4535.3999999999996</v>
      </c>
      <c r="G31">
        <v>2799.8</v>
      </c>
      <c r="L31" s="1">
        <f t="shared" si="0"/>
        <v>41.446124763705107</v>
      </c>
      <c r="M31">
        <v>7.89</v>
      </c>
      <c r="O31">
        <f t="shared" si="1"/>
        <v>1.69</v>
      </c>
      <c r="P31">
        <v>375.6</v>
      </c>
      <c r="Q31">
        <v>1967</v>
      </c>
      <c r="R31">
        <v>11.5</v>
      </c>
      <c r="S31">
        <v>1666.3</v>
      </c>
      <c r="T31">
        <f t="shared" si="2"/>
        <v>4020.3999999999996</v>
      </c>
      <c r="U31">
        <v>7.89</v>
      </c>
      <c r="V31">
        <v>56.4</v>
      </c>
      <c r="W31">
        <v>45.5</v>
      </c>
      <c r="X31">
        <v>20.77</v>
      </c>
      <c r="Y31">
        <v>1.69</v>
      </c>
      <c r="Z31">
        <v>7.91</v>
      </c>
      <c r="AA31">
        <v>8</v>
      </c>
      <c r="AB31">
        <v>9.5</v>
      </c>
      <c r="AC31">
        <v>3</v>
      </c>
      <c r="AD31">
        <v>65</v>
      </c>
      <c r="AE31">
        <v>65</v>
      </c>
      <c r="AF31">
        <v>90</v>
      </c>
      <c r="AG31" t="s">
        <v>95</v>
      </c>
      <c r="AH31">
        <v>0.7</v>
      </c>
      <c r="AI31">
        <v>23.5</v>
      </c>
      <c r="AJ31">
        <v>1</v>
      </c>
      <c r="AK31">
        <v>7</v>
      </c>
      <c r="AL31">
        <v>1</v>
      </c>
      <c r="AM31">
        <v>3</v>
      </c>
      <c r="AN31">
        <v>1.5</v>
      </c>
      <c r="AO31">
        <v>7.5</v>
      </c>
    </row>
    <row r="32" spans="1:41" x14ac:dyDescent="0.25">
      <c r="A32" t="s">
        <v>96</v>
      </c>
      <c r="B32" t="s">
        <v>97</v>
      </c>
      <c r="C32">
        <v>1898</v>
      </c>
      <c r="F32">
        <v>6012</v>
      </c>
      <c r="G32">
        <v>3897.7</v>
      </c>
      <c r="L32" s="1">
        <f t="shared" si="0"/>
        <v>50.537153088630262</v>
      </c>
      <c r="M32">
        <v>7.61</v>
      </c>
      <c r="O32">
        <f t="shared" si="1"/>
        <v>1.72</v>
      </c>
      <c r="P32">
        <v>139</v>
      </c>
      <c r="Q32">
        <v>2071</v>
      </c>
      <c r="R32">
        <v>0</v>
      </c>
      <c r="S32">
        <v>2258</v>
      </c>
      <c r="T32">
        <f t="shared" si="2"/>
        <v>4468</v>
      </c>
      <c r="U32">
        <v>7.61</v>
      </c>
      <c r="V32">
        <v>50.1</v>
      </c>
      <c r="W32">
        <v>52.2</v>
      </c>
      <c r="X32">
        <v>25.43</v>
      </c>
      <c r="Y32">
        <v>1.72</v>
      </c>
      <c r="Z32">
        <v>7.61</v>
      </c>
      <c r="AA32">
        <v>4</v>
      </c>
      <c r="AB32">
        <v>6</v>
      </c>
      <c r="AC32">
        <v>3.5</v>
      </c>
      <c r="AD32">
        <v>70</v>
      </c>
      <c r="AE32">
        <v>70</v>
      </c>
      <c r="AF32">
        <v>95</v>
      </c>
      <c r="AG32" t="s">
        <v>42</v>
      </c>
      <c r="AH32">
        <v>0.7</v>
      </c>
      <c r="AI32">
        <v>6.5</v>
      </c>
      <c r="AK32">
        <v>2.5</v>
      </c>
      <c r="AM32">
        <v>3</v>
      </c>
      <c r="AO32">
        <v>8</v>
      </c>
    </row>
    <row r="33" spans="1:41" x14ac:dyDescent="0.25">
      <c r="A33" t="s">
        <v>98</v>
      </c>
      <c r="B33" t="s">
        <v>99</v>
      </c>
      <c r="C33">
        <v>7517</v>
      </c>
      <c r="F33">
        <v>30382</v>
      </c>
      <c r="G33">
        <v>24215.9</v>
      </c>
      <c r="L33" s="1">
        <f t="shared" si="0"/>
        <v>33.192785195596159</v>
      </c>
      <c r="M33">
        <v>16.16</v>
      </c>
      <c r="O33">
        <f t="shared" si="1"/>
        <v>2.41</v>
      </c>
      <c r="P33">
        <v>1401</v>
      </c>
      <c r="Q33">
        <v>18563</v>
      </c>
      <c r="R33">
        <v>0</v>
      </c>
      <c r="S33">
        <v>9919</v>
      </c>
      <c r="T33">
        <f t="shared" si="2"/>
        <v>29883</v>
      </c>
      <c r="U33">
        <v>16.16</v>
      </c>
      <c r="V33">
        <v>64.400000000000006</v>
      </c>
      <c r="W33">
        <v>34.799999999999997</v>
      </c>
      <c r="X33">
        <v>14.72</v>
      </c>
      <c r="Y33">
        <v>2.41</v>
      </c>
      <c r="Z33">
        <v>16.16</v>
      </c>
      <c r="AA33">
        <v>2</v>
      </c>
      <c r="AB33">
        <v>3</v>
      </c>
      <c r="AC33">
        <v>1</v>
      </c>
      <c r="AD33">
        <v>65</v>
      </c>
      <c r="AE33">
        <v>10</v>
      </c>
      <c r="AF33">
        <v>95</v>
      </c>
      <c r="AG33" t="s">
        <v>42</v>
      </c>
      <c r="AH33">
        <v>0.7</v>
      </c>
      <c r="AI33">
        <v>4</v>
      </c>
      <c r="AJ33">
        <v>2.5</v>
      </c>
      <c r="AK33">
        <v>1.5</v>
      </c>
      <c r="AL33">
        <v>5.5</v>
      </c>
      <c r="AM33">
        <v>4</v>
      </c>
      <c r="AN33">
        <v>5.5</v>
      </c>
      <c r="AO33">
        <v>14</v>
      </c>
    </row>
    <row r="34" spans="1:41" x14ac:dyDescent="0.25">
      <c r="A34" t="s">
        <v>100</v>
      </c>
      <c r="B34" t="s">
        <v>101</v>
      </c>
      <c r="C34">
        <v>9249</v>
      </c>
      <c r="F34">
        <v>26539</v>
      </c>
      <c r="G34">
        <v>21987.7</v>
      </c>
      <c r="L34" s="1">
        <f t="shared" si="0"/>
        <v>56.813635968345075</v>
      </c>
      <c r="M34">
        <v>12.85</v>
      </c>
      <c r="O34">
        <f t="shared" si="1"/>
        <v>1.68</v>
      </c>
      <c r="P34">
        <v>1098</v>
      </c>
      <c r="Q34">
        <v>8834</v>
      </c>
      <c r="R34">
        <v>0</v>
      </c>
      <c r="S34">
        <v>13066</v>
      </c>
      <c r="T34">
        <f t="shared" si="2"/>
        <v>22998</v>
      </c>
      <c r="U34">
        <v>12.85</v>
      </c>
      <c r="V34">
        <v>44.2</v>
      </c>
      <c r="W34">
        <v>59.7</v>
      </c>
      <c r="X34">
        <v>25.86</v>
      </c>
      <c r="Y34">
        <v>1.68</v>
      </c>
      <c r="Z34">
        <v>12.85</v>
      </c>
      <c r="AA34">
        <v>2.5</v>
      </c>
      <c r="AB34">
        <v>5</v>
      </c>
      <c r="AC34">
        <v>3.5</v>
      </c>
      <c r="AD34">
        <v>65</v>
      </c>
      <c r="AE34">
        <v>20</v>
      </c>
      <c r="AF34">
        <v>95</v>
      </c>
      <c r="AG34" t="s">
        <v>102</v>
      </c>
      <c r="AH34">
        <v>0.7</v>
      </c>
      <c r="AI34">
        <v>-0.5</v>
      </c>
      <c r="AJ34">
        <v>5.5</v>
      </c>
      <c r="AK34">
        <v>2.5</v>
      </c>
      <c r="AL34">
        <v>3</v>
      </c>
      <c r="AM34">
        <v>7</v>
      </c>
      <c r="AN34">
        <v>7.5</v>
      </c>
      <c r="AO34">
        <v>10.5</v>
      </c>
    </row>
    <row r="35" spans="1:41" x14ac:dyDescent="0.25">
      <c r="A35" t="s">
        <v>103</v>
      </c>
      <c r="B35" t="s">
        <v>104</v>
      </c>
      <c r="C35">
        <v>4126</v>
      </c>
      <c r="F35">
        <v>13425</v>
      </c>
      <c r="G35">
        <v>10038.700000000001</v>
      </c>
      <c r="L35" s="1">
        <f t="shared" si="0"/>
        <v>45.464416972936853</v>
      </c>
      <c r="M35">
        <v>9.99</v>
      </c>
      <c r="O35">
        <f t="shared" si="1"/>
        <v>1.83</v>
      </c>
      <c r="P35">
        <v>647</v>
      </c>
      <c r="Q35">
        <v>5882</v>
      </c>
      <c r="R35">
        <v>0</v>
      </c>
      <c r="S35">
        <v>5443</v>
      </c>
      <c r="T35">
        <f t="shared" si="2"/>
        <v>11972</v>
      </c>
      <c r="U35">
        <v>9.99</v>
      </c>
      <c r="V35">
        <v>53.2</v>
      </c>
      <c r="W35">
        <v>48.1</v>
      </c>
      <c r="X35">
        <v>38.090000000000003</v>
      </c>
      <c r="Y35">
        <v>1.83</v>
      </c>
      <c r="Z35">
        <v>9.99</v>
      </c>
      <c r="AA35">
        <v>4.5</v>
      </c>
      <c r="AB35">
        <v>4.5</v>
      </c>
      <c r="AC35">
        <v>5</v>
      </c>
      <c r="AD35">
        <v>100</v>
      </c>
      <c r="AE35">
        <v>55</v>
      </c>
      <c r="AF35">
        <v>95</v>
      </c>
      <c r="AG35" t="s">
        <v>42</v>
      </c>
      <c r="AH35">
        <v>0.65</v>
      </c>
      <c r="AI35">
        <v>4.5</v>
      </c>
      <c r="AJ35">
        <v>3.5</v>
      </c>
      <c r="AK35">
        <v>2.5</v>
      </c>
      <c r="AL35">
        <v>3.5</v>
      </c>
      <c r="AM35">
        <v>5</v>
      </c>
      <c r="AN35">
        <v>5</v>
      </c>
      <c r="AO35">
        <v>10</v>
      </c>
    </row>
    <row r="36" spans="1:41" x14ac:dyDescent="0.25">
      <c r="A36" t="s">
        <v>105</v>
      </c>
      <c r="B36" t="s">
        <v>106</v>
      </c>
      <c r="C36">
        <v>10014</v>
      </c>
      <c r="F36">
        <v>28039</v>
      </c>
      <c r="G36">
        <v>26052.5</v>
      </c>
      <c r="L36" s="1">
        <f t="shared" si="0"/>
        <v>44.61753168376584</v>
      </c>
      <c r="M36">
        <v>11.1</v>
      </c>
      <c r="O36">
        <f t="shared" si="1"/>
        <v>2.2000000000000002</v>
      </c>
      <c r="P36">
        <v>1529</v>
      </c>
      <c r="Q36">
        <v>13134</v>
      </c>
      <c r="R36">
        <v>20</v>
      </c>
      <c r="S36">
        <v>11829</v>
      </c>
      <c r="T36">
        <f t="shared" si="2"/>
        <v>26512</v>
      </c>
      <c r="U36">
        <v>11.1</v>
      </c>
      <c r="V36">
        <v>52.2</v>
      </c>
      <c r="W36">
        <v>47.3</v>
      </c>
      <c r="X36">
        <v>47.56</v>
      </c>
      <c r="Y36">
        <v>2.2000000000000002</v>
      </c>
      <c r="Z36">
        <v>11.11</v>
      </c>
      <c r="AA36">
        <v>8</v>
      </c>
      <c r="AB36">
        <v>7</v>
      </c>
      <c r="AC36">
        <v>3.5</v>
      </c>
      <c r="AD36">
        <v>80</v>
      </c>
      <c r="AE36">
        <v>85</v>
      </c>
      <c r="AF36">
        <v>95</v>
      </c>
      <c r="AG36" t="s">
        <v>33</v>
      </c>
      <c r="AH36">
        <v>0.8</v>
      </c>
      <c r="AI36">
        <v>1.5</v>
      </c>
      <c r="AJ36">
        <v>3</v>
      </c>
      <c r="AK36">
        <v>12</v>
      </c>
      <c r="AL36">
        <v>9.5</v>
      </c>
      <c r="AM36">
        <v>5.5</v>
      </c>
      <c r="AN36">
        <v>8.5</v>
      </c>
      <c r="AO36">
        <v>8</v>
      </c>
    </row>
    <row r="37" spans="1:41" x14ac:dyDescent="0.25">
      <c r="A37" t="s">
        <v>107</v>
      </c>
      <c r="B37" t="s">
        <v>108</v>
      </c>
      <c r="C37">
        <v>18250</v>
      </c>
      <c r="F37">
        <v>61114</v>
      </c>
      <c r="G37">
        <v>48235.6</v>
      </c>
      <c r="L37" s="1">
        <f t="shared" si="0"/>
        <v>42.21908073205212</v>
      </c>
      <c r="M37">
        <v>11.97</v>
      </c>
      <c r="O37">
        <f t="shared" si="1"/>
        <v>2.34</v>
      </c>
      <c r="P37">
        <v>4050</v>
      </c>
      <c r="Q37">
        <v>24688</v>
      </c>
      <c r="R37">
        <v>1508</v>
      </c>
      <c r="S37">
        <v>22100</v>
      </c>
      <c r="T37">
        <f t="shared" si="2"/>
        <v>52346</v>
      </c>
      <c r="U37">
        <v>11.97</v>
      </c>
      <c r="V37">
        <v>62.1</v>
      </c>
      <c r="W37">
        <v>44</v>
      </c>
      <c r="X37">
        <v>22.59</v>
      </c>
      <c r="Y37">
        <v>2.34</v>
      </c>
      <c r="Z37">
        <v>12.59</v>
      </c>
      <c r="AA37">
        <v>4.5</v>
      </c>
      <c r="AB37">
        <v>3.5</v>
      </c>
      <c r="AC37">
        <v>6</v>
      </c>
      <c r="AD37">
        <v>100</v>
      </c>
      <c r="AE37">
        <v>35</v>
      </c>
      <c r="AF37">
        <v>100</v>
      </c>
      <c r="AG37" t="s">
        <v>33</v>
      </c>
      <c r="AH37">
        <v>0.55000000000000004</v>
      </c>
      <c r="AI37">
        <v>3.5</v>
      </c>
      <c r="AJ37">
        <v>3</v>
      </c>
      <c r="AK37">
        <v>3.5</v>
      </c>
      <c r="AL37">
        <v>4</v>
      </c>
      <c r="AM37">
        <v>4</v>
      </c>
      <c r="AN37">
        <v>5</v>
      </c>
      <c r="AO37">
        <v>9</v>
      </c>
    </row>
    <row r="38" spans="1:41" x14ac:dyDescent="0.25">
      <c r="A38" t="s">
        <v>109</v>
      </c>
      <c r="B38" t="s">
        <v>110</v>
      </c>
      <c r="C38">
        <v>383.4</v>
      </c>
      <c r="F38">
        <v>808.9</v>
      </c>
      <c r="G38">
        <v>638.29999999999995</v>
      </c>
      <c r="L38" s="1">
        <f t="shared" si="0"/>
        <v>42.551910923863979</v>
      </c>
      <c r="M38">
        <v>9.3000000000000007</v>
      </c>
      <c r="O38">
        <f t="shared" si="1"/>
        <v>2.21</v>
      </c>
      <c r="P38">
        <v>62.5</v>
      </c>
      <c r="Q38">
        <v>319.10000000000002</v>
      </c>
      <c r="R38">
        <v>0.2</v>
      </c>
      <c r="S38">
        <v>282.8</v>
      </c>
      <c r="T38">
        <f t="shared" si="2"/>
        <v>664.6</v>
      </c>
      <c r="U38">
        <v>9.3000000000000007</v>
      </c>
      <c r="V38">
        <v>54.5</v>
      </c>
      <c r="W38">
        <v>47</v>
      </c>
      <c r="X38">
        <v>20.2</v>
      </c>
      <c r="Y38">
        <v>2.21</v>
      </c>
      <c r="Z38">
        <v>9.3000000000000007</v>
      </c>
      <c r="AD38">
        <v>55</v>
      </c>
      <c r="AE38">
        <v>50</v>
      </c>
      <c r="AF38">
        <v>95</v>
      </c>
      <c r="AG38" t="s">
        <v>49</v>
      </c>
      <c r="AH38">
        <v>0.65</v>
      </c>
      <c r="AI38">
        <v>8</v>
      </c>
      <c r="AJ38">
        <v>1.5</v>
      </c>
      <c r="AM38">
        <v>2</v>
      </c>
      <c r="AN38">
        <v>1.5</v>
      </c>
    </row>
    <row r="39" spans="1:41" x14ac:dyDescent="0.25">
      <c r="A39" t="s">
        <v>111</v>
      </c>
      <c r="B39" t="s">
        <v>112</v>
      </c>
      <c r="C39">
        <v>2353.5</v>
      </c>
      <c r="F39">
        <v>4089.5</v>
      </c>
      <c r="G39">
        <v>4596</v>
      </c>
      <c r="L39" s="1">
        <f t="shared" si="0"/>
        <v>48.189805672419226</v>
      </c>
      <c r="M39">
        <v>11.71</v>
      </c>
      <c r="O39">
        <f t="shared" si="1"/>
        <v>2.69</v>
      </c>
      <c r="P39">
        <v>87.5</v>
      </c>
      <c r="Q39">
        <v>1722.8</v>
      </c>
      <c r="R39">
        <v>0</v>
      </c>
      <c r="S39">
        <v>1683.8</v>
      </c>
      <c r="T39">
        <f t="shared" si="2"/>
        <v>3494.1</v>
      </c>
      <c r="U39">
        <v>11.71</v>
      </c>
      <c r="V39">
        <v>49.7</v>
      </c>
      <c r="W39">
        <v>49.4</v>
      </c>
      <c r="X39">
        <v>20.34</v>
      </c>
      <c r="Y39">
        <v>2.69</v>
      </c>
      <c r="Z39">
        <v>11.71</v>
      </c>
      <c r="AA39">
        <v>9</v>
      </c>
      <c r="AB39">
        <v>5</v>
      </c>
      <c r="AC39">
        <v>5</v>
      </c>
      <c r="AD39">
        <v>75</v>
      </c>
      <c r="AE39">
        <v>70</v>
      </c>
      <c r="AF39">
        <v>95</v>
      </c>
      <c r="AG39" t="s">
        <v>33</v>
      </c>
      <c r="AH39">
        <v>0.75</v>
      </c>
      <c r="AI39">
        <v>3.5</v>
      </c>
      <c r="AJ39">
        <v>2.5</v>
      </c>
      <c r="AK39">
        <v>2</v>
      </c>
      <c r="AL39">
        <v>2.5</v>
      </c>
      <c r="AM39">
        <v>2.5</v>
      </c>
      <c r="AN39">
        <v>3</v>
      </c>
      <c r="AO39">
        <v>11.5</v>
      </c>
    </row>
    <row r="40" spans="1:41" x14ac:dyDescent="0.25">
      <c r="A40" t="s">
        <v>113</v>
      </c>
      <c r="B40" t="s">
        <v>114</v>
      </c>
      <c r="C40">
        <v>7472.5</v>
      </c>
      <c r="F40">
        <v>19189.7</v>
      </c>
      <c r="G40">
        <v>18409.900000000001</v>
      </c>
      <c r="L40" s="1">
        <f t="shared" si="0"/>
        <v>45.490352182020075</v>
      </c>
      <c r="M40">
        <v>7.37</v>
      </c>
      <c r="O40">
        <f t="shared" si="1"/>
        <v>2.1</v>
      </c>
      <c r="P40">
        <v>1252.7</v>
      </c>
      <c r="Q40">
        <v>9124.1</v>
      </c>
      <c r="R40">
        <v>30.4</v>
      </c>
      <c r="S40">
        <v>8685.2000000000007</v>
      </c>
      <c r="T40">
        <f t="shared" si="2"/>
        <v>19092.400000000001</v>
      </c>
      <c r="U40">
        <v>7.37</v>
      </c>
      <c r="V40">
        <v>50.5</v>
      </c>
      <c r="W40">
        <v>48.6</v>
      </c>
      <c r="X40">
        <v>27.42</v>
      </c>
      <c r="Y40">
        <v>2.1</v>
      </c>
      <c r="Z40">
        <v>7.37</v>
      </c>
      <c r="AA40">
        <v>6</v>
      </c>
      <c r="AB40">
        <v>7</v>
      </c>
      <c r="AC40">
        <v>7</v>
      </c>
      <c r="AD40">
        <v>85</v>
      </c>
      <c r="AE40">
        <v>85</v>
      </c>
      <c r="AF40">
        <v>95</v>
      </c>
      <c r="AG40" t="s">
        <v>54</v>
      </c>
      <c r="AH40">
        <v>0.6</v>
      </c>
      <c r="AI40">
        <v>8</v>
      </c>
      <c r="AJ40">
        <v>8.5</v>
      </c>
      <c r="AK40">
        <v>18.5</v>
      </c>
      <c r="AL40">
        <v>14</v>
      </c>
      <c r="AM40">
        <v>7.5</v>
      </c>
      <c r="AN40">
        <v>7.5</v>
      </c>
      <c r="AO40">
        <v>10.5</v>
      </c>
    </row>
    <row r="41" spans="1:41" x14ac:dyDescent="0.25">
      <c r="A41" t="s">
        <v>115</v>
      </c>
      <c r="B41" t="s">
        <v>116</v>
      </c>
      <c r="C41">
        <v>2501.6</v>
      </c>
      <c r="F41">
        <v>8793.1</v>
      </c>
      <c r="G41">
        <v>7635.8</v>
      </c>
      <c r="L41" s="1">
        <f t="shared" si="0"/>
        <v>50.52574855263704</v>
      </c>
      <c r="M41">
        <v>7.98</v>
      </c>
      <c r="O41">
        <f t="shared" si="1"/>
        <v>2.0699999999999998</v>
      </c>
      <c r="P41">
        <v>278.60000000000002</v>
      </c>
      <c r="Q41">
        <v>3302</v>
      </c>
      <c r="R41">
        <v>0</v>
      </c>
      <c r="S41">
        <v>3656.7</v>
      </c>
      <c r="T41">
        <f t="shared" si="2"/>
        <v>7237.2999999999993</v>
      </c>
      <c r="U41">
        <v>7.98</v>
      </c>
      <c r="V41">
        <v>47.9</v>
      </c>
      <c r="W41">
        <v>52.5</v>
      </c>
      <c r="X41">
        <v>25.87</v>
      </c>
      <c r="Y41">
        <v>2.0699999999999998</v>
      </c>
      <c r="Z41">
        <v>7.98</v>
      </c>
      <c r="AA41">
        <v>5.5</v>
      </c>
      <c r="AB41">
        <v>4.5</v>
      </c>
      <c r="AC41">
        <v>3.5</v>
      </c>
      <c r="AD41">
        <v>85</v>
      </c>
      <c r="AE41">
        <v>75</v>
      </c>
      <c r="AF41">
        <v>95</v>
      </c>
      <c r="AG41" t="s">
        <v>33</v>
      </c>
      <c r="AH41">
        <v>0.7</v>
      </c>
      <c r="AI41">
        <v>9</v>
      </c>
      <c r="AJ41">
        <v>5</v>
      </c>
      <c r="AK41">
        <v>3</v>
      </c>
      <c r="AL41">
        <v>5</v>
      </c>
      <c r="AM41">
        <v>4</v>
      </c>
      <c r="AN41">
        <v>5</v>
      </c>
      <c r="AO41">
        <v>9.5</v>
      </c>
    </row>
    <row r="42" spans="1:41" x14ac:dyDescent="0.25">
      <c r="A42" t="s">
        <v>117</v>
      </c>
      <c r="B42" t="s">
        <v>118</v>
      </c>
      <c r="C42">
        <v>11106.7</v>
      </c>
      <c r="F42">
        <v>31205.9</v>
      </c>
      <c r="G42">
        <v>21364.5</v>
      </c>
      <c r="L42" s="1">
        <f t="shared" si="0"/>
        <v>43.102550966472315</v>
      </c>
      <c r="M42">
        <v>10.029999999999999</v>
      </c>
      <c r="O42">
        <f t="shared" si="1"/>
        <v>2</v>
      </c>
      <c r="P42">
        <v>1503</v>
      </c>
      <c r="Q42">
        <v>12490.7</v>
      </c>
      <c r="R42">
        <v>0</v>
      </c>
      <c r="S42">
        <v>10600.9</v>
      </c>
      <c r="T42">
        <f t="shared" si="2"/>
        <v>24594.6</v>
      </c>
      <c r="U42">
        <v>10.029999999999999</v>
      </c>
      <c r="V42">
        <v>54.9</v>
      </c>
      <c r="W42">
        <v>45.9</v>
      </c>
      <c r="X42">
        <v>20.89</v>
      </c>
      <c r="Y42">
        <v>2</v>
      </c>
      <c r="Z42">
        <v>10.029999999999999</v>
      </c>
      <c r="AA42">
        <v>5.5</v>
      </c>
      <c r="AB42">
        <v>6</v>
      </c>
      <c r="AC42">
        <v>4</v>
      </c>
      <c r="AD42">
        <v>100</v>
      </c>
      <c r="AE42">
        <v>55</v>
      </c>
      <c r="AF42">
        <v>100</v>
      </c>
      <c r="AG42" t="s">
        <v>54</v>
      </c>
      <c r="AH42">
        <v>0.6</v>
      </c>
      <c r="AI42">
        <v>6</v>
      </c>
      <c r="AJ42">
        <v>5</v>
      </c>
      <c r="AK42">
        <v>4.5</v>
      </c>
      <c r="AL42">
        <v>4</v>
      </c>
      <c r="AM42">
        <v>4.5</v>
      </c>
      <c r="AN42">
        <v>4.5</v>
      </c>
      <c r="AO42">
        <v>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V97"/>
  <sheetViews>
    <sheetView tabSelected="1" topLeftCell="J7" workbookViewId="0">
      <selection activeCell="W28" sqref="W28:Z28"/>
    </sheetView>
  </sheetViews>
  <sheetFormatPr defaultRowHeight="15" x14ac:dyDescent="0.25"/>
  <cols>
    <col min="3" max="3" width="37.140625" customWidth="1"/>
    <col min="4" max="4" width="20.85546875" customWidth="1"/>
    <col min="5" max="7" width="15.85546875" customWidth="1"/>
    <col min="8" max="50" width="15.7109375" customWidth="1"/>
  </cols>
  <sheetData>
    <row r="1" spans="2:48" x14ac:dyDescent="0.25">
      <c r="C1" t="s">
        <v>0</v>
      </c>
      <c r="D1" t="s">
        <v>1</v>
      </c>
      <c r="E1" t="s">
        <v>2</v>
      </c>
      <c r="H1" t="s">
        <v>3</v>
      </c>
      <c r="I1" t="s">
        <v>4</v>
      </c>
      <c r="J1" t="s">
        <v>119</v>
      </c>
      <c r="K1" t="s">
        <v>120</v>
      </c>
      <c r="L1" t="s">
        <v>121</v>
      </c>
      <c r="M1" t="s">
        <v>122</v>
      </c>
      <c r="N1" t="s">
        <v>123</v>
      </c>
      <c r="O1" t="s">
        <v>9</v>
      </c>
      <c r="Q1" t="s">
        <v>13</v>
      </c>
      <c r="R1" t="s">
        <v>5</v>
      </c>
      <c r="S1" t="s">
        <v>6</v>
      </c>
      <c r="T1" t="s">
        <v>7</v>
      </c>
      <c r="U1" t="s">
        <v>8</v>
      </c>
      <c r="V1" t="s">
        <v>124</v>
      </c>
      <c r="AB1" t="s">
        <v>9</v>
      </c>
      <c r="AC1" t="s">
        <v>10</v>
      </c>
      <c r="AD1" t="s">
        <v>11</v>
      </c>
      <c r="AE1" t="s">
        <v>12</v>
      </c>
      <c r="AF1" t="s">
        <v>13</v>
      </c>
      <c r="AG1" t="s">
        <v>14</v>
      </c>
      <c r="AH1" t="s">
        <v>15</v>
      </c>
      <c r="AI1" t="s">
        <v>16</v>
      </c>
      <c r="AJ1" t="s">
        <v>17</v>
      </c>
      <c r="AK1" t="s">
        <v>18</v>
      </c>
      <c r="AL1" t="s">
        <v>19</v>
      </c>
      <c r="AM1" t="s">
        <v>20</v>
      </c>
      <c r="AN1" t="s">
        <v>21</v>
      </c>
      <c r="AO1" t="s">
        <v>22</v>
      </c>
      <c r="AP1" t="s">
        <v>23</v>
      </c>
      <c r="AQ1" t="s">
        <v>24</v>
      </c>
      <c r="AR1" t="s">
        <v>25</v>
      </c>
      <c r="AS1" t="s">
        <v>26</v>
      </c>
      <c r="AT1" t="s">
        <v>27</v>
      </c>
      <c r="AU1" t="s">
        <v>28</v>
      </c>
      <c r="AV1" t="s">
        <v>30</v>
      </c>
    </row>
    <row r="2" spans="2:48" ht="15.75" x14ac:dyDescent="0.25">
      <c r="B2">
        <v>1</v>
      </c>
      <c r="C2" t="s">
        <v>31</v>
      </c>
      <c r="D2" t="s">
        <v>32</v>
      </c>
      <c r="E2" s="5">
        <v>1378.8</v>
      </c>
      <c r="H2" s="6">
        <v>3669.1</v>
      </c>
      <c r="I2" s="6">
        <v>3257.6</v>
      </c>
      <c r="J2" s="3"/>
      <c r="K2" s="3"/>
      <c r="L2" s="3"/>
      <c r="M2" s="3"/>
      <c r="N2" s="4">
        <f>(U2/V2)*100</f>
        <v>53.116610248628461</v>
      </c>
      <c r="O2" s="3">
        <v>8.9700000000000006</v>
      </c>
      <c r="P2" s="3"/>
      <c r="Q2" s="3">
        <f>AF2</f>
        <v>1.76</v>
      </c>
      <c r="R2" s="3">
        <v>37.9</v>
      </c>
      <c r="S2" s="3">
        <v>1568.7</v>
      </c>
      <c r="T2" s="3">
        <v>0</v>
      </c>
      <c r="U2" s="3">
        <v>1820.2</v>
      </c>
      <c r="V2" s="3">
        <f>R2+S2+T2+U2</f>
        <v>3426.8</v>
      </c>
      <c r="W2" s="7">
        <f>R2/V2</f>
        <v>1.1059880938484883E-2</v>
      </c>
      <c r="X2" s="7">
        <f>S2/V2</f>
        <v>0.45777401657523054</v>
      </c>
      <c r="Y2" s="7">
        <f>T2/V2</f>
        <v>0</v>
      </c>
      <c r="Z2" s="7">
        <f>U2/V2</f>
        <v>0.5311661024862846</v>
      </c>
      <c r="AA2" s="3"/>
      <c r="AB2" s="3">
        <v>8.9700000000000006</v>
      </c>
      <c r="AC2" s="3">
        <v>42</v>
      </c>
      <c r="AD2" s="3">
        <v>53.7</v>
      </c>
      <c r="AE2" s="3">
        <v>37.07</v>
      </c>
      <c r="AF2" s="3">
        <v>1.76</v>
      </c>
      <c r="AG2" s="3">
        <v>8.9700000000000006</v>
      </c>
      <c r="AH2" s="3">
        <v>4</v>
      </c>
      <c r="AI2" s="3">
        <v>3.5</v>
      </c>
      <c r="AJ2" s="3">
        <v>3.5</v>
      </c>
      <c r="AK2" s="3">
        <v>90</v>
      </c>
      <c r="AL2" s="3">
        <v>40</v>
      </c>
      <c r="AM2" s="3">
        <v>95</v>
      </c>
      <c r="AN2" s="3" t="s">
        <v>33</v>
      </c>
      <c r="AO2" s="3">
        <v>0.8</v>
      </c>
      <c r="AP2" s="3">
        <v>5</v>
      </c>
      <c r="AQ2" s="3">
        <v>4.5</v>
      </c>
      <c r="AR2" s="3">
        <v>2.5</v>
      </c>
      <c r="AS2" s="3">
        <v>9.5</v>
      </c>
      <c r="AT2" s="3">
        <v>6</v>
      </c>
      <c r="AU2" s="3">
        <v>5.5</v>
      </c>
      <c r="AV2" s="3">
        <v>7.5</v>
      </c>
    </row>
    <row r="3" spans="2:48" ht="15.75" x14ac:dyDescent="0.25">
      <c r="B3">
        <f>B2+1</f>
        <v>2</v>
      </c>
      <c r="C3" t="s">
        <v>34</v>
      </c>
      <c r="D3" t="s">
        <v>35</v>
      </c>
      <c r="E3" s="5">
        <v>3262.7</v>
      </c>
      <c r="H3" s="6">
        <v>8970.2000000000007</v>
      </c>
      <c r="I3" s="6">
        <v>8679.1</v>
      </c>
      <c r="J3" s="3"/>
      <c r="K3" s="3"/>
      <c r="L3" s="3"/>
      <c r="M3" s="3"/>
      <c r="N3" s="4">
        <f t="shared" ref="N3:N32" si="0">(U3/V3)*100</f>
        <v>49.262536873156343</v>
      </c>
      <c r="O3" s="3">
        <v>10.220000000000001</v>
      </c>
      <c r="P3" s="3"/>
      <c r="Q3" s="3">
        <f t="shared" ref="Q3:Q32" si="1">AF3</f>
        <v>2.2999999999999998</v>
      </c>
      <c r="R3" s="3">
        <v>313.39999999999998</v>
      </c>
      <c r="S3" s="3">
        <v>3522.2</v>
      </c>
      <c r="T3" s="3">
        <v>0</v>
      </c>
      <c r="U3" s="3">
        <v>3724.1</v>
      </c>
      <c r="V3" s="3">
        <f t="shared" ref="V3:V32" si="2">R3+S3+T3+U3</f>
        <v>7559.7</v>
      </c>
      <c r="W3" s="7">
        <f t="shared" ref="W3:W32" si="3">R3/V3</f>
        <v>4.1456671561040777E-2</v>
      </c>
      <c r="X3" s="7">
        <f t="shared" ref="X3:X32" si="4">S3/V3</f>
        <v>0.4659179597073958</v>
      </c>
      <c r="Y3" s="7">
        <f t="shared" ref="Y3:Y32" si="5">T3/V3</f>
        <v>0</v>
      </c>
      <c r="Z3" s="7">
        <f t="shared" ref="Z3:Z32" si="6">U3/V3</f>
        <v>0.49262536873156343</v>
      </c>
      <c r="AA3" s="3"/>
      <c r="AB3" s="3">
        <v>10.220000000000001</v>
      </c>
      <c r="AC3" s="3">
        <v>49.7</v>
      </c>
      <c r="AD3" s="3">
        <v>51.4</v>
      </c>
      <c r="AE3" s="3">
        <v>16.41</v>
      </c>
      <c r="AF3" s="3">
        <v>2.2999999999999998</v>
      </c>
      <c r="AG3" s="3">
        <v>10.220000000000001</v>
      </c>
      <c r="AH3" s="3">
        <v>6.5</v>
      </c>
      <c r="AI3" s="3">
        <v>6.5</v>
      </c>
      <c r="AJ3" s="3">
        <v>4</v>
      </c>
      <c r="AK3" s="3">
        <v>80</v>
      </c>
      <c r="AL3" s="3">
        <v>95</v>
      </c>
      <c r="AM3" s="3">
        <v>100</v>
      </c>
      <c r="AN3" s="3" t="s">
        <v>33</v>
      </c>
      <c r="AO3" s="3">
        <v>0.7</v>
      </c>
      <c r="AP3" s="3">
        <v>7</v>
      </c>
      <c r="AQ3" s="3">
        <v>6</v>
      </c>
      <c r="AR3" s="3">
        <v>6.5</v>
      </c>
      <c r="AS3" s="3">
        <v>7</v>
      </c>
      <c r="AT3" s="3">
        <v>4</v>
      </c>
      <c r="AU3" s="3">
        <v>4</v>
      </c>
      <c r="AV3" s="3">
        <v>9</v>
      </c>
    </row>
    <row r="4" spans="2:48" ht="15.75" x14ac:dyDescent="0.25">
      <c r="B4">
        <f t="shared" ref="B4:B32" si="7">B3+1</f>
        <v>3</v>
      </c>
      <c r="C4" t="s">
        <v>38</v>
      </c>
      <c r="D4" t="s">
        <v>39</v>
      </c>
      <c r="E4" s="5">
        <v>6028</v>
      </c>
      <c r="H4" s="6">
        <v>18799</v>
      </c>
      <c r="I4" s="6">
        <v>12886.9</v>
      </c>
      <c r="J4" s="3"/>
      <c r="K4" s="3"/>
      <c r="L4" s="3"/>
      <c r="M4" s="3"/>
      <c r="N4" s="4">
        <f>(U4/V4)*100</f>
        <v>47.872484128056193</v>
      </c>
      <c r="O4" s="3">
        <v>8.25</v>
      </c>
      <c r="P4" s="3"/>
      <c r="Q4" s="3">
        <f>AF4</f>
        <v>1.89</v>
      </c>
      <c r="R4" s="3">
        <v>696</v>
      </c>
      <c r="S4" s="3">
        <v>6880</v>
      </c>
      <c r="T4" s="3">
        <v>142</v>
      </c>
      <c r="U4" s="3">
        <v>7088</v>
      </c>
      <c r="V4" s="3">
        <f>R4+S4+T4+U4</f>
        <v>14806</v>
      </c>
      <c r="W4" s="7">
        <f t="shared" si="3"/>
        <v>4.7007969741996489E-2</v>
      </c>
      <c r="X4" s="7">
        <f t="shared" si="4"/>
        <v>0.4646764825070917</v>
      </c>
      <c r="Y4" s="7">
        <f t="shared" si="5"/>
        <v>9.5907064703498589E-3</v>
      </c>
      <c r="Z4" s="7">
        <f t="shared" si="6"/>
        <v>0.47872484128056192</v>
      </c>
      <c r="AA4" s="3"/>
      <c r="AB4" s="3">
        <v>8.25</v>
      </c>
      <c r="AC4" s="3">
        <v>47.8</v>
      </c>
      <c r="AD4" s="3">
        <v>49.7</v>
      </c>
      <c r="AE4" s="3">
        <v>28.63</v>
      </c>
      <c r="AF4" s="3">
        <v>1.89</v>
      </c>
      <c r="AG4" s="3">
        <v>8.33</v>
      </c>
      <c r="AH4" s="3">
        <v>6</v>
      </c>
      <c r="AI4" s="3">
        <v>4</v>
      </c>
      <c r="AJ4" s="3">
        <v>3.5</v>
      </c>
      <c r="AK4" s="3">
        <v>85</v>
      </c>
      <c r="AL4" s="3">
        <v>25</v>
      </c>
      <c r="AM4" s="3">
        <v>95</v>
      </c>
      <c r="AN4" s="3" t="s">
        <v>33</v>
      </c>
      <c r="AO4" s="3">
        <v>0.7</v>
      </c>
      <c r="AP4" s="3">
        <v>-4</v>
      </c>
      <c r="AQ4" s="3">
        <v>-2.5</v>
      </c>
      <c r="AR4" s="3">
        <v>-3</v>
      </c>
      <c r="AS4" s="3">
        <v>-4.5</v>
      </c>
      <c r="AT4" s="3">
        <v>-3</v>
      </c>
      <c r="AU4" s="3">
        <v>-0.5</v>
      </c>
      <c r="AV4" s="3">
        <v>9</v>
      </c>
    </row>
    <row r="5" spans="2:48" ht="15.75" x14ac:dyDescent="0.25">
      <c r="B5">
        <f t="shared" si="7"/>
        <v>4</v>
      </c>
      <c r="C5" t="s">
        <v>36</v>
      </c>
      <c r="D5" t="s">
        <v>37</v>
      </c>
      <c r="E5" s="5">
        <v>16204.6</v>
      </c>
      <c r="H5" s="6">
        <v>46133.2</v>
      </c>
      <c r="I5" s="6">
        <v>31371</v>
      </c>
      <c r="J5" s="3"/>
      <c r="K5" s="3"/>
      <c r="L5" s="3"/>
      <c r="M5" s="3"/>
      <c r="N5" s="4">
        <f t="shared" si="0"/>
        <v>46.758083231410922</v>
      </c>
      <c r="O5" s="3">
        <v>9.85</v>
      </c>
      <c r="P5" s="3"/>
      <c r="Q5" s="3">
        <f t="shared" si="1"/>
        <v>1.75</v>
      </c>
      <c r="R5" s="3">
        <v>2631.8</v>
      </c>
      <c r="S5" s="3">
        <v>17740.900000000001</v>
      </c>
      <c r="T5" s="3">
        <v>0</v>
      </c>
      <c r="U5" s="3">
        <v>17891.7</v>
      </c>
      <c r="V5" s="3">
        <f t="shared" si="2"/>
        <v>38264.400000000001</v>
      </c>
      <c r="W5" s="7">
        <f t="shared" si="3"/>
        <v>6.877933536132802E-2</v>
      </c>
      <c r="X5" s="7">
        <f t="shared" si="4"/>
        <v>0.4636398323245628</v>
      </c>
      <c r="Y5" s="7">
        <f t="shared" si="5"/>
        <v>0</v>
      </c>
      <c r="Z5" s="7">
        <f t="shared" si="6"/>
        <v>0.46758083231410918</v>
      </c>
      <c r="AA5" s="3"/>
      <c r="AB5" s="3">
        <v>9.85</v>
      </c>
      <c r="AC5" s="3">
        <v>49.9</v>
      </c>
      <c r="AD5" s="3">
        <v>50.2</v>
      </c>
      <c r="AE5" s="3">
        <v>36.44</v>
      </c>
      <c r="AF5" s="3">
        <v>1.75</v>
      </c>
      <c r="AG5" s="3">
        <v>9.85</v>
      </c>
      <c r="AH5" s="3">
        <v>5</v>
      </c>
      <c r="AI5" s="3">
        <v>5</v>
      </c>
      <c r="AJ5" s="3">
        <v>3</v>
      </c>
      <c r="AK5" s="3">
        <v>90</v>
      </c>
      <c r="AL5" s="3">
        <v>55</v>
      </c>
      <c r="AM5" s="3">
        <v>100</v>
      </c>
      <c r="AN5" s="3" t="s">
        <v>33</v>
      </c>
      <c r="AO5" s="3">
        <v>0.65</v>
      </c>
      <c r="AP5" s="3">
        <v>3.5</v>
      </c>
      <c r="AQ5" s="3">
        <v>2.5</v>
      </c>
      <c r="AR5" s="3">
        <v>4</v>
      </c>
      <c r="AS5" s="3">
        <v>3</v>
      </c>
      <c r="AT5" s="3">
        <v>5</v>
      </c>
      <c r="AU5" s="3">
        <v>5</v>
      </c>
      <c r="AV5" s="3">
        <v>11</v>
      </c>
    </row>
    <row r="6" spans="2:48" ht="15.75" x14ac:dyDescent="0.25">
      <c r="B6">
        <f t="shared" si="7"/>
        <v>5</v>
      </c>
      <c r="C6" t="s">
        <v>43</v>
      </c>
      <c r="D6" t="s">
        <v>44</v>
      </c>
      <c r="E6" s="5">
        <v>1427.6</v>
      </c>
      <c r="H6" s="6">
        <v>3898.6</v>
      </c>
      <c r="I6" s="6">
        <v>2511.4</v>
      </c>
      <c r="J6" s="3"/>
      <c r="K6" s="3"/>
      <c r="L6" s="3"/>
      <c r="M6" s="3"/>
      <c r="N6" s="4">
        <f t="shared" si="0"/>
        <v>46.911155439619456</v>
      </c>
      <c r="O6" s="3">
        <v>7.72</v>
      </c>
      <c r="P6" s="3"/>
      <c r="Q6" s="3">
        <f t="shared" si="1"/>
        <v>1.59</v>
      </c>
      <c r="R6" s="3">
        <v>198.2</v>
      </c>
      <c r="S6" s="3">
        <v>1531.7</v>
      </c>
      <c r="T6" s="3">
        <v>0</v>
      </c>
      <c r="U6" s="3">
        <v>1528.6</v>
      </c>
      <c r="V6" s="3">
        <f t="shared" si="2"/>
        <v>3258.5</v>
      </c>
      <c r="W6" s="7">
        <f t="shared" si="3"/>
        <v>6.0825533220807117E-2</v>
      </c>
      <c r="X6" s="7">
        <f t="shared" si="4"/>
        <v>0.4700629123829983</v>
      </c>
      <c r="Y6" s="7">
        <f t="shared" si="5"/>
        <v>0</v>
      </c>
      <c r="Z6" s="7">
        <f t="shared" si="6"/>
        <v>0.46911155439619456</v>
      </c>
      <c r="AA6" s="3"/>
      <c r="AB6" s="3">
        <v>7.72</v>
      </c>
      <c r="AC6" s="3">
        <v>51.5</v>
      </c>
      <c r="AD6" s="3">
        <v>50</v>
      </c>
      <c r="AE6" s="3">
        <v>24.53</v>
      </c>
      <c r="AF6" s="3">
        <v>1.59</v>
      </c>
      <c r="AG6" s="3">
        <v>7.72</v>
      </c>
      <c r="AH6" s="3">
        <v>3</v>
      </c>
      <c r="AI6" s="3">
        <v>3</v>
      </c>
      <c r="AJ6" s="3">
        <v>3</v>
      </c>
      <c r="AK6" s="3">
        <v>75</v>
      </c>
      <c r="AL6" s="3">
        <v>60</v>
      </c>
      <c r="AM6" s="3">
        <v>95</v>
      </c>
      <c r="AN6" s="3" t="s">
        <v>33</v>
      </c>
      <c r="AO6" s="3">
        <v>0.7</v>
      </c>
      <c r="AP6" s="3">
        <v>4</v>
      </c>
      <c r="AQ6" s="3">
        <v>7.5</v>
      </c>
      <c r="AR6" s="3">
        <v>9</v>
      </c>
      <c r="AS6" s="3">
        <v>9.5</v>
      </c>
      <c r="AT6" s="3">
        <v>4</v>
      </c>
      <c r="AU6" s="3">
        <v>4</v>
      </c>
      <c r="AV6" s="3">
        <v>8</v>
      </c>
    </row>
    <row r="7" spans="2:48" ht="15.75" x14ac:dyDescent="0.25">
      <c r="B7">
        <f t="shared" si="7"/>
        <v>6</v>
      </c>
      <c r="C7" t="s">
        <v>45</v>
      </c>
      <c r="D7" t="s">
        <v>46</v>
      </c>
      <c r="E7" s="5">
        <v>1573</v>
      </c>
      <c r="H7" s="6">
        <v>3259.1</v>
      </c>
      <c r="I7" s="6">
        <v>3245.5</v>
      </c>
      <c r="J7" s="3"/>
      <c r="K7" s="3"/>
      <c r="L7" s="3"/>
      <c r="M7" s="3"/>
      <c r="N7" s="4">
        <f t="shared" si="0"/>
        <v>42.993312998592209</v>
      </c>
      <c r="O7" s="3">
        <v>8.75</v>
      </c>
      <c r="P7" s="3"/>
      <c r="Q7" s="3">
        <f t="shared" si="1"/>
        <v>2.14</v>
      </c>
      <c r="R7" s="3">
        <v>76.8</v>
      </c>
      <c r="S7" s="3">
        <v>1866.9</v>
      </c>
      <c r="T7" s="3">
        <v>0</v>
      </c>
      <c r="U7" s="3">
        <v>1465.9</v>
      </c>
      <c r="V7" s="3">
        <f t="shared" si="2"/>
        <v>3409.6000000000004</v>
      </c>
      <c r="W7" s="7">
        <f t="shared" si="3"/>
        <v>2.2524636320976066E-2</v>
      </c>
      <c r="X7" s="7">
        <f t="shared" si="4"/>
        <v>0.54754223369310184</v>
      </c>
      <c r="Y7" s="7">
        <f t="shared" si="5"/>
        <v>0</v>
      </c>
      <c r="Z7" s="7">
        <f t="shared" si="6"/>
        <v>0.42993312998592209</v>
      </c>
      <c r="AA7" s="3"/>
      <c r="AB7" s="3">
        <v>8.75</v>
      </c>
      <c r="AC7" s="3">
        <v>66.599999999999994</v>
      </c>
      <c r="AD7" s="3">
        <v>44</v>
      </c>
      <c r="AE7" s="3">
        <v>28.64</v>
      </c>
      <c r="AF7" s="3">
        <v>2.14</v>
      </c>
      <c r="AG7" s="3">
        <v>8.75</v>
      </c>
      <c r="AH7" s="3">
        <v>7.5</v>
      </c>
      <c r="AI7" s="3">
        <v>6</v>
      </c>
      <c r="AJ7" s="3">
        <v>4.5</v>
      </c>
      <c r="AK7" s="3">
        <v>50</v>
      </c>
      <c r="AL7" s="3">
        <v>70</v>
      </c>
      <c r="AM7" s="3">
        <v>80</v>
      </c>
      <c r="AN7" s="3" t="s">
        <v>33</v>
      </c>
      <c r="AO7" s="3">
        <v>0.85</v>
      </c>
      <c r="AP7" s="3">
        <v>15</v>
      </c>
      <c r="AQ7" s="3">
        <v>4</v>
      </c>
      <c r="AR7" s="3">
        <v>2</v>
      </c>
      <c r="AS7" s="3">
        <v>2.5</v>
      </c>
      <c r="AT7" s="3">
        <v>1.5</v>
      </c>
      <c r="AU7" s="3">
        <v>3</v>
      </c>
      <c r="AV7" s="3">
        <v>8.5</v>
      </c>
    </row>
    <row r="8" spans="2:48" ht="15.75" x14ac:dyDescent="0.25">
      <c r="B8">
        <f t="shared" si="7"/>
        <v>7</v>
      </c>
      <c r="C8" t="s">
        <v>50</v>
      </c>
      <c r="D8" t="s">
        <v>51</v>
      </c>
      <c r="E8" s="5">
        <v>6399</v>
      </c>
      <c r="H8" s="6">
        <v>14705</v>
      </c>
      <c r="I8" s="6">
        <v>11973.4</v>
      </c>
      <c r="J8" s="3"/>
      <c r="K8" s="3"/>
      <c r="L8" s="3"/>
      <c r="M8" s="3"/>
      <c r="N8" s="4">
        <f t="shared" si="0"/>
        <v>29.387845630637294</v>
      </c>
      <c r="O8" s="3">
        <v>13.2</v>
      </c>
      <c r="P8" s="3"/>
      <c r="Q8" s="3">
        <f t="shared" si="1"/>
        <v>3.05</v>
      </c>
      <c r="R8" s="3">
        <v>955</v>
      </c>
      <c r="S8" s="3">
        <v>8559</v>
      </c>
      <c r="T8" s="3">
        <v>37</v>
      </c>
      <c r="U8" s="3">
        <v>3975</v>
      </c>
      <c r="V8" s="3">
        <f t="shared" si="2"/>
        <v>13526</v>
      </c>
      <c r="W8" s="7">
        <f t="shared" si="3"/>
        <v>7.0604761200650595E-2</v>
      </c>
      <c r="X8" s="7">
        <f t="shared" si="4"/>
        <v>0.63278131006949578</v>
      </c>
      <c r="Y8" s="7">
        <f t="shared" si="5"/>
        <v>2.7354724234807037E-3</v>
      </c>
      <c r="Z8" s="7">
        <f t="shared" si="6"/>
        <v>0.29387845630637294</v>
      </c>
      <c r="AA8" s="3"/>
      <c r="AB8" s="3">
        <v>13.2</v>
      </c>
      <c r="AC8" s="3">
        <v>67.400000000000006</v>
      </c>
      <c r="AD8" s="3">
        <v>31.4</v>
      </c>
      <c r="AE8" s="3">
        <v>14.21</v>
      </c>
      <c r="AF8" s="3">
        <v>3.05</v>
      </c>
      <c r="AG8" s="3">
        <v>13.28</v>
      </c>
      <c r="AH8" s="3">
        <v>6</v>
      </c>
      <c r="AI8" s="3">
        <v>6.5</v>
      </c>
      <c r="AJ8" s="3">
        <v>6.5</v>
      </c>
      <c r="AK8" s="3">
        <v>80</v>
      </c>
      <c r="AL8" s="3">
        <v>90</v>
      </c>
      <c r="AM8" s="3">
        <v>100</v>
      </c>
      <c r="AN8" s="3" t="s">
        <v>42</v>
      </c>
      <c r="AO8" s="3">
        <v>0.65</v>
      </c>
      <c r="AP8" s="3">
        <v>8.5</v>
      </c>
      <c r="AQ8" s="3">
        <v>13</v>
      </c>
      <c r="AR8" s="3">
        <v>16.5</v>
      </c>
      <c r="AS8" s="3"/>
      <c r="AT8" s="3">
        <v>4</v>
      </c>
      <c r="AU8" s="3">
        <v>2.5</v>
      </c>
      <c r="AV8" s="3">
        <v>13</v>
      </c>
    </row>
    <row r="9" spans="2:48" ht="15.75" x14ac:dyDescent="0.25">
      <c r="B9">
        <f t="shared" si="7"/>
        <v>8</v>
      </c>
      <c r="C9" t="s">
        <v>52</v>
      </c>
      <c r="D9" t="s">
        <v>53</v>
      </c>
      <c r="E9" s="5">
        <v>12074</v>
      </c>
      <c r="H9" s="6">
        <v>32209</v>
      </c>
      <c r="I9" s="6">
        <v>21220.5</v>
      </c>
      <c r="J9" s="3"/>
      <c r="K9" s="3"/>
      <c r="L9" s="3"/>
      <c r="M9" s="3"/>
      <c r="N9" s="4">
        <f t="shared" si="0"/>
        <v>47.764034253092291</v>
      </c>
      <c r="O9" s="3">
        <v>9.14</v>
      </c>
      <c r="P9" s="3"/>
      <c r="Q9" s="3">
        <f t="shared" si="1"/>
        <v>1.66</v>
      </c>
      <c r="R9" s="3">
        <v>2268</v>
      </c>
      <c r="S9" s="3">
        <v>12006</v>
      </c>
      <c r="T9" s="3">
        <v>0</v>
      </c>
      <c r="U9" s="3">
        <v>13052</v>
      </c>
      <c r="V9" s="3">
        <f t="shared" si="2"/>
        <v>27326</v>
      </c>
      <c r="W9" s="7">
        <f t="shared" si="3"/>
        <v>8.2997877479323717E-2</v>
      </c>
      <c r="X9" s="7">
        <f t="shared" si="4"/>
        <v>0.43936177998975334</v>
      </c>
      <c r="Y9" s="7">
        <f t="shared" si="5"/>
        <v>0</v>
      </c>
      <c r="Z9" s="7">
        <f t="shared" si="6"/>
        <v>0.47764034253092291</v>
      </c>
      <c r="AA9" s="3"/>
      <c r="AB9" s="3">
        <v>9.14</v>
      </c>
      <c r="AC9" s="3">
        <v>49</v>
      </c>
      <c r="AD9" s="3">
        <v>52.1</v>
      </c>
      <c r="AE9" s="3">
        <v>44.55</v>
      </c>
      <c r="AF9" s="3">
        <v>1.66</v>
      </c>
      <c r="AG9" s="3">
        <v>9.14</v>
      </c>
      <c r="AH9" s="3">
        <v>3</v>
      </c>
      <c r="AI9" s="3">
        <v>3</v>
      </c>
      <c r="AJ9" s="3">
        <v>3.5</v>
      </c>
      <c r="AK9" s="3">
        <v>95</v>
      </c>
      <c r="AL9" s="3">
        <v>45</v>
      </c>
      <c r="AM9" s="3">
        <v>95</v>
      </c>
      <c r="AN9" s="3" t="s">
        <v>54</v>
      </c>
      <c r="AO9" s="3">
        <v>0.55000000000000004</v>
      </c>
      <c r="AP9" s="3">
        <v>3</v>
      </c>
      <c r="AQ9" s="3">
        <v>3.5</v>
      </c>
      <c r="AR9" s="3">
        <v>1.5</v>
      </c>
      <c r="AS9" s="3">
        <v>1</v>
      </c>
      <c r="AT9" s="3">
        <v>3.5</v>
      </c>
      <c r="AU9" s="3">
        <v>4</v>
      </c>
      <c r="AV9" s="3">
        <v>8.5</v>
      </c>
    </row>
    <row r="10" spans="2:48" ht="15.75" x14ac:dyDescent="0.25">
      <c r="B10">
        <f t="shared" si="7"/>
        <v>9</v>
      </c>
      <c r="C10" t="s">
        <v>55</v>
      </c>
      <c r="D10" t="s">
        <v>56</v>
      </c>
      <c r="E10" s="5">
        <v>11733</v>
      </c>
      <c r="H10" s="6">
        <v>41554</v>
      </c>
      <c r="I10" s="6">
        <v>45984.2</v>
      </c>
      <c r="J10" s="3"/>
      <c r="K10" s="3"/>
      <c r="L10" s="3"/>
      <c r="M10" s="3"/>
      <c r="N10" s="4">
        <f t="shared" si="0"/>
        <v>30.43133485522047</v>
      </c>
      <c r="O10" s="3">
        <v>14.99</v>
      </c>
      <c r="P10" s="3"/>
      <c r="Q10" s="3">
        <f t="shared" si="1"/>
        <v>3.45</v>
      </c>
      <c r="R10" s="3">
        <v>5335</v>
      </c>
      <c r="S10" s="3">
        <v>23616</v>
      </c>
      <c r="T10" s="3">
        <v>0</v>
      </c>
      <c r="U10" s="3">
        <v>12664</v>
      </c>
      <c r="V10" s="3">
        <f t="shared" si="2"/>
        <v>41615</v>
      </c>
      <c r="W10" s="7">
        <f t="shared" si="3"/>
        <v>0.12819896671873124</v>
      </c>
      <c r="X10" s="7">
        <f t="shared" si="4"/>
        <v>0.56748768472906408</v>
      </c>
      <c r="Y10" s="7">
        <f t="shared" si="5"/>
        <v>0</v>
      </c>
      <c r="Z10" s="7">
        <f t="shared" si="6"/>
        <v>0.30431334855220471</v>
      </c>
      <c r="AA10" s="3"/>
      <c r="AB10" s="3">
        <v>14.99</v>
      </c>
      <c r="AC10" s="3">
        <v>65.7</v>
      </c>
      <c r="AD10" s="3">
        <v>34.9</v>
      </c>
      <c r="AE10" s="3">
        <v>21.24</v>
      </c>
      <c r="AF10" s="3">
        <v>3.45</v>
      </c>
      <c r="AG10" s="3">
        <v>14.99</v>
      </c>
      <c r="AH10" s="3">
        <v>5.5</v>
      </c>
      <c r="AI10" s="3">
        <v>8</v>
      </c>
      <c r="AJ10" s="3">
        <v>2.5</v>
      </c>
      <c r="AK10" s="3">
        <v>85</v>
      </c>
      <c r="AL10" s="3">
        <v>85</v>
      </c>
      <c r="AM10" s="3">
        <v>100</v>
      </c>
      <c r="AN10" s="3" t="s">
        <v>42</v>
      </c>
      <c r="AO10" s="3">
        <v>0.7</v>
      </c>
      <c r="AP10" s="3">
        <v>1.5</v>
      </c>
      <c r="AQ10" s="3">
        <v>5.5</v>
      </c>
      <c r="AR10" s="3">
        <v>7</v>
      </c>
      <c r="AS10" s="3">
        <v>6.5</v>
      </c>
      <c r="AT10" s="3">
        <v>1.5</v>
      </c>
      <c r="AU10" s="3">
        <v>2.5</v>
      </c>
      <c r="AV10" s="3">
        <v>14.5</v>
      </c>
    </row>
    <row r="11" spans="2:48" ht="15.75" x14ac:dyDescent="0.25">
      <c r="B11">
        <f t="shared" si="7"/>
        <v>10</v>
      </c>
      <c r="C11" t="s">
        <v>57</v>
      </c>
      <c r="D11" t="s">
        <v>58</v>
      </c>
      <c r="E11" s="5">
        <v>10243</v>
      </c>
      <c r="H11" s="6">
        <v>18034</v>
      </c>
      <c r="I11" s="6">
        <v>17715.599999999999</v>
      </c>
      <c r="J11" s="3"/>
      <c r="K11" s="3"/>
      <c r="L11" s="3"/>
      <c r="M11" s="3"/>
      <c r="N11" s="4">
        <f t="shared" si="0"/>
        <v>47.214597125787179</v>
      </c>
      <c r="O11" s="3">
        <v>9.07</v>
      </c>
      <c r="P11" s="3"/>
      <c r="Q11" s="3">
        <f t="shared" si="1"/>
        <v>1.99</v>
      </c>
      <c r="R11" s="3">
        <v>972</v>
      </c>
      <c r="S11" s="3">
        <v>8835</v>
      </c>
      <c r="T11" s="3">
        <v>0</v>
      </c>
      <c r="U11" s="3">
        <v>8772</v>
      </c>
      <c r="V11" s="3">
        <f t="shared" si="2"/>
        <v>18579</v>
      </c>
      <c r="W11" s="7">
        <f t="shared" si="3"/>
        <v>5.2317132246084287E-2</v>
      </c>
      <c r="X11" s="7">
        <f t="shared" si="4"/>
        <v>0.47553689649604391</v>
      </c>
      <c r="Y11" s="7">
        <f t="shared" si="5"/>
        <v>0</v>
      </c>
      <c r="Z11" s="7">
        <f t="shared" si="6"/>
        <v>0.47214597125787178</v>
      </c>
      <c r="AA11" s="3"/>
      <c r="AB11" s="3">
        <v>9.07</v>
      </c>
      <c r="AC11" s="3">
        <v>50.9</v>
      </c>
      <c r="AD11" s="3">
        <v>49.8</v>
      </c>
      <c r="AE11" s="3">
        <v>48.88</v>
      </c>
      <c r="AF11" s="3">
        <v>1.99</v>
      </c>
      <c r="AG11" s="3">
        <v>9.07</v>
      </c>
      <c r="AH11" s="3">
        <v>6</v>
      </c>
      <c r="AI11" s="3">
        <v>6.5</v>
      </c>
      <c r="AJ11" s="3">
        <v>4.5</v>
      </c>
      <c r="AK11" s="3">
        <v>90</v>
      </c>
      <c r="AL11" s="3">
        <v>85</v>
      </c>
      <c r="AM11" s="3">
        <v>100</v>
      </c>
      <c r="AN11" s="3" t="s">
        <v>42</v>
      </c>
      <c r="AO11" s="3">
        <v>0.65</v>
      </c>
      <c r="AP11" s="3">
        <v>6.5</v>
      </c>
      <c r="AQ11" s="3">
        <v>4.5</v>
      </c>
      <c r="AR11" s="3">
        <v>5</v>
      </c>
      <c r="AS11" s="3">
        <v>3</v>
      </c>
      <c r="AT11" s="3">
        <v>4</v>
      </c>
      <c r="AU11" s="3">
        <v>4</v>
      </c>
      <c r="AV11" s="3">
        <v>9.5</v>
      </c>
    </row>
    <row r="12" spans="2:48" ht="15.75" x14ac:dyDescent="0.25">
      <c r="B12">
        <f t="shared" si="7"/>
        <v>11</v>
      </c>
      <c r="C12" t="s">
        <v>59</v>
      </c>
      <c r="D12" t="s">
        <v>60</v>
      </c>
      <c r="E12" s="5">
        <v>23249</v>
      </c>
      <c r="H12" s="6">
        <v>75709</v>
      </c>
      <c r="I12" s="6">
        <v>54183</v>
      </c>
      <c r="J12" s="3"/>
      <c r="K12" s="3"/>
      <c r="L12" s="3"/>
      <c r="M12" s="3"/>
      <c r="N12" s="4">
        <f t="shared" si="0"/>
        <v>47.904834255809185</v>
      </c>
      <c r="O12" s="3">
        <v>7.18</v>
      </c>
      <c r="P12" s="3"/>
      <c r="Q12" s="3">
        <f t="shared" si="1"/>
        <v>1.35</v>
      </c>
      <c r="R12" s="3">
        <v>5707</v>
      </c>
      <c r="S12" s="3">
        <v>37495</v>
      </c>
      <c r="T12" s="3">
        <v>0</v>
      </c>
      <c r="U12" s="3">
        <v>39727</v>
      </c>
      <c r="V12" s="3">
        <f t="shared" si="2"/>
        <v>82929</v>
      </c>
      <c r="W12" s="7">
        <f t="shared" si="3"/>
        <v>6.881790447250058E-2</v>
      </c>
      <c r="X12" s="7">
        <f t="shared" si="4"/>
        <v>0.45213375296940755</v>
      </c>
      <c r="Y12" s="7">
        <f t="shared" si="5"/>
        <v>0</v>
      </c>
      <c r="Z12" s="7">
        <f t="shared" si="6"/>
        <v>0.47904834255809187</v>
      </c>
      <c r="AA12" s="3"/>
      <c r="AB12" s="3">
        <v>7.18</v>
      </c>
      <c r="AC12" s="3">
        <v>52</v>
      </c>
      <c r="AD12" s="3">
        <v>51.4</v>
      </c>
      <c r="AE12" s="3">
        <v>57.74</v>
      </c>
      <c r="AF12" s="3">
        <v>1.35</v>
      </c>
      <c r="AG12" s="3">
        <v>7.18</v>
      </c>
      <c r="AH12" s="3">
        <v>4.5</v>
      </c>
      <c r="AI12" s="3">
        <v>3.5</v>
      </c>
      <c r="AJ12" s="3">
        <v>1.5</v>
      </c>
      <c r="AK12" s="3">
        <v>85</v>
      </c>
      <c r="AL12" s="3">
        <v>50</v>
      </c>
      <c r="AM12" s="3">
        <v>100</v>
      </c>
      <c r="AN12" s="3" t="s">
        <v>33</v>
      </c>
      <c r="AO12" s="3">
        <v>0.6</v>
      </c>
      <c r="AP12" s="3">
        <v>3</v>
      </c>
      <c r="AQ12" s="3"/>
      <c r="AR12" s="3">
        <v>2.5</v>
      </c>
      <c r="AS12" s="3"/>
      <c r="AT12" s="3">
        <v>3</v>
      </c>
      <c r="AU12" s="3"/>
      <c r="AV12" s="3">
        <v>7.5</v>
      </c>
    </row>
    <row r="13" spans="2:48" ht="15.75" x14ac:dyDescent="0.25">
      <c r="B13">
        <f t="shared" si="7"/>
        <v>12</v>
      </c>
      <c r="C13" t="s">
        <v>61</v>
      </c>
      <c r="D13" t="s">
        <v>62</v>
      </c>
      <c r="E13" s="5">
        <v>11325</v>
      </c>
      <c r="H13" s="6">
        <v>35085</v>
      </c>
      <c r="I13" s="6">
        <v>24380.400000000001</v>
      </c>
      <c r="J13" s="3"/>
      <c r="K13" s="3"/>
      <c r="L13" s="3"/>
      <c r="M13" s="3"/>
      <c r="N13" s="4">
        <f t="shared" si="0"/>
        <v>48.929171844163442</v>
      </c>
      <c r="O13" s="3">
        <v>11.05</v>
      </c>
      <c r="P13" s="3"/>
      <c r="Q13" s="3">
        <f t="shared" si="1"/>
        <v>2.62</v>
      </c>
      <c r="R13" s="3">
        <v>990</v>
      </c>
      <c r="S13" s="3">
        <v>10964</v>
      </c>
      <c r="T13" s="3">
        <v>2020</v>
      </c>
      <c r="U13" s="3">
        <v>13388</v>
      </c>
      <c r="V13" s="3">
        <f t="shared" si="2"/>
        <v>27362</v>
      </c>
      <c r="W13" s="7">
        <f t="shared" si="3"/>
        <v>3.6181565675023758E-2</v>
      </c>
      <c r="X13" s="7">
        <f t="shared" si="4"/>
        <v>0.40070170309187925</v>
      </c>
      <c r="Y13" s="7">
        <f t="shared" si="5"/>
        <v>7.3825012791462613E-2</v>
      </c>
      <c r="Z13" s="7">
        <f t="shared" si="6"/>
        <v>0.48929171844163438</v>
      </c>
      <c r="AA13" s="3"/>
      <c r="AB13" s="3">
        <v>11.05</v>
      </c>
      <c r="AC13" s="3">
        <v>46.8</v>
      </c>
      <c r="AD13" s="3">
        <v>46.7</v>
      </c>
      <c r="AE13" s="3">
        <v>34.89</v>
      </c>
      <c r="AF13" s="3">
        <v>2.62</v>
      </c>
      <c r="AG13" s="3">
        <v>12.02</v>
      </c>
      <c r="AH13" s="3">
        <v>3.5</v>
      </c>
      <c r="AI13" s="3">
        <v>10</v>
      </c>
      <c r="AJ13" s="3">
        <v>5</v>
      </c>
      <c r="AK13" s="3">
        <v>65</v>
      </c>
      <c r="AL13" s="3">
        <v>50</v>
      </c>
      <c r="AM13" s="3">
        <v>100</v>
      </c>
      <c r="AN13" s="3" t="s">
        <v>33</v>
      </c>
      <c r="AO13" s="3">
        <v>0.6</v>
      </c>
      <c r="AP13" s="3">
        <v>3.5</v>
      </c>
      <c r="AQ13" s="3">
        <v>6.5</v>
      </c>
      <c r="AR13" s="3">
        <v>4</v>
      </c>
      <c r="AS13" s="3">
        <v>9.5</v>
      </c>
      <c r="AT13" s="3">
        <v>1.5</v>
      </c>
      <c r="AU13" s="3">
        <v>6</v>
      </c>
      <c r="AV13" s="3">
        <v>10</v>
      </c>
    </row>
    <row r="14" spans="2:48" ht="15.75" x14ac:dyDescent="0.25">
      <c r="B14">
        <f t="shared" si="7"/>
        <v>13</v>
      </c>
      <c r="C14" t="s">
        <v>63</v>
      </c>
      <c r="D14" t="s">
        <v>64</v>
      </c>
      <c r="E14" s="5">
        <v>875.8</v>
      </c>
      <c r="H14" s="6">
        <v>2695.5</v>
      </c>
      <c r="I14" s="6">
        <v>1866.9</v>
      </c>
      <c r="J14" s="3"/>
      <c r="K14" s="3"/>
      <c r="L14" s="3"/>
      <c r="M14" s="3"/>
      <c r="N14" s="4">
        <f t="shared" si="0"/>
        <v>44.340239912758996</v>
      </c>
      <c r="O14" s="3">
        <v>8.0500000000000007</v>
      </c>
      <c r="P14" s="3"/>
      <c r="Q14" s="3">
        <f t="shared" si="1"/>
        <v>1.85</v>
      </c>
      <c r="R14" s="3">
        <v>141.69999999999999</v>
      </c>
      <c r="S14" s="3">
        <v>1134.3</v>
      </c>
      <c r="T14" s="3">
        <v>0</v>
      </c>
      <c r="U14" s="3">
        <v>1016.5</v>
      </c>
      <c r="V14" s="3">
        <f t="shared" si="2"/>
        <v>2292.5</v>
      </c>
      <c r="W14" s="7">
        <f t="shared" si="3"/>
        <v>6.1810250817884403E-2</v>
      </c>
      <c r="X14" s="7">
        <f t="shared" si="4"/>
        <v>0.49478735005452562</v>
      </c>
      <c r="Y14" s="7">
        <f t="shared" si="5"/>
        <v>0</v>
      </c>
      <c r="Z14" s="7">
        <f t="shared" si="6"/>
        <v>0.44340239912758994</v>
      </c>
      <c r="AA14" s="3"/>
      <c r="AB14" s="3">
        <v>8.0500000000000007</v>
      </c>
      <c r="AC14" s="3">
        <v>52.6</v>
      </c>
      <c r="AD14" s="3">
        <v>47.3</v>
      </c>
      <c r="AE14" s="3">
        <v>25.14</v>
      </c>
      <c r="AF14" s="3">
        <v>1.85</v>
      </c>
      <c r="AG14" s="3">
        <v>8.0500000000000007</v>
      </c>
      <c r="AH14" s="3">
        <v>4</v>
      </c>
      <c r="AI14" s="3">
        <v>7</v>
      </c>
      <c r="AJ14" s="3">
        <v>4</v>
      </c>
      <c r="AK14" s="3">
        <v>80</v>
      </c>
      <c r="AL14" s="3">
        <v>70</v>
      </c>
      <c r="AM14" s="3">
        <v>90</v>
      </c>
      <c r="AN14" s="3" t="s">
        <v>42</v>
      </c>
      <c r="AO14" s="3">
        <v>0.75</v>
      </c>
      <c r="AP14" s="3">
        <v>4</v>
      </c>
      <c r="AQ14" s="3">
        <v>12</v>
      </c>
      <c r="AR14" s="3"/>
      <c r="AS14" s="3"/>
      <c r="AT14" s="3">
        <v>7.5</v>
      </c>
      <c r="AU14" s="3">
        <v>8</v>
      </c>
      <c r="AV14" s="3">
        <v>9</v>
      </c>
    </row>
    <row r="15" spans="2:48" ht="15.75" x14ac:dyDescent="0.25">
      <c r="B15">
        <f t="shared" si="7"/>
        <v>14</v>
      </c>
      <c r="C15" t="s">
        <v>65</v>
      </c>
      <c r="D15" t="s">
        <v>66</v>
      </c>
      <c r="E15" s="5">
        <v>10706.5</v>
      </c>
      <c r="H15" s="6">
        <v>27824.400000000001</v>
      </c>
      <c r="I15" s="6">
        <v>12789.7</v>
      </c>
      <c r="J15" s="3"/>
      <c r="K15" s="3"/>
      <c r="L15" s="3"/>
      <c r="M15" s="3"/>
      <c r="N15" s="4">
        <f t="shared" si="0"/>
        <v>40.327335826678798</v>
      </c>
      <c r="O15" s="3">
        <v>11.08</v>
      </c>
      <c r="P15" s="3"/>
      <c r="Q15" s="3">
        <f t="shared" si="1"/>
        <v>1.42</v>
      </c>
      <c r="R15" s="3">
        <v>711.4</v>
      </c>
      <c r="S15" s="3">
        <v>13138.6</v>
      </c>
      <c r="T15" s="3">
        <v>318.2</v>
      </c>
      <c r="U15" s="3">
        <v>9575</v>
      </c>
      <c r="V15" s="3">
        <f t="shared" si="2"/>
        <v>23743.200000000001</v>
      </c>
      <c r="W15" s="7">
        <f t="shared" si="3"/>
        <v>2.9962262879477071E-2</v>
      </c>
      <c r="X15" s="7">
        <f t="shared" si="4"/>
        <v>0.55336264698945381</v>
      </c>
      <c r="Y15" s="7">
        <f t="shared" si="5"/>
        <v>1.3401731864281142E-2</v>
      </c>
      <c r="Z15" s="7">
        <f t="shared" si="6"/>
        <v>0.40327335826678795</v>
      </c>
      <c r="AA15" s="3"/>
      <c r="AB15" s="3">
        <v>11.08</v>
      </c>
      <c r="AC15" s="3">
        <v>57.4</v>
      </c>
      <c r="AD15" s="3">
        <v>40.799999999999997</v>
      </c>
      <c r="AE15" s="3">
        <v>51.89</v>
      </c>
      <c r="AF15" s="3">
        <v>1.42</v>
      </c>
      <c r="AG15" s="3">
        <v>11.24</v>
      </c>
      <c r="AH15" s="3">
        <v>0.5</v>
      </c>
      <c r="AI15" s="3">
        <v>2.5</v>
      </c>
      <c r="AJ15" s="3">
        <v>2</v>
      </c>
      <c r="AK15" s="3">
        <v>65</v>
      </c>
      <c r="AL15" s="3">
        <v>15</v>
      </c>
      <c r="AM15" s="3">
        <v>95</v>
      </c>
      <c r="AN15" s="3" t="s">
        <v>42</v>
      </c>
      <c r="AO15" s="3">
        <v>0.65</v>
      </c>
      <c r="AP15" s="3">
        <v>-3</v>
      </c>
      <c r="AQ15" s="3">
        <v>3</v>
      </c>
      <c r="AR15" s="3">
        <v>1.5</v>
      </c>
      <c r="AS15" s="3">
        <v>6</v>
      </c>
      <c r="AT15" s="3">
        <v>3.5</v>
      </c>
      <c r="AU15" s="3">
        <v>3.5</v>
      </c>
      <c r="AV15" s="3">
        <v>12.5</v>
      </c>
    </row>
    <row r="16" spans="2:48" ht="15.75" x14ac:dyDescent="0.25">
      <c r="B16">
        <f t="shared" si="7"/>
        <v>15</v>
      </c>
      <c r="C16" t="s">
        <v>67</v>
      </c>
      <c r="D16" t="s">
        <v>68</v>
      </c>
      <c r="E16" s="5">
        <v>7554.4</v>
      </c>
      <c r="H16" s="6">
        <v>19892.400000000001</v>
      </c>
      <c r="I16" s="6">
        <v>17900.900000000001</v>
      </c>
      <c r="J16" s="3"/>
      <c r="K16" s="3"/>
      <c r="L16" s="3"/>
      <c r="M16" s="3"/>
      <c r="N16" s="4">
        <f t="shared" si="0"/>
        <v>50.375860548066044</v>
      </c>
      <c r="O16" s="3">
        <v>8.43</v>
      </c>
      <c r="P16" s="3"/>
      <c r="Q16" s="3">
        <f t="shared" si="1"/>
        <v>1.75</v>
      </c>
      <c r="R16" s="3">
        <v>1389.8</v>
      </c>
      <c r="S16" s="3">
        <v>8805.6</v>
      </c>
      <c r="T16" s="3">
        <v>155.6</v>
      </c>
      <c r="U16" s="3">
        <v>10507.8</v>
      </c>
      <c r="V16" s="3">
        <f t="shared" si="2"/>
        <v>20858.8</v>
      </c>
      <c r="W16" s="7">
        <f t="shared" si="3"/>
        <v>6.6628952768136226E-2</v>
      </c>
      <c r="X16" s="7">
        <f t="shared" si="4"/>
        <v>0.42215276046560685</v>
      </c>
      <c r="Y16" s="7">
        <f t="shared" si="5"/>
        <v>7.4596812855964867E-3</v>
      </c>
      <c r="Z16" s="7">
        <f t="shared" si="6"/>
        <v>0.50375860548066043</v>
      </c>
      <c r="AA16" s="3"/>
      <c r="AB16" s="3">
        <v>8.43</v>
      </c>
      <c r="AC16" s="3">
        <v>46.4</v>
      </c>
      <c r="AD16" s="3">
        <v>53.6</v>
      </c>
      <c r="AE16" s="3">
        <v>32.64</v>
      </c>
      <c r="AF16" s="3">
        <v>1.75</v>
      </c>
      <c r="AG16" s="3">
        <v>8.48</v>
      </c>
      <c r="AH16" s="3">
        <v>7</v>
      </c>
      <c r="AI16" s="3">
        <v>5.5</v>
      </c>
      <c r="AJ16" s="3">
        <v>4</v>
      </c>
      <c r="AK16" s="3">
        <v>85</v>
      </c>
      <c r="AL16" s="3">
        <v>80</v>
      </c>
      <c r="AM16" s="3">
        <v>95</v>
      </c>
      <c r="AN16" s="3" t="s">
        <v>33</v>
      </c>
      <c r="AO16" s="3">
        <v>0.7</v>
      </c>
      <c r="AP16" s="3">
        <v>6</v>
      </c>
      <c r="AQ16" s="3">
        <v>9.5</v>
      </c>
      <c r="AR16" s="3">
        <v>11</v>
      </c>
      <c r="AS16" s="3">
        <v>9.5</v>
      </c>
      <c r="AT16" s="3">
        <v>9</v>
      </c>
      <c r="AU16" s="3">
        <v>6</v>
      </c>
      <c r="AV16" s="3">
        <v>8.5</v>
      </c>
    </row>
    <row r="17" spans="2:48" ht="15.75" x14ac:dyDescent="0.25">
      <c r="B17">
        <f t="shared" si="7"/>
        <v>16</v>
      </c>
      <c r="C17" t="s">
        <v>71</v>
      </c>
      <c r="D17" t="s">
        <v>72</v>
      </c>
      <c r="E17" s="5">
        <v>14728</v>
      </c>
      <c r="H17" s="6">
        <v>37214</v>
      </c>
      <c r="I17" s="6">
        <v>12789.3</v>
      </c>
      <c r="J17" s="3"/>
      <c r="K17" s="3"/>
      <c r="L17" s="3"/>
      <c r="M17" s="3"/>
      <c r="N17" s="4">
        <f t="shared" si="0"/>
        <v>36.016469974193171</v>
      </c>
      <c r="O17" s="3">
        <v>6.79</v>
      </c>
      <c r="P17" s="3"/>
      <c r="Q17" s="3">
        <f t="shared" si="1"/>
        <v>1.03</v>
      </c>
      <c r="R17" s="3">
        <v>2874</v>
      </c>
      <c r="S17" s="3">
        <v>19192</v>
      </c>
      <c r="T17" s="3">
        <v>0</v>
      </c>
      <c r="U17" s="3">
        <v>12421</v>
      </c>
      <c r="V17" s="3">
        <f t="shared" si="2"/>
        <v>34487</v>
      </c>
      <c r="W17" s="7">
        <f t="shared" si="3"/>
        <v>8.3335749702786552E-2</v>
      </c>
      <c r="X17" s="7">
        <f t="shared" si="4"/>
        <v>0.55649955055528166</v>
      </c>
      <c r="Y17" s="7">
        <f t="shared" si="5"/>
        <v>0</v>
      </c>
      <c r="Z17" s="7">
        <f t="shared" si="6"/>
        <v>0.36016469974193172</v>
      </c>
      <c r="AA17" s="3"/>
      <c r="AB17" s="3">
        <v>6.79</v>
      </c>
      <c r="AC17" s="3">
        <v>61.7</v>
      </c>
      <c r="AD17" s="3">
        <v>39.299999999999997</v>
      </c>
      <c r="AE17" s="3">
        <v>29.33</v>
      </c>
      <c r="AF17" s="3">
        <v>1.03</v>
      </c>
      <c r="AG17" s="3">
        <v>6.79</v>
      </c>
      <c r="AH17" s="3">
        <v>5</v>
      </c>
      <c r="AI17" s="3">
        <v>1</v>
      </c>
      <c r="AJ17" s="3">
        <v>1.5</v>
      </c>
      <c r="AK17" s="3">
        <v>45</v>
      </c>
      <c r="AL17" s="3">
        <v>10</v>
      </c>
      <c r="AM17" s="3">
        <v>85</v>
      </c>
      <c r="AN17" s="3" t="s">
        <v>49</v>
      </c>
      <c r="AO17" s="3">
        <v>0.65</v>
      </c>
      <c r="AP17" s="3">
        <v>-12</v>
      </c>
      <c r="AQ17" s="3">
        <v>-2</v>
      </c>
      <c r="AR17" s="3">
        <v>-7.5</v>
      </c>
      <c r="AS17" s="3">
        <v>-1</v>
      </c>
      <c r="AT17" s="3">
        <v>1.5</v>
      </c>
      <c r="AU17" s="3">
        <v>1</v>
      </c>
      <c r="AV17" s="3">
        <v>6.5</v>
      </c>
    </row>
    <row r="18" spans="2:48" ht="15.75" x14ac:dyDescent="0.25">
      <c r="B18">
        <f t="shared" si="7"/>
        <v>17</v>
      </c>
      <c r="C18" s="2" t="s">
        <v>75</v>
      </c>
      <c r="D18" t="s">
        <v>76</v>
      </c>
      <c r="E18" s="5">
        <v>2387.3000000000002</v>
      </c>
      <c r="H18" s="6">
        <v>4377.7</v>
      </c>
      <c r="I18" s="6">
        <v>3655.5</v>
      </c>
      <c r="J18" s="3"/>
      <c r="K18" s="3"/>
      <c r="L18" s="3"/>
      <c r="M18" s="3"/>
      <c r="N18" s="4">
        <f t="shared" si="0"/>
        <v>53.228607086656901</v>
      </c>
      <c r="O18" s="3">
        <v>8.24</v>
      </c>
      <c r="P18" s="3"/>
      <c r="Q18" s="3">
        <f t="shared" si="1"/>
        <v>1.91</v>
      </c>
      <c r="R18" s="3">
        <v>178.1</v>
      </c>
      <c r="S18" s="3">
        <v>1511.5</v>
      </c>
      <c r="T18" s="3">
        <v>34.299999999999997</v>
      </c>
      <c r="U18" s="3">
        <v>1961.9</v>
      </c>
      <c r="V18" s="3">
        <f t="shared" si="2"/>
        <v>3685.8</v>
      </c>
      <c r="W18" s="7">
        <f t="shared" si="3"/>
        <v>4.8320581691898637E-2</v>
      </c>
      <c r="X18" s="7">
        <f t="shared" si="4"/>
        <v>0.41008736230940362</v>
      </c>
      <c r="Y18" s="7">
        <f t="shared" si="5"/>
        <v>9.3059851321287083E-3</v>
      </c>
      <c r="Z18" s="7">
        <f t="shared" si="6"/>
        <v>0.53228607086656898</v>
      </c>
      <c r="AA18" s="3"/>
      <c r="AB18" s="3">
        <v>8.24</v>
      </c>
      <c r="AC18" s="3">
        <v>46.7</v>
      </c>
      <c r="AD18" s="3">
        <v>55.5</v>
      </c>
      <c r="AE18" s="3">
        <v>17.940000000000001</v>
      </c>
      <c r="AF18" s="3">
        <v>1.91</v>
      </c>
      <c r="AG18" s="3">
        <v>8.2899999999999991</v>
      </c>
      <c r="AH18" s="3">
        <v>4</v>
      </c>
      <c r="AI18" s="3">
        <v>1</v>
      </c>
      <c r="AJ18" s="3">
        <v>3.5</v>
      </c>
      <c r="AK18" s="3">
        <v>75</v>
      </c>
      <c r="AL18" s="3">
        <v>30</v>
      </c>
      <c r="AM18" s="3">
        <v>95</v>
      </c>
      <c r="AN18" s="3" t="s">
        <v>33</v>
      </c>
      <c r="AO18" s="3">
        <v>0.7</v>
      </c>
      <c r="AP18" s="3">
        <v>8.5</v>
      </c>
      <c r="AQ18" s="3">
        <v>1</v>
      </c>
      <c r="AR18" s="3"/>
      <c r="AS18" s="3"/>
      <c r="AT18" s="3">
        <v>2.5</v>
      </c>
      <c r="AU18" s="3">
        <v>1.5</v>
      </c>
      <c r="AV18" s="3">
        <v>12</v>
      </c>
    </row>
    <row r="19" spans="2:48" ht="15.75" x14ac:dyDescent="0.25">
      <c r="B19">
        <f t="shared" si="7"/>
        <v>18</v>
      </c>
      <c r="C19" t="s">
        <v>77</v>
      </c>
      <c r="D19" t="s">
        <v>78</v>
      </c>
      <c r="E19" s="5">
        <v>1252.8</v>
      </c>
      <c r="G19" s="3"/>
      <c r="H19" s="3">
        <v>3992.4</v>
      </c>
      <c r="I19" s="3">
        <v>4015.5</v>
      </c>
      <c r="J19" s="3"/>
      <c r="K19" s="3"/>
      <c r="L19" s="3"/>
      <c r="M19" s="3"/>
      <c r="N19" s="4">
        <f t="shared" si="0"/>
        <v>54.092629586794239</v>
      </c>
      <c r="O19" s="3">
        <v>9.4600000000000009</v>
      </c>
      <c r="P19" s="3"/>
      <c r="Q19" s="3">
        <f t="shared" si="1"/>
        <v>1.95</v>
      </c>
      <c r="R19" s="3">
        <v>21.1</v>
      </c>
      <c r="S19" s="3">
        <v>1725.4</v>
      </c>
      <c r="T19" s="3">
        <v>0</v>
      </c>
      <c r="U19" s="3">
        <v>2057.9</v>
      </c>
      <c r="V19" s="3">
        <f t="shared" si="2"/>
        <v>3804.4</v>
      </c>
      <c r="W19" s="7">
        <f t="shared" si="3"/>
        <v>5.5462096519819162E-3</v>
      </c>
      <c r="X19" s="7">
        <f t="shared" si="4"/>
        <v>0.45352749448007573</v>
      </c>
      <c r="Y19" s="7">
        <f t="shared" si="5"/>
        <v>0</v>
      </c>
      <c r="Z19" s="7">
        <f t="shared" si="6"/>
        <v>0.54092629586794239</v>
      </c>
      <c r="AA19" s="3"/>
      <c r="AB19" s="3">
        <v>9.4600000000000009</v>
      </c>
      <c r="AC19" s="3">
        <v>44.8</v>
      </c>
      <c r="AD19" s="3">
        <v>54.4</v>
      </c>
      <c r="AE19" s="3">
        <v>40.880000000000003</v>
      </c>
      <c r="AF19" s="3">
        <v>1.95</v>
      </c>
      <c r="AG19" s="3">
        <v>9.4600000000000009</v>
      </c>
      <c r="AH19" s="3">
        <v>3</v>
      </c>
      <c r="AI19" s="3">
        <v>7.5</v>
      </c>
      <c r="AJ19" s="3">
        <v>4</v>
      </c>
      <c r="AK19" s="3">
        <v>90</v>
      </c>
      <c r="AL19" s="3">
        <v>90</v>
      </c>
      <c r="AM19" s="3">
        <v>95</v>
      </c>
      <c r="AN19" s="3" t="s">
        <v>33</v>
      </c>
      <c r="AO19" s="3">
        <v>0.75</v>
      </c>
      <c r="AP19" s="3">
        <v>8</v>
      </c>
      <c r="AQ19" s="3">
        <v>9.5</v>
      </c>
      <c r="AR19" s="3">
        <v>8</v>
      </c>
      <c r="AS19">
        <v>2.5</v>
      </c>
      <c r="AT19">
        <v>6</v>
      </c>
      <c r="AU19">
        <v>5</v>
      </c>
      <c r="AV19">
        <v>9</v>
      </c>
    </row>
    <row r="20" spans="2:48" ht="15.75" x14ac:dyDescent="0.25">
      <c r="B20">
        <f t="shared" si="7"/>
        <v>19</v>
      </c>
      <c r="C20" t="s">
        <v>79</v>
      </c>
      <c r="D20" t="s">
        <v>80</v>
      </c>
      <c r="E20" s="5">
        <v>536.79999999999995</v>
      </c>
      <c r="H20" s="6">
        <v>1243.4000000000001</v>
      </c>
      <c r="I20" s="6">
        <v>2163.3000000000002</v>
      </c>
      <c r="J20" s="3"/>
      <c r="K20" s="3"/>
      <c r="L20" s="3"/>
      <c r="M20" s="3"/>
      <c r="N20" s="4">
        <f t="shared" si="0"/>
        <v>63.593663658132257</v>
      </c>
      <c r="O20" s="3">
        <v>10.33</v>
      </c>
      <c r="P20" s="3"/>
      <c r="Q20" s="3">
        <f t="shared" si="1"/>
        <v>3.18</v>
      </c>
      <c r="R20" s="3">
        <v>4.3</v>
      </c>
      <c r="S20" s="3">
        <v>391</v>
      </c>
      <c r="T20" s="3">
        <v>0</v>
      </c>
      <c r="U20" s="3">
        <v>690.5</v>
      </c>
      <c r="V20" s="3">
        <f t="shared" si="2"/>
        <v>1085.8</v>
      </c>
      <c r="W20" s="7">
        <f t="shared" si="3"/>
        <v>3.960213667342052E-3</v>
      </c>
      <c r="X20" s="7">
        <f t="shared" si="4"/>
        <v>0.36010314975133545</v>
      </c>
      <c r="Y20" s="7">
        <f t="shared" si="5"/>
        <v>0</v>
      </c>
      <c r="Z20" s="7">
        <f t="shared" si="6"/>
        <v>0.6359366365813226</v>
      </c>
      <c r="AA20" s="3"/>
      <c r="AB20" s="3">
        <v>10.33</v>
      </c>
      <c r="AC20" s="3">
        <v>34.700000000000003</v>
      </c>
      <c r="AD20" s="3">
        <v>63.8</v>
      </c>
      <c r="AE20" s="3">
        <v>19.920000000000002</v>
      </c>
      <c r="AF20" s="3">
        <v>3.18</v>
      </c>
      <c r="AG20" s="3">
        <v>10.33</v>
      </c>
      <c r="AH20" s="3">
        <v>7</v>
      </c>
      <c r="AI20" s="3">
        <v>4</v>
      </c>
      <c r="AJ20" s="3">
        <v>5</v>
      </c>
      <c r="AK20" s="3">
        <v>90</v>
      </c>
      <c r="AL20" s="3">
        <v>70</v>
      </c>
      <c r="AM20" s="3">
        <v>90</v>
      </c>
      <c r="AN20" s="3" t="s">
        <v>33</v>
      </c>
      <c r="AO20" s="3">
        <v>0.7</v>
      </c>
      <c r="AP20" s="3">
        <v>6.5</v>
      </c>
      <c r="AQ20" s="3">
        <v>7</v>
      </c>
      <c r="AR20" s="3">
        <v>2.5</v>
      </c>
      <c r="AS20" s="3">
        <v>2</v>
      </c>
      <c r="AT20" s="3">
        <v>5.5</v>
      </c>
      <c r="AU20" s="3">
        <v>6</v>
      </c>
      <c r="AV20" s="3">
        <v>11</v>
      </c>
    </row>
    <row r="21" spans="2:48" ht="15.75" x14ac:dyDescent="0.25">
      <c r="B21">
        <f t="shared" si="7"/>
        <v>20</v>
      </c>
      <c r="C21" t="s">
        <v>83</v>
      </c>
      <c r="D21" t="s">
        <v>84</v>
      </c>
      <c r="E21" s="5">
        <v>1251.5999999999999</v>
      </c>
      <c r="H21" s="6">
        <v>4059.5</v>
      </c>
      <c r="I21" s="6">
        <v>2742.6</v>
      </c>
      <c r="J21" s="3"/>
      <c r="K21" s="3"/>
      <c r="L21" s="3"/>
      <c r="M21" s="3"/>
      <c r="N21" s="4">
        <f t="shared" si="0"/>
        <v>43.956708054059995</v>
      </c>
      <c r="O21" s="3">
        <v>8.65</v>
      </c>
      <c r="P21" s="3"/>
      <c r="Q21" s="3">
        <f t="shared" si="1"/>
        <v>1.69</v>
      </c>
      <c r="R21" s="3">
        <v>231.7</v>
      </c>
      <c r="S21" s="3">
        <v>1808.5</v>
      </c>
      <c r="T21" s="3">
        <v>0</v>
      </c>
      <c r="U21" s="3">
        <v>1600.2</v>
      </c>
      <c r="V21" s="3">
        <f t="shared" si="2"/>
        <v>3640.4</v>
      </c>
      <c r="W21" s="7">
        <f t="shared" si="3"/>
        <v>6.3646851994286338E-2</v>
      </c>
      <c r="X21" s="7">
        <f t="shared" si="4"/>
        <v>0.49678606746511372</v>
      </c>
      <c r="Y21" s="7">
        <f t="shared" si="5"/>
        <v>0</v>
      </c>
      <c r="Z21" s="7">
        <f t="shared" si="6"/>
        <v>0.43956708054059995</v>
      </c>
      <c r="AA21" s="3"/>
      <c r="AB21" s="3">
        <v>8.65</v>
      </c>
      <c r="AC21" s="3">
        <v>52.4</v>
      </c>
      <c r="AD21" s="3">
        <v>46.9</v>
      </c>
      <c r="AE21" s="3">
        <v>33.22</v>
      </c>
      <c r="AF21" s="3">
        <v>1.69</v>
      </c>
      <c r="AG21" s="3">
        <v>8.65</v>
      </c>
      <c r="AH21" s="3">
        <v>6</v>
      </c>
      <c r="AI21" s="3">
        <v>5.5</v>
      </c>
      <c r="AJ21" s="3">
        <v>5</v>
      </c>
      <c r="AK21" s="3">
        <v>90</v>
      </c>
      <c r="AL21" s="3">
        <v>85</v>
      </c>
      <c r="AM21" s="3">
        <v>95</v>
      </c>
      <c r="AN21" s="3" t="s">
        <v>49</v>
      </c>
      <c r="AO21" s="3">
        <v>0.65</v>
      </c>
      <c r="AP21" s="3">
        <v>7</v>
      </c>
      <c r="AQ21" s="3"/>
      <c r="AR21" s="3">
        <v>4.5</v>
      </c>
      <c r="AS21" s="3">
        <v>13</v>
      </c>
      <c r="AT21" s="3">
        <v>7</v>
      </c>
      <c r="AU21" s="3">
        <v>4</v>
      </c>
      <c r="AV21" s="3">
        <v>10</v>
      </c>
    </row>
    <row r="22" spans="2:48" ht="15.75" x14ac:dyDescent="0.25">
      <c r="B22">
        <f t="shared" si="7"/>
        <v>21</v>
      </c>
      <c r="C22" t="s">
        <v>85</v>
      </c>
      <c r="D22" t="s">
        <v>86</v>
      </c>
      <c r="E22" s="5">
        <v>2175.5</v>
      </c>
      <c r="H22" s="6">
        <v>7322.4</v>
      </c>
      <c r="I22" s="6">
        <v>6769.9</v>
      </c>
      <c r="J22" s="3"/>
      <c r="K22" s="3"/>
      <c r="L22" s="3"/>
      <c r="M22" s="3"/>
      <c r="N22" s="4">
        <f t="shared" si="0"/>
        <v>54.689555380163114</v>
      </c>
      <c r="O22" s="3">
        <v>10.15</v>
      </c>
      <c r="P22" s="3"/>
      <c r="Q22" s="3">
        <f t="shared" si="1"/>
        <v>2.06</v>
      </c>
      <c r="R22" s="3">
        <v>110</v>
      </c>
      <c r="S22" s="3">
        <v>2645.6</v>
      </c>
      <c r="T22" s="3">
        <v>0</v>
      </c>
      <c r="U22" s="3">
        <v>3326</v>
      </c>
      <c r="V22" s="3">
        <f t="shared" si="2"/>
        <v>6081.6</v>
      </c>
      <c r="W22" s="7">
        <f t="shared" si="3"/>
        <v>1.8087345435411732E-2</v>
      </c>
      <c r="X22" s="7">
        <f t="shared" si="4"/>
        <v>0.43501710076295708</v>
      </c>
      <c r="Y22" s="7">
        <f t="shared" si="5"/>
        <v>0</v>
      </c>
      <c r="Z22" s="7">
        <f t="shared" si="6"/>
        <v>0.54689555380163113</v>
      </c>
      <c r="AA22" s="3"/>
      <c r="AB22" s="3">
        <v>10.15</v>
      </c>
      <c r="AC22" s="3">
        <v>42.1</v>
      </c>
      <c r="AD22" s="3">
        <v>55.7</v>
      </c>
      <c r="AE22" s="3">
        <v>16.66</v>
      </c>
      <c r="AF22" s="3">
        <v>2.06</v>
      </c>
      <c r="AG22" s="3">
        <v>10.15</v>
      </c>
      <c r="AH22" s="3">
        <v>3</v>
      </c>
      <c r="AI22" s="3">
        <v>9.5</v>
      </c>
      <c r="AJ22" s="3">
        <v>3.5</v>
      </c>
      <c r="AK22" s="3">
        <v>80</v>
      </c>
      <c r="AL22" s="3">
        <v>65</v>
      </c>
      <c r="AM22" s="3">
        <v>85</v>
      </c>
      <c r="AN22" s="3" t="s">
        <v>33</v>
      </c>
      <c r="AO22" s="3">
        <v>0.95</v>
      </c>
      <c r="AP22" s="3">
        <v>6.5</v>
      </c>
      <c r="AQ22" s="3">
        <v>7.5</v>
      </c>
      <c r="AR22" s="3">
        <v>6</v>
      </c>
      <c r="AS22" s="3">
        <v>3.5</v>
      </c>
      <c r="AT22" s="3">
        <v>8.5</v>
      </c>
      <c r="AU22" s="3">
        <v>8.5</v>
      </c>
      <c r="AV22" s="3">
        <v>10</v>
      </c>
    </row>
    <row r="23" spans="2:48" ht="15.75" x14ac:dyDescent="0.25">
      <c r="B23">
        <f t="shared" si="7"/>
        <v>22</v>
      </c>
      <c r="C23" t="s">
        <v>87</v>
      </c>
      <c r="D23" t="s">
        <v>88</v>
      </c>
      <c r="E23" s="5">
        <v>803.5</v>
      </c>
      <c r="H23" s="6">
        <v>1387.8</v>
      </c>
      <c r="I23" s="6">
        <v>1494.5</v>
      </c>
      <c r="J23" s="3"/>
      <c r="K23" s="3"/>
      <c r="L23" s="3"/>
      <c r="M23" s="3"/>
      <c r="N23" s="4">
        <f t="shared" si="0"/>
        <v>51.093657630267721</v>
      </c>
      <c r="O23" s="3">
        <v>9.68</v>
      </c>
      <c r="P23" s="3"/>
      <c r="Q23" s="3">
        <f t="shared" si="1"/>
        <v>2.4</v>
      </c>
      <c r="R23" s="3">
        <v>133.19999999999999</v>
      </c>
      <c r="S23" s="3">
        <v>445.9</v>
      </c>
      <c r="T23" s="3">
        <v>0</v>
      </c>
      <c r="U23" s="3">
        <v>605</v>
      </c>
      <c r="V23" s="3">
        <f t="shared" si="2"/>
        <v>1184.0999999999999</v>
      </c>
      <c r="W23" s="7">
        <f t="shared" si="3"/>
        <v>0.11249049911325057</v>
      </c>
      <c r="X23" s="7">
        <f t="shared" si="4"/>
        <v>0.37657292458407232</v>
      </c>
      <c r="Y23" s="7">
        <f t="shared" si="5"/>
        <v>0</v>
      </c>
      <c r="Z23" s="7">
        <f t="shared" si="6"/>
        <v>0.51093657630267719</v>
      </c>
      <c r="AA23" s="3"/>
      <c r="AB23" s="3">
        <v>9.68</v>
      </c>
      <c r="AC23" s="3">
        <v>41.2</v>
      </c>
      <c r="AD23" s="3">
        <v>57.6</v>
      </c>
      <c r="AE23" s="3">
        <v>15.98</v>
      </c>
      <c r="AF23" s="3">
        <v>2.4</v>
      </c>
      <c r="AG23" s="3">
        <v>9.68</v>
      </c>
      <c r="AH23" s="3">
        <v>6</v>
      </c>
      <c r="AI23" s="3">
        <v>1.5</v>
      </c>
      <c r="AJ23" s="3">
        <v>5.5</v>
      </c>
      <c r="AK23" s="3">
        <v>50</v>
      </c>
      <c r="AL23" s="3">
        <v>20</v>
      </c>
      <c r="AM23" s="3">
        <v>85</v>
      </c>
      <c r="AN23" s="3" t="s">
        <v>42</v>
      </c>
      <c r="AO23" s="3">
        <v>0.85</v>
      </c>
      <c r="AP23" s="3">
        <v>15.5</v>
      </c>
      <c r="AQ23" s="3">
        <v>-0.5</v>
      </c>
      <c r="AR23" s="3">
        <v>0.5</v>
      </c>
      <c r="AS23" s="3">
        <v>1</v>
      </c>
      <c r="AT23" s="3">
        <v>-3.5</v>
      </c>
      <c r="AU23" s="3">
        <v>0.5</v>
      </c>
      <c r="AV23" s="3">
        <v>9</v>
      </c>
    </row>
    <row r="24" spans="2:48" ht="15.75" x14ac:dyDescent="0.25">
      <c r="B24">
        <f t="shared" si="7"/>
        <v>23</v>
      </c>
      <c r="C24" t="s">
        <v>89</v>
      </c>
      <c r="D24" t="s">
        <v>90</v>
      </c>
      <c r="E24" s="5">
        <v>17120</v>
      </c>
      <c r="H24" s="6">
        <v>46723</v>
      </c>
      <c r="I24" s="6">
        <v>31912.5</v>
      </c>
      <c r="J24" s="3"/>
      <c r="K24" s="3"/>
      <c r="L24" s="3"/>
      <c r="M24" s="3"/>
      <c r="N24" s="4">
        <f t="shared" si="0"/>
        <v>49.07696345766864</v>
      </c>
      <c r="O24" s="3">
        <v>5.87</v>
      </c>
      <c r="P24" s="3"/>
      <c r="Q24" s="3">
        <f t="shared" si="1"/>
        <v>1.9</v>
      </c>
      <c r="R24" s="3">
        <v>1179</v>
      </c>
      <c r="S24" s="3">
        <v>16030</v>
      </c>
      <c r="T24" s="3">
        <v>252</v>
      </c>
      <c r="U24" s="3">
        <v>16828</v>
      </c>
      <c r="V24" s="3">
        <f t="shared" si="2"/>
        <v>34289</v>
      </c>
      <c r="W24" s="7">
        <f t="shared" si="3"/>
        <v>3.4384204847035492E-2</v>
      </c>
      <c r="X24" s="7">
        <f t="shared" si="4"/>
        <v>0.46749686488378195</v>
      </c>
      <c r="Y24" s="7">
        <f t="shared" si="5"/>
        <v>7.3492956924961356E-3</v>
      </c>
      <c r="Z24" s="7">
        <f t="shared" si="6"/>
        <v>0.49076963457668638</v>
      </c>
      <c r="AA24" s="3"/>
      <c r="AB24" s="3">
        <v>5.87</v>
      </c>
      <c r="AC24" s="3">
        <v>48.7</v>
      </c>
      <c r="AD24" s="3">
        <v>50.4</v>
      </c>
      <c r="AE24" s="3">
        <v>33.69</v>
      </c>
      <c r="AF24" s="3">
        <v>1.9</v>
      </c>
      <c r="AG24" s="3">
        <v>5.87</v>
      </c>
      <c r="AH24" s="3">
        <v>11</v>
      </c>
      <c r="AI24" s="3">
        <v>7</v>
      </c>
      <c r="AJ24" s="3">
        <v>4.5</v>
      </c>
      <c r="AK24" s="3">
        <v>50</v>
      </c>
      <c r="AL24" s="3">
        <v>35</v>
      </c>
      <c r="AM24" s="3">
        <v>95</v>
      </c>
      <c r="AN24" s="3" t="s">
        <v>49</v>
      </c>
      <c r="AO24" s="3">
        <v>0.65</v>
      </c>
      <c r="AP24" s="3">
        <v>-5.5</v>
      </c>
      <c r="AQ24" s="3">
        <v>0.5</v>
      </c>
      <c r="AR24" s="3">
        <v>1.5</v>
      </c>
      <c r="AS24" s="3"/>
      <c r="AT24" s="3">
        <v>3.5</v>
      </c>
      <c r="AU24" s="3">
        <v>7</v>
      </c>
      <c r="AV24" s="3">
        <v>8</v>
      </c>
    </row>
    <row r="25" spans="2:48" ht="15.75" x14ac:dyDescent="0.25">
      <c r="B25">
        <f t="shared" si="7"/>
        <v>24</v>
      </c>
      <c r="C25" t="s">
        <v>91</v>
      </c>
      <c r="D25" t="s">
        <v>92</v>
      </c>
      <c r="E25" s="5">
        <v>3493.9</v>
      </c>
      <c r="H25" s="6">
        <v>11808.9</v>
      </c>
      <c r="I25" s="6">
        <v>8738.4</v>
      </c>
      <c r="J25" s="3"/>
      <c r="K25" s="3"/>
      <c r="L25" s="3"/>
      <c r="M25" s="3"/>
      <c r="N25" s="4">
        <f t="shared" si="0"/>
        <v>54.54491367103369</v>
      </c>
      <c r="O25" s="3">
        <v>9.5299999999999994</v>
      </c>
      <c r="P25" s="3"/>
      <c r="Q25" s="3">
        <f t="shared" si="1"/>
        <v>1.9</v>
      </c>
      <c r="R25" s="3">
        <v>357.6</v>
      </c>
      <c r="S25" s="3">
        <v>3462.4</v>
      </c>
      <c r="T25" s="3">
        <v>0</v>
      </c>
      <c r="U25" s="3">
        <v>4583.8999999999996</v>
      </c>
      <c r="V25" s="3">
        <f t="shared" si="2"/>
        <v>8403.9</v>
      </c>
      <c r="W25" s="7">
        <f t="shared" si="3"/>
        <v>4.2551672437796742E-2</v>
      </c>
      <c r="X25" s="7">
        <f t="shared" si="4"/>
        <v>0.41199919085186643</v>
      </c>
      <c r="Y25" s="7">
        <f t="shared" si="5"/>
        <v>0</v>
      </c>
      <c r="Z25" s="7">
        <f t="shared" si="6"/>
        <v>0.5454491367103369</v>
      </c>
      <c r="AA25" s="3"/>
      <c r="AB25" s="3">
        <v>9.5299999999999994</v>
      </c>
      <c r="AC25" s="3">
        <v>46</v>
      </c>
      <c r="AD25" s="3">
        <v>57</v>
      </c>
      <c r="AE25" s="3">
        <v>41.3</v>
      </c>
      <c r="AF25" s="3">
        <v>1.9</v>
      </c>
      <c r="AG25" s="3">
        <v>9.5299999999999994</v>
      </c>
      <c r="AH25" s="3">
        <v>4</v>
      </c>
      <c r="AI25" s="3">
        <v>5</v>
      </c>
      <c r="AJ25" s="3">
        <v>3.5</v>
      </c>
      <c r="AK25" s="3">
        <v>90</v>
      </c>
      <c r="AL25" s="3">
        <v>70</v>
      </c>
      <c r="AM25" s="3">
        <v>95</v>
      </c>
      <c r="AN25" s="3" t="s">
        <v>54</v>
      </c>
      <c r="AO25" s="3">
        <v>0.7</v>
      </c>
      <c r="AP25" s="3">
        <v>8.5</v>
      </c>
      <c r="AQ25" s="3">
        <v>4.5</v>
      </c>
      <c r="AR25" s="3">
        <v>2</v>
      </c>
      <c r="AS25" s="3">
        <v>2.5</v>
      </c>
      <c r="AT25" s="3">
        <v>3.5</v>
      </c>
      <c r="AU25" s="3">
        <v>2</v>
      </c>
      <c r="AV25" s="3">
        <v>9</v>
      </c>
    </row>
    <row r="26" spans="2:48" ht="15.75" x14ac:dyDescent="0.25">
      <c r="B26">
        <f t="shared" si="7"/>
        <v>25</v>
      </c>
      <c r="C26" t="s">
        <v>93</v>
      </c>
      <c r="D26" t="s">
        <v>94</v>
      </c>
      <c r="E26" s="5">
        <v>1362.7</v>
      </c>
      <c r="H26" s="6">
        <v>4535.3999999999996</v>
      </c>
      <c r="I26" s="6">
        <v>2799.8</v>
      </c>
      <c r="J26" s="3"/>
      <c r="K26" s="3"/>
      <c r="L26" s="3"/>
      <c r="M26" s="3"/>
      <c r="N26" s="4">
        <f t="shared" si="0"/>
        <v>41.446124763705107</v>
      </c>
      <c r="O26" s="3">
        <v>7.89</v>
      </c>
      <c r="P26" s="3"/>
      <c r="Q26" s="3">
        <f t="shared" si="1"/>
        <v>1.69</v>
      </c>
      <c r="R26" s="3">
        <v>375.6</v>
      </c>
      <c r="S26" s="3">
        <v>1967</v>
      </c>
      <c r="T26" s="3">
        <v>11.5</v>
      </c>
      <c r="U26" s="3">
        <v>1666.3</v>
      </c>
      <c r="V26" s="3">
        <f t="shared" si="2"/>
        <v>4020.3999999999996</v>
      </c>
      <c r="W26" s="7">
        <f t="shared" si="3"/>
        <v>9.3423539946274017E-2</v>
      </c>
      <c r="X26" s="7">
        <f t="shared" si="4"/>
        <v>0.48925480051736148</v>
      </c>
      <c r="Y26" s="7">
        <f t="shared" si="5"/>
        <v>2.8604118993135015E-3</v>
      </c>
      <c r="Z26" s="7">
        <f t="shared" si="6"/>
        <v>0.41446124763705106</v>
      </c>
      <c r="AA26" s="3"/>
      <c r="AB26" s="3">
        <v>7.89</v>
      </c>
      <c r="AC26" s="3">
        <v>56.4</v>
      </c>
      <c r="AD26" s="3">
        <v>45.5</v>
      </c>
      <c r="AE26" s="3">
        <v>20.77</v>
      </c>
      <c r="AF26" s="3">
        <v>1.69</v>
      </c>
      <c r="AG26" s="3">
        <v>7.91</v>
      </c>
      <c r="AH26" s="3">
        <v>8</v>
      </c>
      <c r="AI26" s="3">
        <v>9.5</v>
      </c>
      <c r="AJ26" s="3">
        <v>3</v>
      </c>
      <c r="AK26" s="3">
        <v>65</v>
      </c>
      <c r="AL26" s="3">
        <v>65</v>
      </c>
      <c r="AM26" s="3">
        <v>90</v>
      </c>
      <c r="AN26" s="3" t="s">
        <v>95</v>
      </c>
      <c r="AO26" s="3">
        <v>0.7</v>
      </c>
      <c r="AP26" s="3">
        <v>23.5</v>
      </c>
      <c r="AQ26" s="3">
        <v>1</v>
      </c>
      <c r="AR26" s="3">
        <v>7</v>
      </c>
      <c r="AS26" s="3">
        <v>1</v>
      </c>
      <c r="AT26" s="3">
        <v>3</v>
      </c>
      <c r="AU26" s="3">
        <v>1.5</v>
      </c>
      <c r="AV26" s="3">
        <v>7.5</v>
      </c>
    </row>
    <row r="27" spans="2:48" ht="15.75" x14ac:dyDescent="0.25">
      <c r="B27">
        <f t="shared" si="7"/>
        <v>26</v>
      </c>
      <c r="C27" t="s">
        <v>96</v>
      </c>
      <c r="D27" t="s">
        <v>97</v>
      </c>
      <c r="E27" s="5">
        <v>1898</v>
      </c>
      <c r="H27" s="6">
        <v>6012</v>
      </c>
      <c r="I27" s="6">
        <v>3897.7</v>
      </c>
      <c r="J27" s="3"/>
      <c r="K27" s="3"/>
      <c r="L27" s="3"/>
      <c r="M27" s="3"/>
      <c r="N27" s="4">
        <f t="shared" si="0"/>
        <v>50.537153088630262</v>
      </c>
      <c r="O27" s="3">
        <v>7.61</v>
      </c>
      <c r="P27" s="3"/>
      <c r="Q27" s="3">
        <f t="shared" si="1"/>
        <v>1.72</v>
      </c>
      <c r="R27" s="3">
        <v>139</v>
      </c>
      <c r="S27" s="3">
        <v>2071</v>
      </c>
      <c r="T27" s="3">
        <v>0</v>
      </c>
      <c r="U27" s="3">
        <v>2258</v>
      </c>
      <c r="V27" s="3">
        <f t="shared" si="2"/>
        <v>4468</v>
      </c>
      <c r="W27" s="7">
        <f t="shared" si="3"/>
        <v>3.1110116383169205E-2</v>
      </c>
      <c r="X27" s="7">
        <f t="shared" si="4"/>
        <v>0.46351835273052822</v>
      </c>
      <c r="Y27" s="7">
        <f t="shared" si="5"/>
        <v>0</v>
      </c>
      <c r="Z27" s="7">
        <f t="shared" si="6"/>
        <v>0.5053715308863026</v>
      </c>
      <c r="AA27" s="3"/>
      <c r="AB27" s="3">
        <v>7.61</v>
      </c>
      <c r="AC27" s="3">
        <v>50.1</v>
      </c>
      <c r="AD27" s="3">
        <v>52.2</v>
      </c>
      <c r="AE27" s="3">
        <v>25.43</v>
      </c>
      <c r="AF27" s="3">
        <v>1.72</v>
      </c>
      <c r="AG27" s="3">
        <v>7.61</v>
      </c>
      <c r="AH27" s="3">
        <v>4</v>
      </c>
      <c r="AI27" s="3">
        <v>6</v>
      </c>
      <c r="AJ27" s="3">
        <v>3.5</v>
      </c>
      <c r="AK27" s="3">
        <v>70</v>
      </c>
      <c r="AL27" s="3">
        <v>70</v>
      </c>
      <c r="AM27" s="3">
        <v>95</v>
      </c>
      <c r="AN27" s="3" t="s">
        <v>42</v>
      </c>
      <c r="AO27" s="3">
        <v>0.7</v>
      </c>
      <c r="AP27" s="3">
        <v>6.5</v>
      </c>
      <c r="AQ27" s="3"/>
      <c r="AR27" s="3">
        <v>2.5</v>
      </c>
      <c r="AS27" s="3"/>
      <c r="AT27" s="3">
        <v>3</v>
      </c>
      <c r="AU27" s="3"/>
      <c r="AV27" s="3">
        <v>8</v>
      </c>
    </row>
    <row r="28" spans="2:48" ht="15.75" x14ac:dyDescent="0.25">
      <c r="B28">
        <f t="shared" si="7"/>
        <v>27</v>
      </c>
      <c r="C28" t="s">
        <v>98</v>
      </c>
      <c r="D28" t="s">
        <v>99</v>
      </c>
      <c r="E28" s="5">
        <v>7517</v>
      </c>
      <c r="H28" s="6">
        <v>30382</v>
      </c>
      <c r="I28" s="6">
        <v>24215.9</v>
      </c>
      <c r="J28" s="3"/>
      <c r="K28" s="3"/>
      <c r="L28" s="3"/>
      <c r="M28" s="3"/>
      <c r="N28" s="4">
        <f t="shared" si="0"/>
        <v>33.192785195596159</v>
      </c>
      <c r="O28" s="3">
        <v>16.16</v>
      </c>
      <c r="P28" s="3"/>
      <c r="Q28" s="3">
        <f t="shared" si="1"/>
        <v>2.41</v>
      </c>
      <c r="R28" s="3">
        <v>1401</v>
      </c>
      <c r="S28" s="3">
        <v>18563</v>
      </c>
      <c r="T28" s="3">
        <v>0</v>
      </c>
      <c r="U28" s="3">
        <v>9919</v>
      </c>
      <c r="V28" s="3">
        <f t="shared" si="2"/>
        <v>29883</v>
      </c>
      <c r="W28" s="7">
        <f t="shared" si="3"/>
        <v>4.6882843088043372E-2</v>
      </c>
      <c r="X28" s="7">
        <f t="shared" si="4"/>
        <v>0.621189304955995</v>
      </c>
      <c r="Y28" s="7">
        <f t="shared" si="5"/>
        <v>0</v>
      </c>
      <c r="Z28" s="7">
        <f t="shared" si="6"/>
        <v>0.33192785195596158</v>
      </c>
      <c r="AA28" s="3"/>
      <c r="AB28" s="3">
        <v>16.16</v>
      </c>
      <c r="AC28" s="3">
        <v>64.400000000000006</v>
      </c>
      <c r="AD28" s="3">
        <v>34.799999999999997</v>
      </c>
      <c r="AE28" s="3">
        <v>14.72</v>
      </c>
      <c r="AF28" s="3">
        <v>2.41</v>
      </c>
      <c r="AG28" s="3">
        <v>16.16</v>
      </c>
      <c r="AH28" s="3">
        <v>2</v>
      </c>
      <c r="AI28" s="3">
        <v>3</v>
      </c>
      <c r="AJ28" s="3">
        <v>1</v>
      </c>
      <c r="AK28" s="3">
        <v>65</v>
      </c>
      <c r="AL28" s="3">
        <v>10</v>
      </c>
      <c r="AM28" s="3">
        <v>95</v>
      </c>
      <c r="AN28" s="3" t="s">
        <v>42</v>
      </c>
      <c r="AO28" s="3">
        <v>0.7</v>
      </c>
      <c r="AP28" s="3">
        <v>4</v>
      </c>
      <c r="AQ28" s="3">
        <v>2.5</v>
      </c>
      <c r="AR28" s="3">
        <v>1.5</v>
      </c>
      <c r="AS28" s="3">
        <v>5.5</v>
      </c>
      <c r="AT28" s="3">
        <v>4</v>
      </c>
      <c r="AU28" s="3">
        <v>5.5</v>
      </c>
      <c r="AV28" s="3">
        <v>14</v>
      </c>
    </row>
    <row r="29" spans="2:48" ht="15.75" x14ac:dyDescent="0.25">
      <c r="B29">
        <f t="shared" si="7"/>
        <v>28</v>
      </c>
      <c r="C29" t="s">
        <v>103</v>
      </c>
      <c r="D29" t="s">
        <v>104</v>
      </c>
      <c r="E29" s="5">
        <v>4126</v>
      </c>
      <c r="H29" s="6">
        <v>13425</v>
      </c>
      <c r="I29" s="6">
        <v>10038.700000000001</v>
      </c>
      <c r="J29" s="3"/>
      <c r="K29" s="3"/>
      <c r="L29" s="3"/>
      <c r="M29" s="3"/>
      <c r="N29" s="4">
        <f t="shared" si="0"/>
        <v>45.464416972936853</v>
      </c>
      <c r="O29" s="3">
        <v>9.99</v>
      </c>
      <c r="P29" s="3"/>
      <c r="Q29" s="3">
        <f t="shared" si="1"/>
        <v>1.83</v>
      </c>
      <c r="R29" s="3">
        <v>647</v>
      </c>
      <c r="S29" s="3">
        <v>5882</v>
      </c>
      <c r="T29" s="3">
        <v>0</v>
      </c>
      <c r="U29" s="3">
        <v>5443</v>
      </c>
      <c r="V29" s="3">
        <f t="shared" si="2"/>
        <v>11972</v>
      </c>
      <c r="W29" s="7">
        <f t="shared" si="3"/>
        <v>5.4042766455061814E-2</v>
      </c>
      <c r="X29" s="7">
        <f t="shared" si="4"/>
        <v>0.49131306381556966</v>
      </c>
      <c r="Y29" s="7">
        <f t="shared" si="5"/>
        <v>0</v>
      </c>
      <c r="Z29" s="7">
        <f t="shared" si="6"/>
        <v>0.45464416972936855</v>
      </c>
      <c r="AA29" s="3"/>
      <c r="AB29" s="3">
        <v>9.99</v>
      </c>
      <c r="AC29" s="3">
        <v>53.2</v>
      </c>
      <c r="AD29" s="3">
        <v>48.1</v>
      </c>
      <c r="AE29" s="3">
        <v>38.090000000000003</v>
      </c>
      <c r="AF29" s="3">
        <v>1.83</v>
      </c>
      <c r="AG29" s="3">
        <v>9.99</v>
      </c>
      <c r="AH29" s="3">
        <v>4.5</v>
      </c>
      <c r="AI29" s="3">
        <v>4.5</v>
      </c>
      <c r="AJ29" s="3">
        <v>5</v>
      </c>
      <c r="AK29" s="3">
        <v>100</v>
      </c>
      <c r="AL29" s="3">
        <v>55</v>
      </c>
      <c r="AM29" s="3">
        <v>95</v>
      </c>
      <c r="AN29" s="3" t="s">
        <v>42</v>
      </c>
      <c r="AO29" s="3">
        <v>0.65</v>
      </c>
      <c r="AP29" s="3">
        <v>4.5</v>
      </c>
      <c r="AQ29" s="3">
        <v>3.5</v>
      </c>
      <c r="AR29" s="3">
        <v>2.5</v>
      </c>
      <c r="AS29" s="3">
        <v>3.5</v>
      </c>
      <c r="AT29" s="3">
        <v>5</v>
      </c>
      <c r="AU29" s="3">
        <v>5</v>
      </c>
      <c r="AV29" s="3">
        <v>10</v>
      </c>
    </row>
    <row r="30" spans="2:48" ht="15.75" x14ac:dyDescent="0.25">
      <c r="B30">
        <f t="shared" si="7"/>
        <v>29</v>
      </c>
      <c r="C30" t="s">
        <v>107</v>
      </c>
      <c r="D30" t="s">
        <v>108</v>
      </c>
      <c r="E30" s="5">
        <v>18250</v>
      </c>
      <c r="H30" s="6">
        <v>61114</v>
      </c>
      <c r="I30" s="6">
        <v>48235.6</v>
      </c>
      <c r="J30" s="3"/>
      <c r="K30" s="3"/>
      <c r="L30" s="3"/>
      <c r="M30" s="3"/>
      <c r="N30" s="4">
        <f t="shared" si="0"/>
        <v>42.21908073205212</v>
      </c>
      <c r="O30" s="3">
        <v>11.97</v>
      </c>
      <c r="P30" s="3"/>
      <c r="Q30" s="3">
        <f t="shared" si="1"/>
        <v>2.34</v>
      </c>
      <c r="R30" s="3">
        <v>4050</v>
      </c>
      <c r="S30" s="3">
        <v>24688</v>
      </c>
      <c r="T30" s="3">
        <v>1508</v>
      </c>
      <c r="U30" s="3">
        <v>22100</v>
      </c>
      <c r="V30" s="3">
        <f t="shared" si="2"/>
        <v>52346</v>
      </c>
      <c r="W30" s="7">
        <f t="shared" si="3"/>
        <v>7.736980858136247E-2</v>
      </c>
      <c r="X30" s="7">
        <f t="shared" si="4"/>
        <v>0.47163107018683376</v>
      </c>
      <c r="Y30" s="7">
        <f t="shared" si="5"/>
        <v>2.8808313911282621E-2</v>
      </c>
      <c r="Z30" s="7">
        <f t="shared" si="6"/>
        <v>0.42219080732052117</v>
      </c>
      <c r="AA30" s="3"/>
      <c r="AB30" s="3">
        <v>11.97</v>
      </c>
      <c r="AC30" s="3">
        <v>62.1</v>
      </c>
      <c r="AD30" s="3">
        <v>44</v>
      </c>
      <c r="AE30" s="3">
        <v>22.59</v>
      </c>
      <c r="AF30" s="3">
        <v>2.34</v>
      </c>
      <c r="AG30" s="3">
        <v>12.59</v>
      </c>
      <c r="AH30" s="3">
        <v>4.5</v>
      </c>
      <c r="AI30" s="3">
        <v>3.5</v>
      </c>
      <c r="AJ30" s="3">
        <v>6</v>
      </c>
      <c r="AK30" s="3">
        <v>100</v>
      </c>
      <c r="AL30" s="3">
        <v>35</v>
      </c>
      <c r="AM30" s="3">
        <v>100</v>
      </c>
      <c r="AN30" s="3" t="s">
        <v>33</v>
      </c>
      <c r="AO30" s="3">
        <v>0.55000000000000004</v>
      </c>
      <c r="AP30" s="3">
        <v>3.5</v>
      </c>
      <c r="AQ30" s="3">
        <v>3</v>
      </c>
      <c r="AR30" s="3">
        <v>3.5</v>
      </c>
      <c r="AS30" s="3">
        <v>4</v>
      </c>
      <c r="AT30" s="3">
        <v>4</v>
      </c>
      <c r="AU30" s="3">
        <v>5</v>
      </c>
      <c r="AV30" s="3">
        <v>9</v>
      </c>
    </row>
    <row r="31" spans="2:48" ht="15.75" x14ac:dyDescent="0.25">
      <c r="B31">
        <f t="shared" si="7"/>
        <v>30</v>
      </c>
      <c r="C31" t="s">
        <v>113</v>
      </c>
      <c r="D31" t="s">
        <v>114</v>
      </c>
      <c r="E31" s="5">
        <v>7472.5</v>
      </c>
      <c r="H31" s="6">
        <v>19189.7</v>
      </c>
      <c r="I31" s="6">
        <v>18409.900000000001</v>
      </c>
      <c r="J31" s="3"/>
      <c r="K31" s="3"/>
      <c r="L31" s="3"/>
      <c r="M31" s="3"/>
      <c r="N31" s="4">
        <f t="shared" si="0"/>
        <v>45.490352182020075</v>
      </c>
      <c r="O31" s="3">
        <v>7.37</v>
      </c>
      <c r="P31" s="3"/>
      <c r="Q31" s="3">
        <f t="shared" si="1"/>
        <v>2.1</v>
      </c>
      <c r="R31" s="3">
        <v>1252.7</v>
      </c>
      <c r="S31" s="3">
        <v>9124.1</v>
      </c>
      <c r="T31" s="3">
        <v>30.4</v>
      </c>
      <c r="U31" s="3">
        <v>8685.2000000000007</v>
      </c>
      <c r="V31" s="3">
        <f t="shared" si="2"/>
        <v>19092.400000000001</v>
      </c>
      <c r="W31" s="7">
        <f t="shared" si="3"/>
        <v>6.5612495024198109E-2</v>
      </c>
      <c r="X31" s="7">
        <f t="shared" si="4"/>
        <v>0.47789172655087886</v>
      </c>
      <c r="Y31" s="7">
        <f t="shared" si="5"/>
        <v>1.5922566047222976E-3</v>
      </c>
      <c r="Z31" s="7">
        <f t="shared" si="6"/>
        <v>0.45490352182020072</v>
      </c>
      <c r="AA31" s="3"/>
      <c r="AB31" s="3">
        <v>7.37</v>
      </c>
      <c r="AC31" s="3">
        <v>50.5</v>
      </c>
      <c r="AD31" s="3">
        <v>48.6</v>
      </c>
      <c r="AE31" s="3">
        <v>27.42</v>
      </c>
      <c r="AF31" s="3">
        <v>2.1</v>
      </c>
      <c r="AG31" s="3">
        <v>7.37</v>
      </c>
      <c r="AH31" s="3">
        <v>6</v>
      </c>
      <c r="AI31" s="3">
        <v>7</v>
      </c>
      <c r="AJ31" s="3">
        <v>7</v>
      </c>
      <c r="AK31" s="3">
        <v>85</v>
      </c>
      <c r="AL31" s="3">
        <v>85</v>
      </c>
      <c r="AM31" s="3">
        <v>95</v>
      </c>
      <c r="AN31" s="3" t="s">
        <v>54</v>
      </c>
      <c r="AO31" s="3">
        <v>0.6</v>
      </c>
      <c r="AP31" s="3">
        <v>8</v>
      </c>
      <c r="AQ31" s="3">
        <v>8.5</v>
      </c>
      <c r="AR31" s="3">
        <v>18.5</v>
      </c>
      <c r="AS31" s="3">
        <v>14</v>
      </c>
      <c r="AT31" s="3">
        <v>7.5</v>
      </c>
      <c r="AU31" s="3">
        <v>7.5</v>
      </c>
      <c r="AV31" s="3">
        <v>10.5</v>
      </c>
    </row>
    <row r="32" spans="2:48" ht="15.75" x14ac:dyDescent="0.25">
      <c r="B32">
        <f t="shared" si="7"/>
        <v>31</v>
      </c>
      <c r="C32" t="s">
        <v>117</v>
      </c>
      <c r="D32" t="s">
        <v>118</v>
      </c>
      <c r="E32" s="5">
        <v>11106.7</v>
      </c>
      <c r="H32" s="6">
        <v>31205.9</v>
      </c>
      <c r="I32" s="6">
        <v>21364.5</v>
      </c>
      <c r="J32" s="3"/>
      <c r="K32" s="3"/>
      <c r="L32" s="3"/>
      <c r="M32" s="3"/>
      <c r="N32" s="4">
        <f t="shared" si="0"/>
        <v>43.102550966472315</v>
      </c>
      <c r="O32" s="3">
        <v>10.029999999999999</v>
      </c>
      <c r="P32" s="3"/>
      <c r="Q32" s="3">
        <f t="shared" si="1"/>
        <v>2</v>
      </c>
      <c r="R32" s="3">
        <v>1503</v>
      </c>
      <c r="S32" s="3">
        <v>12490.7</v>
      </c>
      <c r="T32" s="3">
        <v>0</v>
      </c>
      <c r="U32" s="3">
        <v>10600.9</v>
      </c>
      <c r="V32" s="3">
        <f t="shared" si="2"/>
        <v>24594.6</v>
      </c>
      <c r="W32" s="7">
        <f t="shared" si="3"/>
        <v>6.1110975580005368E-2</v>
      </c>
      <c r="X32" s="7">
        <f t="shared" si="4"/>
        <v>0.50786351475527158</v>
      </c>
      <c r="Y32" s="7">
        <f t="shared" si="5"/>
        <v>0</v>
      </c>
      <c r="Z32" s="7">
        <f t="shared" si="6"/>
        <v>0.43102550966472314</v>
      </c>
      <c r="AA32" s="3"/>
      <c r="AB32" s="3">
        <v>10.029999999999999</v>
      </c>
      <c r="AC32" s="3">
        <v>54.9</v>
      </c>
      <c r="AD32" s="3">
        <v>45.9</v>
      </c>
      <c r="AE32" s="3">
        <v>20.89</v>
      </c>
      <c r="AF32" s="3">
        <v>2</v>
      </c>
      <c r="AG32" s="3">
        <v>10.029999999999999</v>
      </c>
      <c r="AH32" s="3">
        <v>5.5</v>
      </c>
      <c r="AI32" s="3">
        <v>6</v>
      </c>
      <c r="AJ32" s="3">
        <v>4</v>
      </c>
      <c r="AK32" s="3">
        <v>100</v>
      </c>
      <c r="AL32" s="3">
        <v>55</v>
      </c>
      <c r="AM32" s="3">
        <v>100</v>
      </c>
      <c r="AN32" s="3" t="s">
        <v>54</v>
      </c>
      <c r="AO32" s="3">
        <v>0.6</v>
      </c>
      <c r="AP32" s="3">
        <v>6</v>
      </c>
      <c r="AQ32" s="3">
        <v>5</v>
      </c>
      <c r="AR32" s="3">
        <v>4.5</v>
      </c>
      <c r="AS32" s="3">
        <v>4</v>
      </c>
      <c r="AT32" s="3">
        <v>4.5</v>
      </c>
      <c r="AU32" s="3">
        <v>4.5</v>
      </c>
      <c r="AV32" s="3">
        <v>10</v>
      </c>
    </row>
    <row r="33" spans="8:48" ht="15.75" x14ac:dyDescent="0.25"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8">
        <f>AVERAGE(W2:W32)</f>
        <v>5.4549986290398388E-2</v>
      </c>
      <c r="X33" s="8">
        <f t="shared" ref="X33:Z33" si="8">AVERAGE(X2:X32)</f>
        <v>0.47737647939361094</v>
      </c>
      <c r="Y33" s="8">
        <f t="shared" si="8"/>
        <v>5.0622215508101314E-3</v>
      </c>
      <c r="Z33" s="8">
        <f t="shared" si="8"/>
        <v>0.46301131276518065</v>
      </c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</row>
    <row r="34" spans="8:48" ht="15.75" x14ac:dyDescent="0.25"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8">
        <f>X33</f>
        <v>0.47737647939361094</v>
      </c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</row>
    <row r="35" spans="8:48" ht="15.75" x14ac:dyDescent="0.25"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8">
        <f>Y33</f>
        <v>5.0622215508101314E-3</v>
      </c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</row>
    <row r="36" spans="8:48" ht="15.75" x14ac:dyDescent="0.25"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8">
        <f>Z33</f>
        <v>0.46301131276518065</v>
      </c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</row>
    <row r="37" spans="8:48" ht="15.75" x14ac:dyDescent="0.25"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</row>
    <row r="38" spans="8:48" ht="15.75" x14ac:dyDescent="0.25"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</row>
    <row r="39" spans="8:48" ht="15.75" x14ac:dyDescent="0.25"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</row>
    <row r="40" spans="8:48" ht="15.75" x14ac:dyDescent="0.25"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</row>
    <row r="41" spans="8:48" ht="15.75" x14ac:dyDescent="0.25"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</row>
    <row r="42" spans="8:48" ht="15.75" x14ac:dyDescent="0.25"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</row>
    <row r="43" spans="8:48" ht="15.75" x14ac:dyDescent="0.25"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</row>
    <row r="44" spans="8:48" ht="15.75" x14ac:dyDescent="0.25"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</row>
    <row r="45" spans="8:48" ht="15.75" x14ac:dyDescent="0.25"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</row>
    <row r="46" spans="8:48" ht="15.75" x14ac:dyDescent="0.25"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</row>
    <row r="47" spans="8:48" ht="15.75" x14ac:dyDescent="0.25"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</row>
    <row r="48" spans="8:48" ht="15.75" x14ac:dyDescent="0.25"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</row>
    <row r="49" spans="8:48" ht="15.75" x14ac:dyDescent="0.25"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</row>
    <row r="50" spans="8:48" ht="15.75" x14ac:dyDescent="0.25"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</row>
    <row r="51" spans="8:48" ht="15.75" x14ac:dyDescent="0.25"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</row>
    <row r="52" spans="8:48" ht="15.75" x14ac:dyDescent="0.25"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</row>
    <row r="53" spans="8:48" ht="15.75" x14ac:dyDescent="0.25"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</row>
    <row r="54" spans="8:48" ht="15.75" x14ac:dyDescent="0.25"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</row>
    <row r="55" spans="8:48" ht="15.75" x14ac:dyDescent="0.25"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</row>
    <row r="56" spans="8:48" ht="15.75" x14ac:dyDescent="0.25"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</row>
    <row r="57" spans="8:48" ht="15.75" x14ac:dyDescent="0.25"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</row>
    <row r="58" spans="8:48" ht="15.75" x14ac:dyDescent="0.25"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</row>
    <row r="59" spans="8:48" ht="15.75" x14ac:dyDescent="0.25"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</row>
    <row r="60" spans="8:48" ht="15.75" x14ac:dyDescent="0.25"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</row>
    <row r="61" spans="8:48" ht="15.75" x14ac:dyDescent="0.25"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</row>
    <row r="62" spans="8:48" ht="15.75" x14ac:dyDescent="0.25"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</row>
    <row r="63" spans="8:48" ht="15.75" x14ac:dyDescent="0.25"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</row>
    <row r="64" spans="8:48" ht="15.75" x14ac:dyDescent="0.25"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</row>
    <row r="65" spans="8:48" ht="15.75" x14ac:dyDescent="0.25"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</row>
    <row r="66" spans="8:48" ht="15.75" x14ac:dyDescent="0.25"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</row>
    <row r="67" spans="8:48" ht="15.75" x14ac:dyDescent="0.25"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</row>
    <row r="68" spans="8:48" ht="15.75" x14ac:dyDescent="0.25"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</row>
    <row r="69" spans="8:48" ht="15.75" x14ac:dyDescent="0.25"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</row>
    <row r="70" spans="8:48" ht="15.75" x14ac:dyDescent="0.25"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</row>
    <row r="71" spans="8:48" ht="15.75" x14ac:dyDescent="0.25"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</row>
    <row r="72" spans="8:48" ht="15.75" x14ac:dyDescent="0.25"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</row>
    <row r="73" spans="8:48" ht="15.75" x14ac:dyDescent="0.25"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</row>
    <row r="74" spans="8:48" ht="15.75" x14ac:dyDescent="0.25"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</row>
    <row r="75" spans="8:48" ht="15.75" x14ac:dyDescent="0.25"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</row>
    <row r="76" spans="8:48" ht="15.75" x14ac:dyDescent="0.25"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</row>
    <row r="77" spans="8:48" ht="15.75" x14ac:dyDescent="0.25"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</row>
    <row r="78" spans="8:48" ht="15.75" x14ac:dyDescent="0.25"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</row>
    <row r="79" spans="8:48" ht="15.75" x14ac:dyDescent="0.25"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</row>
    <row r="80" spans="8:48" ht="15.75" x14ac:dyDescent="0.25"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</row>
    <row r="81" spans="8:48" ht="15.75" x14ac:dyDescent="0.25"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</row>
    <row r="82" spans="8:48" ht="15.75" x14ac:dyDescent="0.25"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</row>
    <row r="83" spans="8:48" ht="15.75" x14ac:dyDescent="0.25"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</row>
    <row r="84" spans="8:48" ht="15.75" x14ac:dyDescent="0.25"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</row>
    <row r="85" spans="8:48" ht="15.75" x14ac:dyDescent="0.25"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</row>
    <row r="86" spans="8:48" ht="15.75" x14ac:dyDescent="0.25"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</row>
    <row r="87" spans="8:48" ht="15.75" x14ac:dyDescent="0.25"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</row>
    <row r="88" spans="8:48" ht="15.75" x14ac:dyDescent="0.25"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</row>
    <row r="89" spans="8:48" ht="15.75" x14ac:dyDescent="0.25"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</row>
    <row r="90" spans="8:48" ht="15.75" x14ac:dyDescent="0.25"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</row>
    <row r="91" spans="8:48" ht="15.75" x14ac:dyDescent="0.25"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</row>
    <row r="92" spans="8:48" ht="15.75" x14ac:dyDescent="0.25"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</row>
    <row r="93" spans="8:48" ht="15.75" x14ac:dyDescent="0.25"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</row>
    <row r="94" spans="8:48" ht="15.75" x14ac:dyDescent="0.25"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</row>
    <row r="95" spans="8:48" ht="15.75" x14ac:dyDescent="0.25"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</row>
    <row r="96" spans="8:48" ht="15.75" x14ac:dyDescent="0.25"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</row>
    <row r="97" spans="8:48" ht="15.75" x14ac:dyDescent="0.25"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18D2FBB09848246B6FD4A5A815592E3" ma:contentTypeVersion="104" ma:contentTypeDescription="" ma:contentTypeScope="" ma:versionID="c5c772d1368efef941e1eb543e9ac6b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88f51cce7439777dbacc0aa8de4abac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2017-01-13T08:00:00+00:00</OpenedDate>
    <Date1 xmlns="dc463f71-b30c-4ab2-9473-d307f9d35888">2017-07-05T07:00:00+00:00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170033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0F84C2A7-1B71-4BFF-A37E-0316D00375DB}"/>
</file>

<file path=customXml/itemProps2.xml><?xml version="1.0" encoding="utf-8"?>
<ds:datastoreItem xmlns:ds="http://schemas.openxmlformats.org/officeDocument/2006/customXml" ds:itemID="{F2A63BC1-38F8-4E3A-B889-0B49992BC827}"/>
</file>

<file path=customXml/itemProps3.xml><?xml version="1.0" encoding="utf-8"?>
<ds:datastoreItem xmlns:ds="http://schemas.openxmlformats.org/officeDocument/2006/customXml" ds:itemID="{C130BB1A-C148-4F18-87C7-FD2338718830}"/>
</file>

<file path=customXml/itemProps4.xml><?xml version="1.0" encoding="utf-8"?>
<ds:datastoreItem xmlns:ds="http://schemas.openxmlformats.org/officeDocument/2006/customXml" ds:itemID="{209E78CD-A780-4398-9D93-224890B5C1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Electric Proxy Group - Feberuar</vt:lpstr>
      <vt:lpstr>All Data</vt:lpstr>
      <vt:lpstr>EU Proxy Group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Randall Woolridge</dc:creator>
  <cp:lastModifiedBy>J. Randall Woolridge</cp:lastModifiedBy>
  <dcterms:created xsi:type="dcterms:W3CDTF">2017-02-13T16:42:59Z</dcterms:created>
  <dcterms:modified xsi:type="dcterms:W3CDTF">2017-02-15T14:54:59Z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{80961A5A-90FC-4B14-955D-3C44ED04CEF5}</vt:lpwstr>
  </property>
  <property fmtid="{D5CDD505-2E9C-101B-9397-08002B2CF9AE}" pid="3" name="ContentTypeId">
    <vt:lpwstr>0x0101006E56B4D1795A2E4DB2F0B01679ED314A00718D2FBB09848246B6FD4A5A815592E3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