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tility\Current Cases\MA - NSTAR - 2017\"/>
    </mc:Choice>
  </mc:AlternateContent>
  <bookViews>
    <workbookView xWindow="360" yWindow="75" windowWidth="11340" windowHeight="6795"/>
  </bookViews>
  <sheets>
    <sheet name="ROE-MTB Chart" sheetId="7" r:id="rId1"/>
    <sheet name="Div Yield Graph" sheetId="2" r:id="rId2"/>
    <sheet name="ROE and MB Data" sheetId="1" r:id="rId3"/>
  </sheets>
  <externalReferences>
    <externalReference r:id="rId4"/>
  </externalReferences>
  <definedNames>
    <definedName name="\d">#REF!</definedName>
    <definedName name="\h">#REF!</definedName>
    <definedName name="\p">#REF!</definedName>
    <definedName name="\w">#REF!</definedName>
    <definedName name="_1">#REF!</definedName>
    <definedName name="_2">#REF!</definedName>
    <definedName name="_3">#REF!</definedName>
    <definedName name="_Fill" hidden="1">'[1]Bond Returns'!$A$8:$A$107</definedName>
    <definedName name="_Regression_Out" hidden="1">#REF!</definedName>
    <definedName name="_Regression_X" hidden="1">#REF!</definedName>
    <definedName name="_Regression_Y" hidden="1">#REF!</definedName>
    <definedName name="A">#REF!</definedName>
    <definedName name="B">#REF!</definedName>
    <definedName name="bruce">#REF!</definedName>
    <definedName name="C_">#REF!</definedName>
    <definedName name="DATA">#N/A</definedName>
    <definedName name="HTML_CodePage" hidden="1">1252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N">#REF!</definedName>
    <definedName name="NAME">#REF!</definedName>
    <definedName name="Print_Area_MI">#REF!</definedName>
    <definedName name="START">#REF!</definedName>
    <definedName name="TEMP">'[1]Bond Returns'!$O$8</definedName>
    <definedName name="X">#REF!</definedName>
    <definedName name="Z">#REF!</definedName>
  </definedNames>
  <calcPr calcId="152511" calcOnSave="0"/>
</workbook>
</file>

<file path=xl/calcChain.xml><?xml version="1.0" encoding="utf-8"?>
<calcChain xmlns="http://schemas.openxmlformats.org/spreadsheetml/2006/main">
  <c r="F24" i="7" l="1"/>
  <c r="E24" i="7"/>
  <c r="B19" i="2"/>
  <c r="BN34" i="1"/>
  <c r="BJ34" i="1"/>
  <c r="BF34" i="1"/>
  <c r="BB34" i="1"/>
  <c r="AX34" i="1"/>
  <c r="AT34" i="1"/>
  <c r="AP34" i="1"/>
  <c r="AL34" i="1"/>
  <c r="AH34" i="1"/>
  <c r="AD34" i="1"/>
  <c r="Z34" i="1"/>
  <c r="V34" i="1"/>
  <c r="R34" i="1"/>
  <c r="N34" i="1"/>
  <c r="J34" i="1"/>
  <c r="A34" i="1"/>
  <c r="BF20" i="1"/>
  <c r="BN22" i="1"/>
  <c r="BJ22" i="1"/>
  <c r="BF22" i="1"/>
  <c r="BB22" i="1"/>
  <c r="AX22" i="1"/>
  <c r="AT22" i="1"/>
  <c r="AP22" i="1"/>
  <c r="AL22" i="1"/>
  <c r="AH22" i="1"/>
  <c r="AD22" i="1"/>
  <c r="Z22" i="1"/>
  <c r="BM40" i="1"/>
  <c r="BL40" i="1"/>
  <c r="BK40" i="1"/>
  <c r="BN39" i="1"/>
  <c r="BN38" i="1"/>
  <c r="BN37" i="1"/>
  <c r="BN36" i="1"/>
  <c r="BN35" i="1"/>
  <c r="BN33" i="1"/>
  <c r="BN32" i="1"/>
  <c r="BN31" i="1"/>
  <c r="BN30" i="1"/>
  <c r="BN29" i="1"/>
  <c r="BN28" i="1"/>
  <c r="BN27" i="1"/>
  <c r="BN26" i="1"/>
  <c r="BN25" i="1"/>
  <c r="BN24" i="1"/>
  <c r="BN23" i="1"/>
  <c r="BN21" i="1"/>
  <c r="BN20" i="1"/>
  <c r="BN19" i="1"/>
  <c r="BN18" i="1"/>
  <c r="BN17" i="1"/>
  <c r="BN16" i="1"/>
  <c r="BN15" i="1"/>
  <c r="BN14" i="1"/>
  <c r="BN13" i="1"/>
  <c r="BN12" i="1"/>
  <c r="BN11" i="1"/>
  <c r="BN10" i="1"/>
  <c r="BN9" i="1"/>
  <c r="BN8" i="1"/>
  <c r="BN7" i="1"/>
  <c r="BN6" i="1"/>
  <c r="BN5" i="1"/>
  <c r="BN40" i="1" l="1"/>
  <c r="BJ19" i="1"/>
  <c r="BF19" i="1"/>
  <c r="BB19" i="1"/>
  <c r="AX19" i="1"/>
  <c r="AT19" i="1"/>
  <c r="AP19" i="1"/>
  <c r="AL19" i="1"/>
  <c r="AH19" i="1"/>
  <c r="AD19" i="1"/>
  <c r="Z19" i="1"/>
  <c r="V19" i="1"/>
  <c r="R19" i="1"/>
  <c r="N19" i="1"/>
  <c r="J19" i="1"/>
  <c r="A19" i="1"/>
  <c r="BI40" i="1"/>
  <c r="BH40" i="1"/>
  <c r="E23" i="7" s="1"/>
  <c r="BG40" i="1"/>
  <c r="B18" i="2" s="1"/>
  <c r="BJ39" i="1"/>
  <c r="BJ38" i="1"/>
  <c r="BJ37" i="1"/>
  <c r="BJ36" i="1"/>
  <c r="BJ35" i="1"/>
  <c r="BJ33" i="1"/>
  <c r="BJ32" i="1"/>
  <c r="BJ31" i="1"/>
  <c r="BJ30" i="1"/>
  <c r="BJ29" i="1"/>
  <c r="BJ28" i="1"/>
  <c r="BJ27" i="1"/>
  <c r="BJ26" i="1"/>
  <c r="BJ25" i="1"/>
  <c r="BJ24" i="1"/>
  <c r="BJ23" i="1"/>
  <c r="BJ21" i="1"/>
  <c r="BJ20" i="1"/>
  <c r="BJ18" i="1"/>
  <c r="BJ17" i="1"/>
  <c r="BJ16" i="1"/>
  <c r="BJ15" i="1"/>
  <c r="BJ14" i="1"/>
  <c r="BJ13" i="1"/>
  <c r="BJ12" i="1"/>
  <c r="BJ11" i="1"/>
  <c r="BJ10" i="1"/>
  <c r="BJ9" i="1"/>
  <c r="BJ8" i="1"/>
  <c r="BJ7" i="1"/>
  <c r="BJ6" i="1"/>
  <c r="BJ5" i="1"/>
  <c r="BJ40" i="1" l="1"/>
  <c r="F23" i="7" s="1"/>
  <c r="D10" i="7"/>
  <c r="D11" i="7" s="1"/>
  <c r="D12" i="7" s="1"/>
  <c r="D13" i="7" s="1"/>
  <c r="D14" i="7" s="1"/>
  <c r="D15" i="7" s="1"/>
  <c r="D16" i="7" s="1"/>
  <c r="A5" i="2"/>
  <c r="A6" i="2" s="1"/>
  <c r="A7" i="2" s="1"/>
  <c r="A8" i="2" s="1"/>
  <c r="A9" i="2" s="1"/>
  <c r="A10" i="2" s="1"/>
  <c r="A11" i="2" s="1"/>
  <c r="BF28" i="1"/>
  <c r="BB28" i="1"/>
  <c r="BF18" i="1"/>
  <c r="BB18" i="1"/>
  <c r="F6" i="1"/>
  <c r="J6" i="1"/>
  <c r="N6" i="1"/>
  <c r="R6" i="1"/>
  <c r="BF47" i="1"/>
  <c r="BF13" i="1"/>
  <c r="BF5" i="1"/>
  <c r="BF6" i="1"/>
  <c r="BF7" i="1"/>
  <c r="BF8" i="1"/>
  <c r="BF9" i="1"/>
  <c r="BF10" i="1"/>
  <c r="BF11" i="1"/>
  <c r="BF12" i="1"/>
  <c r="BF14" i="1"/>
  <c r="BF15" i="1"/>
  <c r="BF16" i="1"/>
  <c r="BF17" i="1"/>
  <c r="BF21" i="1"/>
  <c r="BF50" i="1"/>
  <c r="BF23" i="1"/>
  <c r="BF24" i="1"/>
  <c r="BF25" i="1"/>
  <c r="BF26" i="1"/>
  <c r="BF27" i="1"/>
  <c r="BF29" i="1"/>
  <c r="BF51" i="1"/>
  <c r="BF30" i="1"/>
  <c r="BF31" i="1"/>
  <c r="BF32" i="1"/>
  <c r="BF33" i="1"/>
  <c r="BF46" i="1"/>
  <c r="BF35" i="1"/>
  <c r="BF36" i="1"/>
  <c r="BF48" i="1"/>
  <c r="BF37" i="1"/>
  <c r="BF38" i="1"/>
  <c r="BF39" i="1"/>
  <c r="BE40" i="1"/>
  <c r="BD40" i="1"/>
  <c r="E22" i="7" s="1"/>
  <c r="BC40" i="1"/>
  <c r="B17" i="2" s="1"/>
  <c r="AU40" i="1"/>
  <c r="K64" i="1" s="1"/>
  <c r="B15" i="2" s="1"/>
  <c r="AY40" i="1"/>
  <c r="K65" i="1" s="1"/>
  <c r="B16" i="2" s="1"/>
  <c r="BB5" i="1"/>
  <c r="BB6" i="1"/>
  <c r="BB7" i="1"/>
  <c r="BB8" i="1"/>
  <c r="BB9" i="1"/>
  <c r="BB10" i="1"/>
  <c r="BB11" i="1"/>
  <c r="BB12" i="1"/>
  <c r="BB14" i="1"/>
  <c r="BB15" i="1"/>
  <c r="BB16" i="1"/>
  <c r="BB17" i="1"/>
  <c r="BB20" i="1"/>
  <c r="BB21" i="1"/>
  <c r="BB50" i="1"/>
  <c r="BB23" i="1"/>
  <c r="BB24" i="1"/>
  <c r="BB25" i="1"/>
  <c r="BB26" i="1"/>
  <c r="BB27" i="1"/>
  <c r="BB29" i="1"/>
  <c r="BB51" i="1"/>
  <c r="BB30" i="1"/>
  <c r="BB31" i="1"/>
  <c r="BB32" i="1"/>
  <c r="BB33" i="1"/>
  <c r="BB46" i="1"/>
  <c r="BB35" i="1"/>
  <c r="BB36" i="1"/>
  <c r="BB48" i="1"/>
  <c r="BB37" i="1"/>
  <c r="BB38" i="1"/>
  <c r="BB39" i="1"/>
  <c r="BB13" i="1"/>
  <c r="AZ40" i="1"/>
  <c r="M65" i="1" s="1"/>
  <c r="E21" i="7" s="1"/>
  <c r="D21" i="7"/>
  <c r="AX46" i="1"/>
  <c r="AT46" i="1"/>
  <c r="AP46" i="1"/>
  <c r="AL46" i="1"/>
  <c r="AH46" i="1"/>
  <c r="AD46" i="1"/>
  <c r="Z46" i="1"/>
  <c r="V46" i="1"/>
  <c r="R46" i="1"/>
  <c r="N46" i="1"/>
  <c r="J46" i="1"/>
  <c r="A6" i="1"/>
  <c r="A7" i="1" s="1"/>
  <c r="A8" i="1" s="1"/>
  <c r="A9" i="1" s="1"/>
  <c r="A10" i="1" s="1"/>
  <c r="A11" i="1"/>
  <c r="A12" i="1" s="1"/>
  <c r="A13" i="1" s="1"/>
  <c r="A14" i="1" s="1"/>
  <c r="A15" i="1" s="1"/>
  <c r="A16" i="1" s="1"/>
  <c r="AX29" i="1"/>
  <c r="AT29" i="1"/>
  <c r="AL29" i="1"/>
  <c r="AH29" i="1"/>
  <c r="AD29" i="1"/>
  <c r="Z29" i="1"/>
  <c r="V29" i="1"/>
  <c r="AX17" i="1"/>
  <c r="AT17" i="1"/>
  <c r="BB47" i="1"/>
  <c r="BA40" i="1"/>
  <c r="AX8" i="1"/>
  <c r="AX10" i="1"/>
  <c r="AX5" i="1"/>
  <c r="AX6" i="1"/>
  <c r="AX7" i="1"/>
  <c r="AX9" i="1"/>
  <c r="AX11" i="1"/>
  <c r="AX12" i="1"/>
  <c r="AX14" i="1"/>
  <c r="AX15" i="1"/>
  <c r="AX16" i="1"/>
  <c r="AX20" i="1"/>
  <c r="AX21" i="1"/>
  <c r="AX50" i="1"/>
  <c r="AX23" i="1"/>
  <c r="AX24" i="1"/>
  <c r="AX25" i="1"/>
  <c r="AX26" i="1"/>
  <c r="AX27" i="1"/>
  <c r="AX47" i="1"/>
  <c r="AX51" i="1"/>
  <c r="AX30" i="1"/>
  <c r="AX31" i="1"/>
  <c r="AX32" i="1"/>
  <c r="AX33" i="1"/>
  <c r="AX35" i="1"/>
  <c r="AX36" i="1"/>
  <c r="AX48" i="1"/>
  <c r="AX37" i="1"/>
  <c r="AX38" i="1"/>
  <c r="AX39" i="1"/>
  <c r="AX13" i="1"/>
  <c r="AX18" i="1"/>
  <c r="AX28" i="1"/>
  <c r="AV40" i="1"/>
  <c r="M64" i="1" s="1"/>
  <c r="E20" i="7" s="1"/>
  <c r="D20" i="7"/>
  <c r="AT47" i="1"/>
  <c r="AP47" i="1"/>
  <c r="AL47" i="1"/>
  <c r="AH47" i="1"/>
  <c r="AT27" i="1"/>
  <c r="AP27" i="1"/>
  <c r="AL27" i="1"/>
  <c r="AH27" i="1"/>
  <c r="AD27" i="1"/>
  <c r="Z27" i="1"/>
  <c r="V27" i="1"/>
  <c r="N26" i="1"/>
  <c r="AT28" i="1"/>
  <c r="AP28" i="1"/>
  <c r="AL28" i="1"/>
  <c r="AH28" i="1"/>
  <c r="AD28" i="1"/>
  <c r="Z28" i="1"/>
  <c r="V28" i="1"/>
  <c r="R28" i="1"/>
  <c r="N28" i="1"/>
  <c r="J28" i="1"/>
  <c r="F28" i="1"/>
  <c r="A43" i="1"/>
  <c r="A28" i="1" s="1"/>
  <c r="AT18" i="1"/>
  <c r="AP18" i="1"/>
  <c r="AL18" i="1"/>
  <c r="AH18" i="1"/>
  <c r="AD18" i="1"/>
  <c r="Z18" i="1"/>
  <c r="V18" i="1"/>
  <c r="R18" i="1"/>
  <c r="N18" i="1"/>
  <c r="J18" i="1"/>
  <c r="F18" i="1"/>
  <c r="A18" i="1"/>
  <c r="AT14" i="1"/>
  <c r="AP14" i="1"/>
  <c r="AL14" i="1"/>
  <c r="AH14" i="1"/>
  <c r="AD14" i="1"/>
  <c r="AX43" i="1"/>
  <c r="AX45" i="1"/>
  <c r="AW40" i="1"/>
  <c r="AT5" i="1"/>
  <c r="AT6" i="1"/>
  <c r="AT7" i="1"/>
  <c r="AT8" i="1"/>
  <c r="AT9" i="1"/>
  <c r="AT10" i="1"/>
  <c r="AT11" i="1"/>
  <c r="AT12" i="1"/>
  <c r="AT13" i="1"/>
  <c r="AT15" i="1"/>
  <c r="AT16" i="1"/>
  <c r="AT43" i="1"/>
  <c r="AT20" i="1"/>
  <c r="AT21" i="1"/>
  <c r="AT50" i="1"/>
  <c r="AT23" i="1"/>
  <c r="AT24" i="1"/>
  <c r="AT25" i="1"/>
  <c r="AT26" i="1"/>
  <c r="AT51" i="1"/>
  <c r="AT30" i="1"/>
  <c r="AT31" i="1"/>
  <c r="AT32" i="1"/>
  <c r="AT33" i="1"/>
  <c r="AT45" i="1"/>
  <c r="AT35" i="1"/>
  <c r="AT36" i="1"/>
  <c r="AT48" i="1"/>
  <c r="AT37" i="1"/>
  <c r="AT38" i="1"/>
  <c r="AT39" i="1"/>
  <c r="AR40" i="1"/>
  <c r="M63" i="1" s="1"/>
  <c r="E19" i="7" s="1"/>
  <c r="D19" i="7"/>
  <c r="AP5" i="1"/>
  <c r="AP6" i="1"/>
  <c r="AP7" i="1"/>
  <c r="AP8" i="1"/>
  <c r="AP9" i="1"/>
  <c r="AP10" i="1"/>
  <c r="AP11" i="1"/>
  <c r="AP12" i="1"/>
  <c r="AP13" i="1"/>
  <c r="AP15" i="1"/>
  <c r="AP16" i="1"/>
  <c r="AP43" i="1"/>
  <c r="AP20" i="1"/>
  <c r="AP21" i="1"/>
  <c r="AP50" i="1"/>
  <c r="AP23" i="1"/>
  <c r="AP24" i="1"/>
  <c r="AP25" i="1"/>
  <c r="AP26" i="1"/>
  <c r="AP51" i="1"/>
  <c r="AP30" i="1"/>
  <c r="AP31" i="1"/>
  <c r="AP32" i="1"/>
  <c r="AP33" i="1"/>
  <c r="AP45" i="1"/>
  <c r="AP35" i="1"/>
  <c r="AP36" i="1"/>
  <c r="AP48" i="1"/>
  <c r="AP37" i="1"/>
  <c r="AP38" i="1"/>
  <c r="AP39" i="1"/>
  <c r="AN40" i="1"/>
  <c r="M62" i="1" s="1"/>
  <c r="E18" i="7" s="1"/>
  <c r="D18" i="7"/>
  <c r="AL5" i="1"/>
  <c r="AL6" i="1"/>
  <c r="AL7" i="1"/>
  <c r="AL8" i="1"/>
  <c r="AL9" i="1"/>
  <c r="AL10" i="1"/>
  <c r="AL11" i="1"/>
  <c r="AL12" i="1"/>
  <c r="AL13" i="1"/>
  <c r="AL15" i="1"/>
  <c r="AL16" i="1"/>
  <c r="AL43" i="1"/>
  <c r="AL20" i="1"/>
  <c r="AL21" i="1"/>
  <c r="AL50" i="1"/>
  <c r="AL23" i="1"/>
  <c r="AL24" i="1"/>
  <c r="AL25" i="1"/>
  <c r="AL26" i="1"/>
  <c r="AL51" i="1"/>
  <c r="AL30" i="1"/>
  <c r="AL31" i="1"/>
  <c r="AL32" i="1"/>
  <c r="AL33" i="1"/>
  <c r="AL45" i="1"/>
  <c r="AL35" i="1"/>
  <c r="AL36" i="1"/>
  <c r="AL48" i="1"/>
  <c r="AL37" i="1"/>
  <c r="AL38" i="1"/>
  <c r="AL39" i="1"/>
  <c r="AJ40" i="1"/>
  <c r="M61" i="1" s="1"/>
  <c r="E17" i="7" s="1"/>
  <c r="D17" i="7"/>
  <c r="AH5" i="1"/>
  <c r="AH6" i="1"/>
  <c r="AH7" i="1"/>
  <c r="AH8" i="1"/>
  <c r="AH9" i="1"/>
  <c r="AH11" i="1"/>
  <c r="AH12" i="1"/>
  <c r="AH13" i="1"/>
  <c r="AH15" i="1"/>
  <c r="AH16" i="1"/>
  <c r="AH43" i="1"/>
  <c r="AH20" i="1"/>
  <c r="AH21" i="1"/>
  <c r="AH50" i="1"/>
  <c r="AH23" i="1"/>
  <c r="AH24" i="1"/>
  <c r="AH25" i="1"/>
  <c r="AH26" i="1"/>
  <c r="AH51" i="1"/>
  <c r="AH30" i="1"/>
  <c r="AH31" i="1"/>
  <c r="AH33" i="1"/>
  <c r="AH45" i="1"/>
  <c r="AH35" i="1"/>
  <c r="AH36" i="1"/>
  <c r="AH37" i="1"/>
  <c r="AH38" i="1"/>
  <c r="AH39" i="1"/>
  <c r="AF40" i="1"/>
  <c r="M60" i="1" s="1"/>
  <c r="E16" i="7" s="1"/>
  <c r="L52" i="1"/>
  <c r="L53" i="1" s="1"/>
  <c r="L54" i="1" s="1"/>
  <c r="L55" i="1" s="1"/>
  <c r="L56" i="1" s="1"/>
  <c r="L57" i="1" s="1"/>
  <c r="L58" i="1" s="1"/>
  <c r="L59" i="1" s="1"/>
  <c r="L60" i="1" s="1"/>
  <c r="AD5" i="1"/>
  <c r="AD6" i="1"/>
  <c r="AD7" i="1"/>
  <c r="AD8" i="1"/>
  <c r="AD9" i="1"/>
  <c r="AD10" i="1"/>
  <c r="AD11" i="1"/>
  <c r="AD12" i="1"/>
  <c r="AD13" i="1"/>
  <c r="AD15" i="1"/>
  <c r="AD16" i="1"/>
  <c r="AD43" i="1"/>
  <c r="AD20" i="1"/>
  <c r="AD21" i="1"/>
  <c r="AD50" i="1"/>
  <c r="AD23" i="1"/>
  <c r="AD24" i="1"/>
  <c r="AD25" i="1"/>
  <c r="AD26" i="1"/>
  <c r="AD51" i="1"/>
  <c r="AD30" i="1"/>
  <c r="AD31" i="1"/>
  <c r="AD32" i="1"/>
  <c r="AD33" i="1"/>
  <c r="AD45" i="1"/>
  <c r="AD35" i="1"/>
  <c r="AD36" i="1"/>
  <c r="AD48" i="1"/>
  <c r="AD37" i="1"/>
  <c r="AD38" i="1"/>
  <c r="AD39" i="1"/>
  <c r="AB40" i="1"/>
  <c r="M59" i="1" s="1"/>
  <c r="E15" i="7" s="1"/>
  <c r="Z5" i="1"/>
  <c r="Z6" i="1"/>
  <c r="Z7" i="1"/>
  <c r="Z8" i="1"/>
  <c r="Z9" i="1"/>
  <c r="Z10" i="1"/>
  <c r="Z12" i="1"/>
  <c r="Z13" i="1"/>
  <c r="Z15" i="1"/>
  <c r="Z16" i="1"/>
  <c r="Z43" i="1"/>
  <c r="Z20" i="1"/>
  <c r="Z21" i="1"/>
  <c r="Z50" i="1"/>
  <c r="Z23" i="1"/>
  <c r="Z24" i="1"/>
  <c r="Z25" i="1"/>
  <c r="Z26" i="1"/>
  <c r="Z51" i="1"/>
  <c r="Z30" i="1"/>
  <c r="Z31" i="1"/>
  <c r="Z32" i="1"/>
  <c r="Z33" i="1"/>
  <c r="Z45" i="1"/>
  <c r="Z35" i="1"/>
  <c r="Z36" i="1"/>
  <c r="Z48" i="1"/>
  <c r="Z37" i="1"/>
  <c r="Z38" i="1"/>
  <c r="Z39" i="1"/>
  <c r="X40" i="1"/>
  <c r="M58" i="1" s="1"/>
  <c r="E14" i="7" s="1"/>
  <c r="V5" i="1"/>
  <c r="V6" i="1"/>
  <c r="V7" i="1"/>
  <c r="V8" i="1"/>
  <c r="V9" i="1"/>
  <c r="V10" i="1"/>
  <c r="V12" i="1"/>
  <c r="V13" i="1"/>
  <c r="V15" i="1"/>
  <c r="V16" i="1"/>
  <c r="V43" i="1"/>
  <c r="V20" i="1"/>
  <c r="V21" i="1"/>
  <c r="V50" i="1"/>
  <c r="V23" i="1"/>
  <c r="V24" i="1"/>
  <c r="V25" i="1"/>
  <c r="V26" i="1"/>
  <c r="V51" i="1"/>
  <c r="V30" i="1"/>
  <c r="V31" i="1"/>
  <c r="V32" i="1"/>
  <c r="V45" i="1"/>
  <c r="V35" i="1"/>
  <c r="V36" i="1"/>
  <c r="V48" i="1"/>
  <c r="V37" i="1"/>
  <c r="V38" i="1"/>
  <c r="V39" i="1"/>
  <c r="T40" i="1"/>
  <c r="M57" i="1" s="1"/>
  <c r="E13" i="7" s="1"/>
  <c r="R5" i="1"/>
  <c r="R7" i="1"/>
  <c r="R8" i="1"/>
  <c r="R9" i="1"/>
  <c r="R10" i="1"/>
  <c r="R12" i="1"/>
  <c r="R13" i="1"/>
  <c r="R15" i="1"/>
  <c r="R43" i="1"/>
  <c r="R20" i="1"/>
  <c r="R21" i="1"/>
  <c r="R50" i="1"/>
  <c r="R23" i="1"/>
  <c r="R24" i="1"/>
  <c r="R25" i="1"/>
  <c r="R26" i="1"/>
  <c r="R51" i="1"/>
  <c r="R31" i="1"/>
  <c r="R32" i="1"/>
  <c r="R45" i="1"/>
  <c r="R35" i="1"/>
  <c r="R36" i="1"/>
  <c r="R48" i="1"/>
  <c r="R37" i="1"/>
  <c r="R38" i="1"/>
  <c r="R39" i="1"/>
  <c r="P40" i="1"/>
  <c r="M56" i="1" s="1"/>
  <c r="E12" i="7" s="1"/>
  <c r="N7" i="1"/>
  <c r="N8" i="1"/>
  <c r="N9" i="1"/>
  <c r="N10" i="1"/>
  <c r="N12" i="1"/>
  <c r="N13" i="1"/>
  <c r="N15" i="1"/>
  <c r="N43" i="1"/>
  <c r="N20" i="1"/>
  <c r="N21" i="1"/>
  <c r="N50" i="1"/>
  <c r="N23" i="1"/>
  <c r="N24" i="1"/>
  <c r="N25" i="1"/>
  <c r="N51" i="1"/>
  <c r="N31" i="1"/>
  <c r="N32" i="1"/>
  <c r="N45" i="1"/>
  <c r="N35" i="1"/>
  <c r="N36" i="1"/>
  <c r="N48" i="1"/>
  <c r="N37" i="1"/>
  <c r="N38" i="1"/>
  <c r="N39" i="1"/>
  <c r="L40" i="1"/>
  <c r="M55" i="1" s="1"/>
  <c r="E11" i="7" s="1"/>
  <c r="J7" i="1"/>
  <c r="J8" i="1"/>
  <c r="J9" i="1"/>
  <c r="J10" i="1"/>
  <c r="J12" i="1"/>
  <c r="J13" i="1"/>
  <c r="J15" i="1"/>
  <c r="J43" i="1"/>
  <c r="J20" i="1"/>
  <c r="J21" i="1"/>
  <c r="J50" i="1"/>
  <c r="J23" i="1"/>
  <c r="J24" i="1"/>
  <c r="J25" i="1"/>
  <c r="J51" i="1"/>
  <c r="J31" i="1"/>
  <c r="J32" i="1"/>
  <c r="J45" i="1"/>
  <c r="J35" i="1"/>
  <c r="J36" i="1"/>
  <c r="J48" i="1"/>
  <c r="J37" i="1"/>
  <c r="J38" i="1"/>
  <c r="J39" i="1"/>
  <c r="H40" i="1"/>
  <c r="M54" i="1" s="1"/>
  <c r="E10" i="7" s="1"/>
  <c r="F7" i="1"/>
  <c r="F8" i="1"/>
  <c r="F9" i="1"/>
  <c r="F11" i="1"/>
  <c r="F12" i="1"/>
  <c r="F15" i="1"/>
  <c r="F21" i="1"/>
  <c r="F50" i="1"/>
  <c r="F23" i="1"/>
  <c r="F24" i="1"/>
  <c r="F25" i="1"/>
  <c r="F31" i="1"/>
  <c r="F35" i="1"/>
  <c r="F36" i="1"/>
  <c r="F48" i="1"/>
  <c r="F38" i="1"/>
  <c r="F39" i="1"/>
  <c r="D40" i="1"/>
  <c r="M53" i="1" s="1"/>
  <c r="E9" i="7" s="1"/>
  <c r="AQ40" i="1"/>
  <c r="K63" i="1" s="1"/>
  <c r="B14" i="2" s="1"/>
  <c r="A14" i="2"/>
  <c r="AM40" i="1"/>
  <c r="K62" i="1" s="1"/>
  <c r="B13" i="2" s="1"/>
  <c r="A13" i="2"/>
  <c r="AI40" i="1"/>
  <c r="K61" i="1" s="1"/>
  <c r="B12" i="2" s="1"/>
  <c r="A12" i="2"/>
  <c r="AE40" i="1"/>
  <c r="K60" i="1" s="1"/>
  <c r="B11" i="2" s="1"/>
  <c r="J52" i="1"/>
  <c r="J53" i="1"/>
  <c r="J54" i="1" s="1"/>
  <c r="J55" i="1" s="1"/>
  <c r="J56" i="1" s="1"/>
  <c r="J57" i="1" s="1"/>
  <c r="J58" i="1" s="1"/>
  <c r="J59" i="1" s="1"/>
  <c r="J60" i="1" s="1"/>
  <c r="AA40" i="1"/>
  <c r="K59" i="1" s="1"/>
  <c r="B10" i="2" s="1"/>
  <c r="W40" i="1"/>
  <c r="K58" i="1" s="1"/>
  <c r="B9" i="2" s="1"/>
  <c r="S40" i="1"/>
  <c r="K57" i="1" s="1"/>
  <c r="B8" i="2" s="1"/>
  <c r="O40" i="1"/>
  <c r="K56" i="1" s="1"/>
  <c r="B7" i="2" s="1"/>
  <c r="K40" i="1"/>
  <c r="K55" i="1" s="1"/>
  <c r="B6" i="2" s="1"/>
  <c r="G40" i="1"/>
  <c r="K54" i="1" s="1"/>
  <c r="B5" i="2" s="1"/>
  <c r="C40" i="1"/>
  <c r="K53" i="1" s="1"/>
  <c r="B4" i="2" s="1"/>
  <c r="E40" i="1"/>
  <c r="I40" i="1"/>
  <c r="M40" i="1"/>
  <c r="Q40" i="1"/>
  <c r="U40" i="1"/>
  <c r="Y40" i="1"/>
  <c r="AC40" i="1"/>
  <c r="AG40" i="1"/>
  <c r="AK40" i="1"/>
  <c r="AO40" i="1"/>
  <c r="AS40" i="1"/>
  <c r="BT40" i="1"/>
  <c r="BU40" i="1"/>
  <c r="BV40" i="1"/>
  <c r="K52" i="1"/>
  <c r="M52" i="1"/>
  <c r="N52" i="1"/>
  <c r="W52" i="1"/>
  <c r="W53" i="1" s="1"/>
  <c r="W54" i="1" s="1"/>
  <c r="A61" i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U61" i="1"/>
  <c r="U62" i="1" s="1"/>
  <c r="U63" i="1" s="1"/>
  <c r="U64" i="1" s="1"/>
  <c r="U65" i="1" s="1"/>
  <c r="U66" i="1" s="1"/>
  <c r="U67" i="1" s="1"/>
  <c r="U68" i="1" s="1"/>
  <c r="U69" i="1" s="1"/>
  <c r="U70" i="1" s="1"/>
  <c r="U71" i="1" s="1"/>
  <c r="U72" i="1" s="1"/>
  <c r="U73" i="1" s="1"/>
  <c r="U74" i="1" s="1"/>
  <c r="V40" i="1" l="1"/>
  <c r="N57" i="1" s="1"/>
  <c r="F13" i="7" s="1"/>
  <c r="AL40" i="1"/>
  <c r="N61" i="1" s="1"/>
  <c r="F17" i="7" s="1"/>
  <c r="AP40" i="1"/>
  <c r="N62" i="1" s="1"/>
  <c r="F18" i="7" s="1"/>
  <c r="AT40" i="1"/>
  <c r="N63" i="1" s="1"/>
  <c r="F19" i="7" s="1"/>
  <c r="N40" i="1"/>
  <c r="N55" i="1" s="1"/>
  <c r="F11" i="7" s="1"/>
  <c r="AH40" i="1"/>
  <c r="N60" i="1" s="1"/>
  <c r="F16" i="7" s="1"/>
  <c r="F40" i="1"/>
  <c r="N53" i="1" s="1"/>
  <c r="F9" i="7" s="1"/>
  <c r="R40" i="1"/>
  <c r="N56" i="1" s="1"/>
  <c r="F12" i="7" s="1"/>
  <c r="J40" i="1"/>
  <c r="N54" i="1" s="1"/>
  <c r="F10" i="7" s="1"/>
  <c r="Z40" i="1"/>
  <c r="N58" i="1" s="1"/>
  <c r="F14" i="7" s="1"/>
  <c r="AD40" i="1"/>
  <c r="N59" i="1" s="1"/>
  <c r="F15" i="7" s="1"/>
  <c r="AX40" i="1"/>
  <c r="N64" i="1" s="1"/>
  <c r="F20" i="7" s="1"/>
  <c r="BB40" i="1"/>
  <c r="N65" i="1" s="1"/>
  <c r="F21" i="7" s="1"/>
  <c r="BF40" i="1"/>
  <c r="F22" i="7" s="1"/>
  <c r="A46" i="1"/>
  <c r="A20" i="1"/>
  <c r="A21" i="1" s="1"/>
  <c r="A50" i="1" s="1"/>
  <c r="A23" i="1" s="1"/>
  <c r="A24" i="1" s="1"/>
  <c r="A25" i="1" s="1"/>
  <c r="A26" i="1" s="1"/>
  <c r="A51" i="1" s="1"/>
  <c r="A30" i="1" s="1"/>
  <c r="A31" i="1" s="1"/>
  <c r="A32" i="1" s="1"/>
  <c r="A33" i="1" s="1"/>
  <c r="A45" i="1" s="1"/>
  <c r="A35" i="1" s="1"/>
  <c r="A36" i="1" s="1"/>
  <c r="A48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<sst xmlns="http://schemas.openxmlformats.org/spreadsheetml/2006/main" count="175" uniqueCount="66">
  <si>
    <t>Div</t>
  </si>
  <si>
    <t>ROE</t>
  </si>
  <si>
    <t>PE</t>
  </si>
  <si>
    <t>MB</t>
  </si>
  <si>
    <t>Year</t>
  </si>
  <si>
    <t>Average Dividend Yield</t>
  </si>
  <si>
    <t>Northeast Utilities (NYSE-NU)</t>
  </si>
  <si>
    <t>Progress Energy Inc.  (NYSE-PGN)</t>
  </si>
  <si>
    <t>Average</t>
  </si>
  <si>
    <t>M/B</t>
  </si>
  <si>
    <t>Utility Group</t>
  </si>
  <si>
    <t>American Electric Power</t>
  </si>
  <si>
    <t>American Electric Power Co. (NYSE-AEP)</t>
  </si>
  <si>
    <t>Edison International (NYSE-EIX)</t>
  </si>
  <si>
    <t>Entergy Corporation (NYSE-ETR)</t>
  </si>
  <si>
    <t>FirstEnergy Corporation (NYSE-FE)</t>
  </si>
  <si>
    <t>FPL Group, Inc. (NYSE-FPL)</t>
  </si>
  <si>
    <t>PG&amp;E Corporation (NYSE-PCG)</t>
  </si>
  <si>
    <t>Southern Company (NYSE-SO)</t>
  </si>
  <si>
    <t>Xcel Energy Inc. (NYSE-XEL)</t>
  </si>
  <si>
    <t>ALLETE, Inc. (NYSE-ALE)</t>
  </si>
  <si>
    <t>Central Vermont Public Serv. Corp. (NYSE-CV)</t>
  </si>
  <si>
    <t>Cleco Corporation (NYSE-CNL)</t>
  </si>
  <si>
    <t>DPL Inc.(NYSE-DPL)</t>
  </si>
  <si>
    <t>IDACORP, Inc. (NYSE-IDA)</t>
  </si>
  <si>
    <t>NSTAR (NYSE-NST)</t>
  </si>
  <si>
    <t>UIL Holdings Corporation (NYSE-UIL)</t>
  </si>
  <si>
    <t>Avista</t>
  </si>
  <si>
    <t>DTE</t>
  </si>
  <si>
    <t>Pinnacle West</t>
  </si>
  <si>
    <t>Westar</t>
  </si>
  <si>
    <t>Wisconsin</t>
  </si>
  <si>
    <t>AMEREN</t>
  </si>
  <si>
    <t>CMS Energy</t>
  </si>
  <si>
    <t>Edison Intl</t>
  </si>
  <si>
    <t>Great Plains</t>
  </si>
  <si>
    <t>Hawaiian Electric Industries, Inc. (NYSE-HE)</t>
  </si>
  <si>
    <t>PEPCO</t>
  </si>
  <si>
    <t>Portland General Electric (NYSE-POR)</t>
  </si>
  <si>
    <t>Alliant</t>
  </si>
  <si>
    <t>Consolidated Edison</t>
  </si>
  <si>
    <t>Entergy</t>
  </si>
  <si>
    <t>MGE Energy</t>
  </si>
  <si>
    <t>Nextra Energy (NYSE-NEE)</t>
  </si>
  <si>
    <t>OGE Energy Corp. (NYSE-OGE)</t>
  </si>
  <si>
    <t>SCANA Corporation (NYSE-SCG)</t>
  </si>
  <si>
    <t>Southern</t>
  </si>
  <si>
    <t>Unisource</t>
  </si>
  <si>
    <t>Exelon</t>
  </si>
  <si>
    <t>First Energy</t>
  </si>
  <si>
    <t>PPL</t>
  </si>
  <si>
    <t>B;ackHills</t>
  </si>
  <si>
    <t>Back Hills</t>
  </si>
  <si>
    <t>Dominion</t>
  </si>
  <si>
    <t>first energy</t>
  </si>
  <si>
    <t>PNM</t>
  </si>
  <si>
    <t>Duke Energy</t>
  </si>
  <si>
    <t>Duke</t>
  </si>
  <si>
    <t>Northeast Utilities</t>
  </si>
  <si>
    <t>Northwestern</t>
  </si>
  <si>
    <t>NV Energy</t>
  </si>
  <si>
    <t>El Paso</t>
  </si>
  <si>
    <t>Otter Tail</t>
  </si>
  <si>
    <t>el paso</t>
  </si>
  <si>
    <t>otter</t>
  </si>
  <si>
    <t>Hawaiinan eletric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</si>
</sst>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%"/>
    <numFmt numFmtId="168" formatCode="0.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10" fontId="0" fillId="0" borderId="0" xfId="0" applyNumberFormat="1"/>
    <xf numFmtId="2" fontId="0" fillId="0" borderId="0" xfId="0" applyNumberFormat="1"/>
    <xf numFmtId="0" fontId="0" fillId="2" borderId="0" xfId="0" applyFill="1"/>
    <xf numFmtId="2" fontId="1" fillId="0" borderId="0" xfId="0" applyNumberFormat="1" applyFont="1"/>
    <xf numFmtId="0" fontId="2" fillId="2" borderId="1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0" fontId="0" fillId="2" borderId="0" xfId="0" applyNumberFormat="1" applyFill="1" applyBorder="1" applyAlignment="1">
      <alignment horizontal="center"/>
    </xf>
    <xf numFmtId="165" fontId="0" fillId="2" borderId="0" xfId="1" applyNumberFormat="1" applyFont="1" applyFill="1" applyBorder="1" applyAlignment="1">
      <alignment horizontal="center"/>
    </xf>
    <xf numFmtId="10" fontId="0" fillId="2" borderId="0" xfId="1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5" fontId="3" fillId="2" borderId="0" xfId="1" applyNumberFormat="1" applyFont="1" applyFill="1" applyBorder="1" applyAlignment="1">
      <alignment horizontal="center"/>
    </xf>
    <xf numFmtId="10" fontId="3" fillId="2" borderId="0" xfId="1" applyNumberFormat="1" applyFont="1" applyFill="1" applyBorder="1" applyAlignment="1">
      <alignment horizontal="center"/>
    </xf>
    <xf numFmtId="0" fontId="0" fillId="2" borderId="0" xfId="0" applyFill="1" applyBorder="1"/>
    <xf numFmtId="0" fontId="6" fillId="2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7" xfId="0" applyFont="1" applyBorder="1"/>
    <xf numFmtId="10" fontId="3" fillId="2" borderId="0" xfId="0" applyNumberFormat="1" applyFont="1" applyFill="1" applyBorder="1" applyAlignment="1">
      <alignment horizontal="center"/>
    </xf>
    <xf numFmtId="0" fontId="4" fillId="2" borderId="8" xfId="0" applyFont="1" applyFill="1" applyBorder="1"/>
    <xf numFmtId="0" fontId="4" fillId="0" borderId="8" xfId="0" applyFont="1" applyBorder="1"/>
    <xf numFmtId="0" fontId="4" fillId="2" borderId="9" xfId="0" applyFont="1" applyFill="1" applyBorder="1"/>
    <xf numFmtId="10" fontId="0" fillId="2" borderId="0" xfId="0" applyNumberFormat="1" applyFill="1" applyBorder="1"/>
    <xf numFmtId="2" fontId="0" fillId="2" borderId="0" xfId="0" applyNumberFormat="1" applyFill="1" applyBorder="1"/>
    <xf numFmtId="0" fontId="0" fillId="2" borderId="0" xfId="0" applyFill="1"/>
    <xf numFmtId="10" fontId="0" fillId="2" borderId="0" xfId="0" applyNumberFormat="1" applyFill="1"/>
    <xf numFmtId="0" fontId="4" fillId="0" borderId="10" xfId="0" applyFont="1" applyBorder="1"/>
    <xf numFmtId="0" fontId="4" fillId="0" borderId="0" xfId="0" applyFont="1" applyBorder="1"/>
    <xf numFmtId="0" fontId="4" fillId="2" borderId="11" xfId="0" applyFont="1" applyFill="1" applyBorder="1"/>
    <xf numFmtId="164" fontId="0" fillId="2" borderId="3" xfId="0" applyNumberForma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4" fillId="2" borderId="12" xfId="0" applyFont="1" applyFill="1" applyBorder="1"/>
    <xf numFmtId="164" fontId="3" fillId="2" borderId="0" xfId="0" applyNumberFormat="1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0" fontId="3" fillId="2" borderId="0" xfId="0" applyNumberFormat="1" applyFont="1" applyFill="1" applyAlignment="1">
      <alignment horizontal="center"/>
    </xf>
    <xf numFmtId="0" fontId="4" fillId="0" borderId="13" xfId="0" applyFont="1" applyFill="1" applyBorder="1"/>
    <xf numFmtId="0" fontId="4" fillId="0" borderId="7" xfId="0" applyFont="1" applyFill="1" applyBorder="1"/>
    <xf numFmtId="0" fontId="4" fillId="2" borderId="14" xfId="0" applyFont="1" applyFill="1" applyBorder="1"/>
    <xf numFmtId="164" fontId="0" fillId="2" borderId="15" xfId="0" applyNumberFormat="1" applyFill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10" fontId="3" fillId="2" borderId="15" xfId="0" applyNumberFormat="1" applyFont="1" applyFill="1" applyBorder="1" applyAlignment="1">
      <alignment horizontal="center"/>
    </xf>
    <xf numFmtId="164" fontId="3" fillId="2" borderId="15" xfId="0" applyNumberFormat="1" applyFont="1" applyFill="1" applyBorder="1" applyAlignment="1">
      <alignment horizontal="center"/>
    </xf>
    <xf numFmtId="165" fontId="0" fillId="2" borderId="15" xfId="1" applyNumberFormat="1" applyFont="1" applyFill="1" applyBorder="1" applyAlignment="1">
      <alignment horizontal="center"/>
    </xf>
    <xf numFmtId="10" fontId="0" fillId="2" borderId="15" xfId="1" applyNumberFormat="1" applyFont="1" applyFill="1" applyBorder="1" applyAlignment="1">
      <alignment horizontal="center"/>
    </xf>
    <xf numFmtId="0" fontId="4" fillId="2" borderId="17" xfId="0" applyFont="1" applyFill="1" applyBorder="1"/>
    <xf numFmtId="10" fontId="0" fillId="0" borderId="0" xfId="1" applyNumberFormat="1" applyFont="1"/>
    <xf numFmtId="0" fontId="8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0" fillId="0" borderId="0" xfId="0" applyAlignment="1">
      <alignment horizontal="right"/>
    </xf>
    <xf numFmtId="165" fontId="0" fillId="2" borderId="0" xfId="1" applyNumberFormat="1" applyFont="1" applyFill="1" applyBorder="1" applyAlignment="1">
      <alignment horizontal="center" vertical="center"/>
    </xf>
    <xf numFmtId="2" fontId="0" fillId="2" borderId="0" xfId="1" applyNumberFormat="1" applyFon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0" fontId="7" fillId="0" borderId="0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0" fontId="3" fillId="0" borderId="0" xfId="1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165" fontId="7" fillId="0" borderId="15" xfId="1" applyNumberFormat="1" applyFont="1" applyFill="1" applyBorder="1" applyAlignment="1">
      <alignment horizontal="center"/>
    </xf>
    <xf numFmtId="10" fontId="7" fillId="0" borderId="15" xfId="1" applyNumberFormat="1" applyFon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0" fontId="0" fillId="0" borderId="0" xfId="1" applyNumberFormat="1" applyFont="1" applyFill="1" applyAlignment="1">
      <alignment horizontal="right"/>
    </xf>
    <xf numFmtId="0" fontId="4" fillId="0" borderId="8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165" fontId="5" fillId="2" borderId="5" xfId="1" applyNumberFormat="1" applyFont="1" applyFill="1" applyBorder="1" applyAlignment="1">
      <alignment horizontal="center"/>
    </xf>
    <xf numFmtId="165" fontId="5" fillId="0" borderId="5" xfId="1" applyNumberFormat="1" applyFont="1" applyBorder="1" applyAlignment="1">
      <alignment horizontal="center"/>
    </xf>
    <xf numFmtId="2" fontId="5" fillId="2" borderId="5" xfId="0" applyNumberFormat="1" applyFont="1" applyFill="1" applyBorder="1" applyAlignment="1">
      <alignment horizontal="center"/>
    </xf>
    <xf numFmtId="10" fontId="5" fillId="0" borderId="6" xfId="1" applyNumberFormat="1" applyFont="1" applyBorder="1" applyAlignment="1">
      <alignment horizontal="center"/>
    </xf>
    <xf numFmtId="10" fontId="5" fillId="0" borderId="5" xfId="1" applyNumberFormat="1" applyFont="1" applyBorder="1" applyAlignment="1">
      <alignment horizontal="center"/>
    </xf>
    <xf numFmtId="165" fontId="0" fillId="0" borderId="0" xfId="1" applyNumberFormat="1" applyFont="1"/>
    <xf numFmtId="165" fontId="2" fillId="2" borderId="0" xfId="1" applyNumberFormat="1" applyFont="1" applyFill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165" fontId="0" fillId="0" borderId="3" xfId="1" applyNumberFormat="1" applyFont="1" applyFill="1" applyBorder="1" applyAlignment="1">
      <alignment horizontal="center"/>
    </xf>
    <xf numFmtId="165" fontId="0" fillId="0" borderId="0" xfId="1" applyNumberFormat="1" applyFont="1" applyFill="1" applyAlignment="1">
      <alignment horizontal="right"/>
    </xf>
    <xf numFmtId="165" fontId="0" fillId="2" borderId="0" xfId="1" applyNumberFormat="1" applyFont="1" applyFill="1" applyBorder="1"/>
    <xf numFmtId="165" fontId="0" fillId="2" borderId="1" xfId="1" applyNumberFormat="1" applyFont="1" applyFill="1" applyBorder="1"/>
    <xf numFmtId="10" fontId="2" fillId="2" borderId="0" xfId="1" applyNumberFormat="1" applyFont="1" applyFill="1" applyBorder="1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10" fontId="0" fillId="0" borderId="3" xfId="1" applyNumberFormat="1" applyFont="1" applyFill="1" applyBorder="1" applyAlignment="1">
      <alignment horizontal="center"/>
    </xf>
    <xf numFmtId="10" fontId="0" fillId="2" borderId="0" xfId="1" applyNumberFormat="1" applyFont="1" applyFill="1" applyBorder="1"/>
    <xf numFmtId="0" fontId="5" fillId="0" borderId="21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68" fontId="2" fillId="2" borderId="1" xfId="1" applyNumberFormat="1" applyFont="1" applyFill="1" applyBorder="1"/>
    <xf numFmtId="2" fontId="2" fillId="2" borderId="1" xfId="1" applyNumberFormat="1" applyFont="1" applyFill="1" applyBorder="1"/>
    <xf numFmtId="2" fontId="0" fillId="2" borderId="1" xfId="1" applyNumberFormat="1" applyFont="1" applyFill="1" applyBorder="1"/>
    <xf numFmtId="2" fontId="0" fillId="2" borderId="1" xfId="0" applyNumberFormat="1" applyFill="1" applyBorder="1"/>
    <xf numFmtId="2" fontId="0" fillId="2" borderId="2" xfId="0" applyNumberFormat="1" applyFill="1" applyBorder="1"/>
    <xf numFmtId="164" fontId="1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008343265792668E-2"/>
          <c:y val="0.10714285714285714"/>
          <c:w val="0.84624553039332573"/>
          <c:h val="0.798214285714285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'ROE-MTB Chart'!$E$8</c:f>
              <c:strCache>
                <c:ptCount val="1"/>
                <c:pt idx="0">
                  <c:v>ROE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numRef>
              <c:f>'ROE-MTB Chart'!$D$9:$D$24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'ROE-MTB Chart'!$E$9:$E$24</c:f>
              <c:numCache>
                <c:formatCode>0.0%</c:formatCode>
                <c:ptCount val="16"/>
                <c:pt idx="0">
                  <c:v>0.1225</c:v>
                </c:pt>
                <c:pt idx="1">
                  <c:v>0.1135</c:v>
                </c:pt>
                <c:pt idx="2">
                  <c:v>0.1085</c:v>
                </c:pt>
                <c:pt idx="3">
                  <c:v>9.0999999999999998E-2</c:v>
                </c:pt>
                <c:pt idx="4">
                  <c:v>0.104</c:v>
                </c:pt>
                <c:pt idx="5">
                  <c:v>0.10349999999999999</c:v>
                </c:pt>
                <c:pt idx="6">
                  <c:v>0.106</c:v>
                </c:pt>
                <c:pt idx="7">
                  <c:v>9.5500000000000002E-2</c:v>
                </c:pt>
                <c:pt idx="8">
                  <c:v>8.6999999999999994E-2</c:v>
                </c:pt>
                <c:pt idx="9">
                  <c:v>9.4500000000000001E-2</c:v>
                </c:pt>
                <c:pt idx="10">
                  <c:v>9.9000000000000005E-2</c:v>
                </c:pt>
                <c:pt idx="11">
                  <c:v>9.6000000000000002E-2</c:v>
                </c:pt>
                <c:pt idx="12">
                  <c:v>9.4E-2</c:v>
                </c:pt>
                <c:pt idx="13">
                  <c:v>9.5000000000000001E-2</c:v>
                </c:pt>
                <c:pt idx="14" formatCode="0.00%">
                  <c:v>0.09</c:v>
                </c:pt>
                <c:pt idx="15" formatCode="0.00%">
                  <c:v>9.1999999999999998E-2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166928"/>
        <c:axId val="229168104"/>
      </c:barChart>
      <c:lineChart>
        <c:grouping val="standard"/>
        <c:varyColors val="0"/>
        <c:ser>
          <c:idx val="2"/>
          <c:order val="1"/>
          <c:tx>
            <c:strRef>
              <c:f>'ROE-MTB Chart'!$F$8</c:f>
              <c:strCache>
                <c:ptCount val="1"/>
                <c:pt idx="0">
                  <c:v>M/B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triangle"/>
            <c:size val="1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dPt>
            <c:idx val="1"/>
            <c:bubble3D val="0"/>
            <c:spPr>
              <a:ln w="38100">
                <a:solidFill>
                  <a:srgbClr val="333333"/>
                </a:solidFill>
                <a:prstDash val="solid"/>
              </a:ln>
            </c:spPr>
          </c:dPt>
          <c:cat>
            <c:numRef>
              <c:f>'ROE-MTB Chart'!$D$9:$D$24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'ROE-MTB Chart'!$F$9:$F$24</c:f>
              <c:numCache>
                <c:formatCode>0.00</c:formatCode>
                <c:ptCount val="16"/>
                <c:pt idx="0">
                  <c:v>1.5937000000000001</c:v>
                </c:pt>
                <c:pt idx="1">
                  <c:v>1.5062500000000001</c:v>
                </c:pt>
                <c:pt idx="2">
                  <c:v>1.3524</c:v>
                </c:pt>
                <c:pt idx="3">
                  <c:v>1.5036999999999998</c:v>
                </c:pt>
                <c:pt idx="4">
                  <c:v>1.6470500000000001</c:v>
                </c:pt>
                <c:pt idx="5">
                  <c:v>1.7181000000000002</c:v>
                </c:pt>
                <c:pt idx="6">
                  <c:v>1.6762999999999999</c:v>
                </c:pt>
                <c:pt idx="7">
                  <c:v>1.4211800000000001</c:v>
                </c:pt>
                <c:pt idx="8">
                  <c:v>1.0867499999999999</c:v>
                </c:pt>
                <c:pt idx="9">
                  <c:v>1.2548999999999999</c:v>
                </c:pt>
                <c:pt idx="10">
                  <c:v>1.365</c:v>
                </c:pt>
                <c:pt idx="11">
                  <c:v>1.4129999999999998</c:v>
                </c:pt>
                <c:pt idx="12">
                  <c:v>1.4841000000000002</c:v>
                </c:pt>
                <c:pt idx="13">
                  <c:v>1.4795999999999998</c:v>
                </c:pt>
                <c:pt idx="14">
                  <c:v>1.52</c:v>
                </c:pt>
                <c:pt idx="15">
                  <c:v>1.7370000000000001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493496"/>
        <c:axId val="234493888"/>
      </c:lineChart>
      <c:catAx>
        <c:axId val="2291669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29168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9168104"/>
        <c:scaling>
          <c:orientation val="minMax"/>
        </c:scaling>
        <c:delete val="0"/>
        <c:axPos val="l"/>
        <c:numFmt formatCode="0.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29166928"/>
        <c:crosses val="autoZero"/>
        <c:crossBetween val="between"/>
      </c:valAx>
      <c:catAx>
        <c:axId val="234493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493888"/>
        <c:crosses val="autoZero"/>
        <c:auto val="0"/>
        <c:lblAlgn val="ctr"/>
        <c:lblOffset val="100"/>
        <c:noMultiLvlLbl val="0"/>
      </c:catAx>
      <c:valAx>
        <c:axId val="234493888"/>
        <c:scaling>
          <c:orientation val="minMax"/>
        </c:scaling>
        <c:delete val="0"/>
        <c:axPos val="r"/>
        <c:numFmt formatCode="0.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34493496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921052631578948"/>
          <c:y val="1.4285714285714285E-2"/>
          <c:w val="0.2776315789473684"/>
          <c:h val="4.76190476190476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022" r="0.75000000000000022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70137524557956"/>
          <c:y val="8.4521767181336957E-2"/>
          <c:w val="0.84479371316306484"/>
          <c:h val="0.719399697942785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3366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numRef>
              <c:f>'Div Yield Graph'!$A$4:$A$19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'Div Yield Graph'!$B$4:$B$19</c:f>
              <c:numCache>
                <c:formatCode>0.00%</c:formatCode>
                <c:ptCount val="16"/>
                <c:pt idx="0">
                  <c:v>5.2999999999999999E-2</c:v>
                </c:pt>
                <c:pt idx="1">
                  <c:v>4.7E-2</c:v>
                </c:pt>
                <c:pt idx="2">
                  <c:v>4.4999999999999998E-2</c:v>
                </c:pt>
                <c:pt idx="3">
                  <c:v>4.1000000000000002E-2</c:v>
                </c:pt>
                <c:pt idx="4">
                  <c:v>3.7499999999999999E-2</c:v>
                </c:pt>
                <c:pt idx="5">
                  <c:v>3.5999999999999997E-2</c:v>
                </c:pt>
                <c:pt idx="6">
                  <c:v>3.4500000000000003E-2</c:v>
                </c:pt>
                <c:pt idx="7">
                  <c:v>4.2000000000000003E-2</c:v>
                </c:pt>
                <c:pt idx="8">
                  <c:v>5.1499999999999997E-2</c:v>
                </c:pt>
                <c:pt idx="9">
                  <c:v>4.8000000000000001E-2</c:v>
                </c:pt>
                <c:pt idx="10">
                  <c:v>4.4999999999999998E-2</c:v>
                </c:pt>
                <c:pt idx="11">
                  <c:v>4.2000000000000003E-2</c:v>
                </c:pt>
                <c:pt idx="12">
                  <c:v>3.9E-2</c:v>
                </c:pt>
                <c:pt idx="13">
                  <c:v>3.6999999999999998E-2</c:v>
                </c:pt>
                <c:pt idx="14">
                  <c:v>3.6999999999999998E-2</c:v>
                </c:pt>
                <c:pt idx="15">
                  <c:v>3.4000000000000002E-2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494672"/>
        <c:axId val="234495064"/>
      </c:barChart>
      <c:catAx>
        <c:axId val="23449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34495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4495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Dividend Yield</a:t>
                </a:r>
              </a:p>
            </c:rich>
          </c:tx>
          <c:layout>
            <c:manualLayout>
              <c:xMode val="edge"/>
              <c:yMode val="edge"/>
              <c:x val="1.5717038461382435E-2"/>
              <c:y val="0.3389363480402938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34494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4</xdr:row>
      <xdr:rowOff>123825</xdr:rowOff>
    </xdr:from>
    <xdr:to>
      <xdr:col>18</xdr:col>
      <xdr:colOff>200025</xdr:colOff>
      <xdr:row>29</xdr:row>
      <xdr:rowOff>76200</xdr:rowOff>
    </xdr:to>
    <xdr:graphicFrame macro="">
      <xdr:nvGraphicFramePr>
        <xdr:cNvPr id="205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1</xdr:row>
      <xdr:rowOff>0</xdr:rowOff>
    </xdr:from>
    <xdr:to>
      <xdr:col>12</xdr:col>
      <xdr:colOff>561975</xdr:colOff>
      <xdr:row>22</xdr:row>
      <xdr:rowOff>9525</xdr:rowOff>
    </xdr:to>
    <xdr:graphicFrame macro="">
      <xdr:nvGraphicFramePr>
        <xdr:cNvPr id="2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rw\Excel\Stock%20and%20Bond%20Returns\bond%20and%20stock%20returns%20-%20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0"/>
      <sheetData sheetId="1"/>
      <sheetData sheetId="2">
        <row r="8">
          <cell r="A8">
            <v>1926</v>
          </cell>
          <cell r="O8">
            <v>7.7695239461601284E-2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T34"/>
  <sheetViews>
    <sheetView tabSelected="1" topLeftCell="D1" workbookViewId="0">
      <selection activeCell="E21" sqref="E21"/>
    </sheetView>
  </sheetViews>
  <sheetFormatPr defaultRowHeight="12.75" x14ac:dyDescent="0.2"/>
  <cols>
    <col min="6" max="6" width="10.28515625" bestFit="1" customWidth="1"/>
  </cols>
  <sheetData>
    <row r="3" spans="3:20" x14ac:dyDescent="0.2"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3:20" x14ac:dyDescent="0.2"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3:20" x14ac:dyDescent="0.2"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spans="3:20" x14ac:dyDescent="0.2">
      <c r="C6" s="3"/>
      <c r="D6" s="17"/>
      <c r="E6" s="17"/>
      <c r="F6" s="17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3:20" x14ac:dyDescent="0.2">
      <c r="C7" s="3"/>
      <c r="D7" s="17"/>
      <c r="E7" s="17"/>
      <c r="F7" s="17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3:20" x14ac:dyDescent="0.2">
      <c r="C8" s="3"/>
      <c r="D8" s="18" t="s">
        <v>4</v>
      </c>
      <c r="E8" s="19" t="s">
        <v>1</v>
      </c>
      <c r="F8" s="20" t="s">
        <v>9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3:20" x14ac:dyDescent="0.2">
      <c r="C9" s="3"/>
      <c r="D9" s="75">
        <v>2001</v>
      </c>
      <c r="E9" s="77">
        <f>'ROE and MB Data'!M53</f>
        <v>0.1225</v>
      </c>
      <c r="F9" s="79">
        <f>'ROE and MB Data'!N53</f>
        <v>1.5937000000000001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3:20" x14ac:dyDescent="0.2">
      <c r="C10" s="3"/>
      <c r="D10" s="75">
        <f>D9+1</f>
        <v>2002</v>
      </c>
      <c r="E10" s="77">
        <f>'ROE and MB Data'!M54</f>
        <v>0.1135</v>
      </c>
      <c r="F10" s="79">
        <f>'ROE and MB Data'!N54</f>
        <v>1.5062500000000001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3:20" x14ac:dyDescent="0.2">
      <c r="C11" s="3"/>
      <c r="D11" s="75">
        <f t="shared" ref="D11:D16" si="0">D10+1</f>
        <v>2003</v>
      </c>
      <c r="E11" s="77">
        <f>'ROE and MB Data'!M55</f>
        <v>0.1085</v>
      </c>
      <c r="F11" s="79">
        <f>'ROE and MB Data'!N55</f>
        <v>1.3524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3:20" x14ac:dyDescent="0.2">
      <c r="C12" s="3"/>
      <c r="D12" s="75">
        <f t="shared" si="0"/>
        <v>2004</v>
      </c>
      <c r="E12" s="77">
        <f>'ROE and MB Data'!M56</f>
        <v>9.0999999999999998E-2</v>
      </c>
      <c r="F12" s="79">
        <f>'ROE and MB Data'!N56</f>
        <v>1.5036999999999998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3:20" x14ac:dyDescent="0.2">
      <c r="C13" s="3"/>
      <c r="D13" s="75">
        <f t="shared" si="0"/>
        <v>2005</v>
      </c>
      <c r="E13" s="77">
        <f>'ROE and MB Data'!M57</f>
        <v>0.104</v>
      </c>
      <c r="F13" s="79">
        <f>'ROE and MB Data'!N57</f>
        <v>1.6470500000000001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3:20" x14ac:dyDescent="0.2">
      <c r="C14" s="3"/>
      <c r="D14" s="75">
        <f t="shared" si="0"/>
        <v>2006</v>
      </c>
      <c r="E14" s="77">
        <f>'ROE and MB Data'!M58</f>
        <v>0.10349999999999999</v>
      </c>
      <c r="F14" s="79">
        <f>'ROE and MB Data'!N58</f>
        <v>1.7181000000000002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3:20" x14ac:dyDescent="0.2">
      <c r="C15" s="3"/>
      <c r="D15" s="75">
        <f t="shared" si="0"/>
        <v>2007</v>
      </c>
      <c r="E15" s="77">
        <f>'ROE and MB Data'!M59</f>
        <v>0.106</v>
      </c>
      <c r="F15" s="79">
        <f>'ROE and MB Data'!N59</f>
        <v>1.6762999999999999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pans="3:20" x14ac:dyDescent="0.2">
      <c r="C16" s="3"/>
      <c r="D16" s="75">
        <f t="shared" si="0"/>
        <v>2008</v>
      </c>
      <c r="E16" s="77">
        <f>'ROE and MB Data'!M60</f>
        <v>9.5500000000000002E-2</v>
      </c>
      <c r="F16" s="79">
        <f>'ROE and MB Data'!N60</f>
        <v>1.4211800000000001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 spans="3:20" x14ac:dyDescent="0.2">
      <c r="C17" s="3"/>
      <c r="D17" s="75">
        <f>'ROE and MB Data'!L61</f>
        <v>2009</v>
      </c>
      <c r="E17" s="77">
        <f>'ROE and MB Data'!M61</f>
        <v>8.6999999999999994E-2</v>
      </c>
      <c r="F17" s="79">
        <f>'ROE and MB Data'!N61</f>
        <v>1.0867499999999999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3:20" x14ac:dyDescent="0.2">
      <c r="D18" s="75">
        <f>'ROE and MB Data'!L62</f>
        <v>2010</v>
      </c>
      <c r="E18" s="77">
        <f>'ROE and MB Data'!M62</f>
        <v>9.4500000000000001E-2</v>
      </c>
      <c r="F18" s="79">
        <f>'ROE and MB Data'!N62</f>
        <v>1.2548999999999999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3:20" x14ac:dyDescent="0.2">
      <c r="D19" s="75">
        <f>'ROE and MB Data'!L63</f>
        <v>2011</v>
      </c>
      <c r="E19" s="77">
        <f>'ROE and MB Data'!M63</f>
        <v>9.9000000000000005E-2</v>
      </c>
      <c r="F19" s="79">
        <f>'ROE and MB Data'!N63</f>
        <v>1.365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3:20" x14ac:dyDescent="0.2">
      <c r="D20" s="75">
        <f>'ROE and MB Data'!L64</f>
        <v>2012</v>
      </c>
      <c r="E20" s="77">
        <f>'ROE and MB Data'!M64</f>
        <v>9.6000000000000002E-2</v>
      </c>
      <c r="F20" s="79">
        <f>'ROE and MB Data'!N64</f>
        <v>1.4129999999999998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3:20" x14ac:dyDescent="0.2">
      <c r="D21" s="75">
        <f>'ROE and MB Data'!L65</f>
        <v>2013</v>
      </c>
      <c r="E21" s="77">
        <f>'ROE and MB Data'!M65</f>
        <v>9.4E-2</v>
      </c>
      <c r="F21" s="79">
        <f>'ROE and MB Data'!N65</f>
        <v>1.4841000000000002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3:20" x14ac:dyDescent="0.2">
      <c r="D22" s="21">
        <v>2014</v>
      </c>
      <c r="E22" s="78">
        <f>'ROE and MB Data'!BD40</f>
        <v>9.5000000000000001E-2</v>
      </c>
      <c r="F22" s="76">
        <f>'ROE and MB Data'!BF40</f>
        <v>1.4795999999999998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3:20" x14ac:dyDescent="0.2">
      <c r="D23">
        <v>2015</v>
      </c>
      <c r="E23" s="1">
        <f>'ROE and MB Data'!BH40</f>
        <v>0.09</v>
      </c>
      <c r="F23" s="2">
        <f>'ROE and MB Data'!BJ40</f>
        <v>1.52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3:20" x14ac:dyDescent="0.2">
      <c r="D24">
        <v>2016</v>
      </c>
      <c r="E24" s="1">
        <f>'ROE and MB Data'!BL40</f>
        <v>9.1999999999999998E-2</v>
      </c>
      <c r="F24" s="2">
        <f>'ROE and MB Data'!BN40</f>
        <v>1.7370000000000001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3:20" x14ac:dyDescent="0.2"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3:20" x14ac:dyDescent="0.2"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3:20" x14ac:dyDescent="0.2"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3:20" x14ac:dyDescent="0.2"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3:20" x14ac:dyDescent="0.2"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3:20" x14ac:dyDescent="0.2"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3:20" x14ac:dyDescent="0.2"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3:20" x14ac:dyDescent="0.2"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7:20" x14ac:dyDescent="0.2"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7:20" x14ac:dyDescent="0.2"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E26" sqref="E26"/>
    </sheetView>
  </sheetViews>
  <sheetFormatPr defaultRowHeight="12.75" x14ac:dyDescent="0.2"/>
  <cols>
    <col min="2" max="2" width="20" bestFit="1" customWidth="1"/>
  </cols>
  <sheetData>
    <row r="1" spans="1:15" x14ac:dyDescent="0.2"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x14ac:dyDescent="0.2">
      <c r="A2" s="94" t="s">
        <v>10</v>
      </c>
      <c r="B2" s="95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x14ac:dyDescent="0.2">
      <c r="A3" s="21" t="s">
        <v>4</v>
      </c>
      <c r="B3" s="22" t="s">
        <v>5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x14ac:dyDescent="0.2">
      <c r="A4" s="23">
        <v>2001</v>
      </c>
      <c r="B4" s="80">
        <f>'ROE and MB Data'!K53</f>
        <v>5.2999999999999999E-2</v>
      </c>
      <c r="C4" s="32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x14ac:dyDescent="0.2">
      <c r="A5" s="23">
        <f>A4+1</f>
        <v>2002</v>
      </c>
      <c r="B5" s="80">
        <f>'ROE and MB Data'!K54</f>
        <v>4.7E-2</v>
      </c>
      <c r="C5" s="32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x14ac:dyDescent="0.2">
      <c r="A6" s="23">
        <f t="shared" ref="A6:A11" si="0">A5+1</f>
        <v>2003</v>
      </c>
      <c r="B6" s="80">
        <f>'ROE and MB Data'!K55</f>
        <v>4.4999999999999998E-2</v>
      </c>
      <c r="C6" s="32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x14ac:dyDescent="0.2">
      <c r="A7" s="23">
        <f t="shared" si="0"/>
        <v>2004</v>
      </c>
      <c r="B7" s="80">
        <f>'ROE and MB Data'!K56</f>
        <v>4.1000000000000002E-2</v>
      </c>
      <c r="C7" s="32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x14ac:dyDescent="0.2">
      <c r="A8" s="23">
        <f t="shared" si="0"/>
        <v>2005</v>
      </c>
      <c r="B8" s="80">
        <f>'ROE and MB Data'!K57</f>
        <v>3.7499999999999999E-2</v>
      </c>
      <c r="C8" s="32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15" x14ac:dyDescent="0.2">
      <c r="A9" s="23">
        <f t="shared" si="0"/>
        <v>2006</v>
      </c>
      <c r="B9" s="80">
        <f>'ROE and MB Data'!K58</f>
        <v>3.5999999999999997E-2</v>
      </c>
      <c r="C9" s="32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5" x14ac:dyDescent="0.2">
      <c r="A10" s="23">
        <f t="shared" si="0"/>
        <v>2007</v>
      </c>
      <c r="B10" s="80">
        <f>'ROE and MB Data'!K59</f>
        <v>3.4500000000000003E-2</v>
      </c>
      <c r="C10" s="32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1:15" x14ac:dyDescent="0.2">
      <c r="A11" s="23">
        <f t="shared" si="0"/>
        <v>2008</v>
      </c>
      <c r="B11" s="80">
        <f>'ROE and MB Data'!K60</f>
        <v>4.2000000000000003E-2</v>
      </c>
      <c r="C11" s="32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1:15" x14ac:dyDescent="0.2">
      <c r="A12" s="23">
        <f>'ROE and MB Data'!J61</f>
        <v>2009</v>
      </c>
      <c r="B12" s="80">
        <f>'ROE and MB Data'!K61</f>
        <v>5.1499999999999997E-2</v>
      </c>
      <c r="C12" s="32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5" x14ac:dyDescent="0.2">
      <c r="A13" s="23">
        <f>'ROE and MB Data'!J62</f>
        <v>2010</v>
      </c>
      <c r="B13" s="80">
        <f>'ROE and MB Data'!K62</f>
        <v>4.8000000000000001E-2</v>
      </c>
      <c r="C13" s="32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x14ac:dyDescent="0.2">
      <c r="A14" s="23">
        <f>'ROE and MB Data'!J63</f>
        <v>2011</v>
      </c>
      <c r="B14" s="80">
        <f>'ROE and MB Data'!K63</f>
        <v>4.4999999999999998E-2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 x14ac:dyDescent="0.2">
      <c r="A15" s="21">
        <v>2012</v>
      </c>
      <c r="B15" s="81">
        <f>'ROE and MB Data'!K64</f>
        <v>4.2000000000000003E-2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1:15" x14ac:dyDescent="0.2">
      <c r="A16" s="21">
        <v>2013</v>
      </c>
      <c r="B16" s="81">
        <f>'ROE and MB Data'!K65</f>
        <v>3.9E-2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5" x14ac:dyDescent="0.2">
      <c r="A17" s="21">
        <v>2014</v>
      </c>
      <c r="B17" s="81">
        <f>'ROE and MB Data'!BC40</f>
        <v>3.6999999999999998E-2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x14ac:dyDescent="0.2">
      <c r="A18" s="93">
        <v>2015</v>
      </c>
      <c r="B18" s="1">
        <f>'ROE and MB Data'!BG40</f>
        <v>3.6999999999999998E-2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1:15" x14ac:dyDescent="0.2">
      <c r="A19" s="93">
        <v>2016</v>
      </c>
      <c r="B19" s="1">
        <f>'ROE and MB Data'!BK40</f>
        <v>3.4000000000000002E-2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x14ac:dyDescent="0.2"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x14ac:dyDescent="0.2"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x14ac:dyDescent="0.2"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1:15" x14ac:dyDescent="0.2"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1:15" x14ac:dyDescent="0.2"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1:15" x14ac:dyDescent="0.2"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x14ac:dyDescent="0.2"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5" x14ac:dyDescent="0.2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</sheetData>
  <mergeCells count="1">
    <mergeCell ref="A2:B2"/>
  </mergeCells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01"/>
  <sheetViews>
    <sheetView topLeftCell="AN6" zoomScale="70" workbookViewId="0">
      <selection activeCell="BJ40" sqref="BJ40"/>
    </sheetView>
  </sheetViews>
  <sheetFormatPr defaultRowHeight="12.75" x14ac:dyDescent="0.2"/>
  <cols>
    <col min="2" max="2" width="47.85546875" customWidth="1"/>
    <col min="51" max="51" width="12.140625" style="82" bestFit="1" customWidth="1"/>
    <col min="52" max="52" width="9.140625" style="82"/>
    <col min="55" max="55" width="12.140625" style="53" bestFit="1" customWidth="1"/>
    <col min="56" max="56" width="9.28515625" style="53" bestFit="1" customWidth="1"/>
    <col min="59" max="59" width="12.140625" style="53" bestFit="1" customWidth="1"/>
    <col min="60" max="60" width="9.28515625" style="53" bestFit="1" customWidth="1"/>
    <col min="63" max="63" width="12.140625" style="53" bestFit="1" customWidth="1"/>
    <col min="64" max="64" width="9.28515625" style="53" bestFit="1" customWidth="1"/>
  </cols>
  <sheetData>
    <row r="1" spans="1:67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67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67" x14ac:dyDescent="0.2">
      <c r="A3" s="3"/>
      <c r="B3" s="3"/>
      <c r="C3" s="5">
        <v>2001</v>
      </c>
      <c r="D3" s="6"/>
      <c r="E3" s="6"/>
      <c r="F3" s="7"/>
      <c r="G3" s="5">
        <v>2002</v>
      </c>
      <c r="H3" s="6"/>
      <c r="I3" s="6"/>
      <c r="J3" s="7"/>
      <c r="K3" s="5">
        <v>2003</v>
      </c>
      <c r="L3" s="6"/>
      <c r="M3" s="6"/>
      <c r="N3" s="7"/>
      <c r="O3" s="5">
        <v>2004</v>
      </c>
      <c r="P3" s="6"/>
      <c r="Q3" s="6"/>
      <c r="R3" s="7"/>
      <c r="S3" s="5">
        <v>2005</v>
      </c>
      <c r="T3" s="6"/>
      <c r="U3" s="6"/>
      <c r="V3" s="7"/>
      <c r="W3" s="5">
        <v>2006</v>
      </c>
      <c r="X3" s="6"/>
      <c r="Y3" s="6"/>
      <c r="Z3" s="7"/>
      <c r="AA3" s="5">
        <v>2007</v>
      </c>
      <c r="AB3" s="6"/>
      <c r="AC3" s="6"/>
      <c r="AD3" s="7"/>
      <c r="AE3" s="5">
        <v>2008</v>
      </c>
      <c r="AF3" s="6"/>
      <c r="AG3" s="6"/>
      <c r="AH3" s="7"/>
      <c r="AI3" s="5">
        <v>2009</v>
      </c>
      <c r="AJ3" s="6"/>
      <c r="AK3" s="6"/>
      <c r="AL3" s="7"/>
      <c r="AM3" s="5">
        <v>2010</v>
      </c>
      <c r="AN3" s="6"/>
      <c r="AO3" s="6"/>
      <c r="AP3" s="7"/>
      <c r="AQ3" s="5">
        <v>2011</v>
      </c>
      <c r="AR3" s="6"/>
      <c r="AS3" s="6"/>
      <c r="AT3" s="7"/>
      <c r="AU3" s="5">
        <v>2012</v>
      </c>
      <c r="AV3" s="6"/>
      <c r="AW3" s="6"/>
      <c r="AX3" s="7"/>
      <c r="AY3" s="96">
        <v>2013</v>
      </c>
      <c r="AZ3" s="88"/>
      <c r="BA3" s="6"/>
      <c r="BB3" s="7"/>
      <c r="BC3" s="97">
        <v>2014</v>
      </c>
      <c r="BD3" s="98"/>
      <c r="BE3" s="99"/>
      <c r="BF3" s="100"/>
      <c r="BG3" s="97">
        <v>2015</v>
      </c>
      <c r="BH3" s="98"/>
      <c r="BI3" s="99"/>
      <c r="BJ3" s="100"/>
      <c r="BK3" s="97">
        <v>2016</v>
      </c>
      <c r="BL3" s="98"/>
      <c r="BM3" s="99"/>
      <c r="BN3" s="100"/>
    </row>
    <row r="4" spans="1:67" ht="13.5" thickBot="1" x14ac:dyDescent="0.25">
      <c r="A4" s="3"/>
      <c r="B4" s="3"/>
      <c r="C4" s="8" t="s">
        <v>0</v>
      </c>
      <c r="D4" s="8" t="s">
        <v>1</v>
      </c>
      <c r="E4" s="8" t="s">
        <v>2</v>
      </c>
      <c r="F4" s="9"/>
      <c r="G4" s="8" t="s">
        <v>0</v>
      </c>
      <c r="H4" s="8" t="s">
        <v>1</v>
      </c>
      <c r="I4" s="8" t="s">
        <v>2</v>
      </c>
      <c r="J4" s="9" t="s">
        <v>3</v>
      </c>
      <c r="K4" s="8" t="s">
        <v>0</v>
      </c>
      <c r="L4" s="8" t="s">
        <v>1</v>
      </c>
      <c r="M4" s="8" t="s">
        <v>2</v>
      </c>
      <c r="N4" s="9" t="s">
        <v>3</v>
      </c>
      <c r="O4" s="8" t="s">
        <v>0</v>
      </c>
      <c r="P4" s="8" t="s">
        <v>1</v>
      </c>
      <c r="Q4" s="8" t="s">
        <v>2</v>
      </c>
      <c r="R4" s="9" t="s">
        <v>3</v>
      </c>
      <c r="S4" s="8" t="s">
        <v>0</v>
      </c>
      <c r="T4" s="8" t="s">
        <v>1</v>
      </c>
      <c r="U4" s="8" t="s">
        <v>2</v>
      </c>
      <c r="V4" s="9" t="s">
        <v>3</v>
      </c>
      <c r="W4" s="8" t="s">
        <v>0</v>
      </c>
      <c r="X4" s="8" t="s">
        <v>1</v>
      </c>
      <c r="Y4" s="8" t="s">
        <v>2</v>
      </c>
      <c r="Z4" s="9" t="s">
        <v>3</v>
      </c>
      <c r="AA4" s="8" t="s">
        <v>0</v>
      </c>
      <c r="AB4" s="8" t="s">
        <v>1</v>
      </c>
      <c r="AC4" s="8" t="s">
        <v>2</v>
      </c>
      <c r="AD4" s="9" t="s">
        <v>3</v>
      </c>
      <c r="AE4" s="8" t="s">
        <v>0</v>
      </c>
      <c r="AF4" s="8" t="s">
        <v>1</v>
      </c>
      <c r="AG4" s="8" t="s">
        <v>2</v>
      </c>
      <c r="AH4" s="9" t="s">
        <v>3</v>
      </c>
      <c r="AI4" s="8" t="s">
        <v>0</v>
      </c>
      <c r="AJ4" s="8" t="s">
        <v>1</v>
      </c>
      <c r="AK4" s="8" t="s">
        <v>2</v>
      </c>
      <c r="AL4" s="9" t="s">
        <v>3</v>
      </c>
      <c r="AM4" s="8" t="s">
        <v>0</v>
      </c>
      <c r="AN4" s="8" t="s">
        <v>1</v>
      </c>
      <c r="AO4" s="8" t="s">
        <v>2</v>
      </c>
      <c r="AP4" s="9" t="s">
        <v>3</v>
      </c>
      <c r="AQ4" s="8" t="s">
        <v>0</v>
      </c>
      <c r="AR4" s="8" t="s">
        <v>1</v>
      </c>
      <c r="AS4" s="8" t="s">
        <v>2</v>
      </c>
      <c r="AT4" s="9" t="s">
        <v>3</v>
      </c>
      <c r="AU4" s="8" t="s">
        <v>0</v>
      </c>
      <c r="AV4" s="8" t="s">
        <v>1</v>
      </c>
      <c r="AW4" s="8" t="s">
        <v>2</v>
      </c>
      <c r="AX4" s="9" t="s">
        <v>3</v>
      </c>
      <c r="AY4" s="83" t="s">
        <v>0</v>
      </c>
      <c r="AZ4" s="83" t="s">
        <v>1</v>
      </c>
      <c r="BA4" s="8" t="s">
        <v>2</v>
      </c>
      <c r="BB4" s="9" t="s">
        <v>3</v>
      </c>
      <c r="BC4" s="89" t="s">
        <v>0</v>
      </c>
      <c r="BD4" s="89" t="s">
        <v>1</v>
      </c>
      <c r="BE4" s="8" t="s">
        <v>2</v>
      </c>
      <c r="BF4" s="9" t="s">
        <v>3</v>
      </c>
      <c r="BG4" s="89" t="s">
        <v>0</v>
      </c>
      <c r="BH4" s="89" t="s">
        <v>1</v>
      </c>
      <c r="BI4" s="8" t="s">
        <v>2</v>
      </c>
      <c r="BJ4" s="9" t="s">
        <v>3</v>
      </c>
      <c r="BK4" s="89" t="s">
        <v>0</v>
      </c>
      <c r="BL4" s="89" t="s">
        <v>1</v>
      </c>
      <c r="BM4" s="8" t="s">
        <v>2</v>
      </c>
      <c r="BN4" s="9" t="s">
        <v>3</v>
      </c>
    </row>
    <row r="5" spans="1:67" ht="15.75" x14ac:dyDescent="0.25">
      <c r="A5">
        <v>1</v>
      </c>
      <c r="B5" s="35" t="s">
        <v>20</v>
      </c>
      <c r="C5" s="11"/>
      <c r="D5" s="10"/>
      <c r="E5" s="10"/>
      <c r="F5" s="36"/>
      <c r="G5" s="11"/>
      <c r="H5" s="10"/>
      <c r="I5" s="10"/>
      <c r="J5" s="36"/>
      <c r="K5" s="11"/>
      <c r="L5" s="10"/>
      <c r="M5" s="10"/>
      <c r="N5" s="36"/>
      <c r="O5" s="11">
        <v>8.9999999999999993E-3</v>
      </c>
      <c r="P5" s="37">
        <v>6.0999999999999999E-2</v>
      </c>
      <c r="Q5" s="38">
        <v>25.2</v>
      </c>
      <c r="R5" s="36">
        <f>P5*Q5</f>
        <v>1.5371999999999999</v>
      </c>
      <c r="S5" s="11">
        <v>2.8000000000000001E-2</v>
      </c>
      <c r="T5" s="37">
        <v>0.113</v>
      </c>
      <c r="U5" s="38">
        <v>17.899999999999999</v>
      </c>
      <c r="V5" s="36">
        <f>T5*U5</f>
        <v>2.0226999999999999</v>
      </c>
      <c r="W5" s="11">
        <v>3.2000000000000001E-2</v>
      </c>
      <c r="X5" s="11">
        <v>0.11600000000000001</v>
      </c>
      <c r="Y5" s="10">
        <v>16.5</v>
      </c>
      <c r="Z5" s="36">
        <f>X5*Y5</f>
        <v>1.9140000000000001</v>
      </c>
      <c r="AA5" s="11">
        <v>3.5999999999999997E-2</v>
      </c>
      <c r="AB5" s="11">
        <v>0.11799999999999999</v>
      </c>
      <c r="AC5" s="10">
        <v>14.8</v>
      </c>
      <c r="AD5" s="36">
        <f>AB5*AC5</f>
        <v>1.7464</v>
      </c>
      <c r="AE5" s="11">
        <v>4.3999999999999997E-2</v>
      </c>
      <c r="AF5" s="11">
        <v>0.1</v>
      </c>
      <c r="AG5" s="10">
        <v>13.9</v>
      </c>
      <c r="AH5" s="36">
        <f>AF5*AG5</f>
        <v>1.3900000000000001</v>
      </c>
      <c r="AI5" s="11">
        <v>5.8000000000000003E-2</v>
      </c>
      <c r="AJ5" s="11">
        <v>6.6000000000000003E-2</v>
      </c>
      <c r="AK5" s="10">
        <v>16.100000000000001</v>
      </c>
      <c r="AL5" s="36">
        <f>AJ5*AK5</f>
        <v>1.0626000000000002</v>
      </c>
      <c r="AM5" s="11">
        <v>0.05</v>
      </c>
      <c r="AN5" s="11">
        <v>7.6999999999999999E-2</v>
      </c>
      <c r="AO5" s="10">
        <v>16</v>
      </c>
      <c r="AP5" s="36">
        <f>AN5*AO5</f>
        <v>1.232</v>
      </c>
      <c r="AQ5" s="59">
        <v>4.5999999999999999E-2</v>
      </c>
      <c r="AR5" s="59">
        <v>8.6999999999999994E-2</v>
      </c>
      <c r="AS5" s="60">
        <v>14.7</v>
      </c>
      <c r="AT5" s="61">
        <f>AR5*AS5</f>
        <v>1.2788999999999999</v>
      </c>
      <c r="AU5" s="59">
        <v>4.4999999999999998E-2</v>
      </c>
      <c r="AV5" s="59">
        <v>8.1000000000000003E-2</v>
      </c>
      <c r="AW5" s="60">
        <v>15.9</v>
      </c>
      <c r="AX5" s="61">
        <f>AV5*AW5</f>
        <v>1.2879</v>
      </c>
      <c r="AY5" s="84">
        <v>3.9E-2</v>
      </c>
      <c r="AZ5" s="84">
        <v>7.8E-2</v>
      </c>
      <c r="BA5" s="60">
        <v>18.600000000000001</v>
      </c>
      <c r="BB5" s="61">
        <f>AZ5*BA5</f>
        <v>1.4508000000000001</v>
      </c>
      <c r="BC5" s="90">
        <v>3.9E-2</v>
      </c>
      <c r="BD5" s="90">
        <v>7.8E-2</v>
      </c>
      <c r="BE5" s="60">
        <v>17.2</v>
      </c>
      <c r="BF5" s="61">
        <f>BD5*BE5</f>
        <v>1.3415999999999999</v>
      </c>
      <c r="BG5" s="90">
        <v>0.04</v>
      </c>
      <c r="BH5" s="90">
        <v>0.09</v>
      </c>
      <c r="BI5" s="60">
        <v>15.1</v>
      </c>
      <c r="BJ5" s="61">
        <f>BH5*BI5</f>
        <v>1.359</v>
      </c>
      <c r="BK5" s="90">
        <v>3.5999999999999997E-2</v>
      </c>
      <c r="BL5" s="90">
        <v>8.2000000000000003E-2</v>
      </c>
      <c r="BM5" s="60">
        <v>18.600000000000001</v>
      </c>
      <c r="BN5" s="61">
        <f>BL5*BM5</f>
        <v>1.5252000000000001</v>
      </c>
      <c r="BO5" s="35" t="s">
        <v>20</v>
      </c>
    </row>
    <row r="6" spans="1:67" ht="16.5" thickBot="1" x14ac:dyDescent="0.3">
      <c r="A6">
        <f>A5+1</f>
        <v>2</v>
      </c>
      <c r="B6" s="39" t="s">
        <v>39</v>
      </c>
      <c r="C6" s="37">
        <v>6.6000000000000003E-2</v>
      </c>
      <c r="D6" s="37">
        <v>9.8000000000000004E-2</v>
      </c>
      <c r="E6" s="41">
        <v>12.6</v>
      </c>
      <c r="F6" s="36">
        <f>D6*E6</f>
        <v>1.2348000000000001</v>
      </c>
      <c r="G6" s="37">
        <v>8.5000000000000006E-2</v>
      </c>
      <c r="H6" s="37">
        <v>5.8000000000000003E-2</v>
      </c>
      <c r="I6" s="41">
        <v>19.899999999999999</v>
      </c>
      <c r="J6" s="36">
        <f t="shared" ref="J6:J10" si="0">H6*I6</f>
        <v>1.1541999999999999</v>
      </c>
      <c r="K6" s="37">
        <v>0.05</v>
      </c>
      <c r="L6" s="37">
        <v>6.7000000000000004E-2</v>
      </c>
      <c r="M6" s="41">
        <v>12.7</v>
      </c>
      <c r="N6" s="36">
        <f>L6*M6</f>
        <v>0.85089999999999999</v>
      </c>
      <c r="O6" s="37">
        <v>3.9E-2</v>
      </c>
      <c r="P6" s="37">
        <v>8.2000000000000003E-2</v>
      </c>
      <c r="Q6" s="41">
        <v>14</v>
      </c>
      <c r="R6" s="36">
        <f>P6*Q6</f>
        <v>1.1480000000000001</v>
      </c>
      <c r="S6" s="37">
        <v>3.7999999999999999E-2</v>
      </c>
      <c r="T6" s="37">
        <v>0.13100000000000001</v>
      </c>
      <c r="U6" s="41">
        <v>12.6</v>
      </c>
      <c r="V6" s="36">
        <f>T6*U6</f>
        <v>1.6506000000000001</v>
      </c>
      <c r="W6" s="37">
        <v>3.3000000000000002E-2</v>
      </c>
      <c r="X6" s="37">
        <v>9.0999999999999998E-2</v>
      </c>
      <c r="Y6" s="41">
        <v>16.8</v>
      </c>
      <c r="Z6" s="36">
        <f>X6*Y6</f>
        <v>1.5287999999999999</v>
      </c>
      <c r="AA6" s="12">
        <v>3.1E-2</v>
      </c>
      <c r="AB6" s="13">
        <v>0.113</v>
      </c>
      <c r="AC6" s="10">
        <v>15.1</v>
      </c>
      <c r="AD6" s="36">
        <f>AB6*AC6</f>
        <v>1.7062999999999999</v>
      </c>
      <c r="AE6" s="12">
        <v>4.1000000000000002E-2</v>
      </c>
      <c r="AF6" s="13">
        <v>9.2999999999999999E-2</v>
      </c>
      <c r="AG6" s="10">
        <v>13.4</v>
      </c>
      <c r="AH6" s="36">
        <f>AF6*AG6</f>
        <v>1.2462</v>
      </c>
      <c r="AI6" s="12">
        <v>5.7000000000000002E-2</v>
      </c>
      <c r="AJ6" s="13">
        <v>6.8000000000000005E-2</v>
      </c>
      <c r="AK6" s="10">
        <v>13.9</v>
      </c>
      <c r="AL6" s="36">
        <f>AJ6*AK6</f>
        <v>0.94520000000000004</v>
      </c>
      <c r="AM6" s="12">
        <v>4.5999999999999999E-2</v>
      </c>
      <c r="AN6" s="13">
        <v>0.105</v>
      </c>
      <c r="AO6" s="10">
        <v>12.5</v>
      </c>
      <c r="AP6" s="36">
        <f>AN6*AO6</f>
        <v>1.3125</v>
      </c>
      <c r="AQ6" s="62">
        <v>4.2999999999999997E-2</v>
      </c>
      <c r="AR6" s="63">
        <v>0.10100000000000001</v>
      </c>
      <c r="AS6" s="60">
        <v>14.5</v>
      </c>
      <c r="AT6" s="61">
        <f>AR6*AS6</f>
        <v>1.4645000000000001</v>
      </c>
      <c r="AU6" s="62">
        <v>4.1000000000000002E-2</v>
      </c>
      <c r="AV6" s="63">
        <v>0.10299999999999999</v>
      </c>
      <c r="AW6" s="60">
        <v>14.5</v>
      </c>
      <c r="AX6" s="61">
        <f>AV6*AW6</f>
        <v>1.4934999999999998</v>
      </c>
      <c r="AY6" s="62">
        <v>3.6999999999999998E-2</v>
      </c>
      <c r="AZ6" s="62">
        <v>0.113</v>
      </c>
      <c r="BA6" s="60">
        <v>15.3</v>
      </c>
      <c r="BB6" s="61">
        <f>AZ6*BA6</f>
        <v>1.7289000000000001</v>
      </c>
      <c r="BC6" s="63">
        <v>3.5000000000000003E-2</v>
      </c>
      <c r="BD6" s="63">
        <v>0.109</v>
      </c>
      <c r="BE6" s="60">
        <v>16.600000000000001</v>
      </c>
      <c r="BF6" s="61">
        <f>BD6*BE6</f>
        <v>1.8094000000000001</v>
      </c>
      <c r="BG6" s="63">
        <v>3.5999999999999997E-2</v>
      </c>
      <c r="BH6" s="63">
        <v>1.0200000000000001E-2</v>
      </c>
      <c r="BI6" s="60">
        <v>18.100000000000001</v>
      </c>
      <c r="BJ6" s="61">
        <f>BH6*BI6</f>
        <v>0.18462000000000003</v>
      </c>
      <c r="BK6" s="63">
        <v>3.2000000000000001E-2</v>
      </c>
      <c r="BL6" s="63">
        <v>9.7000000000000003E-2</v>
      </c>
      <c r="BM6" s="60">
        <v>22.3</v>
      </c>
      <c r="BN6" s="61">
        <f>BL6*BM6</f>
        <v>2.1631</v>
      </c>
      <c r="BO6" s="39" t="s">
        <v>39</v>
      </c>
    </row>
    <row r="7" spans="1:67" ht="15.75" x14ac:dyDescent="0.25">
      <c r="A7">
        <f t="shared" ref="A7:A40" si="1">A6+1</f>
        <v>3</v>
      </c>
      <c r="B7" s="35" t="s">
        <v>32</v>
      </c>
      <c r="C7" s="11">
        <v>6.2E-2</v>
      </c>
      <c r="D7" s="10">
        <v>0.14000000000000001</v>
      </c>
      <c r="E7" s="10">
        <v>12.1</v>
      </c>
      <c r="F7" s="36">
        <f>D7*E7</f>
        <v>1.6940000000000002</v>
      </c>
      <c r="G7" s="11">
        <v>6.0999999999999999E-2</v>
      </c>
      <c r="H7" s="10">
        <v>9.9000000000000005E-2</v>
      </c>
      <c r="I7" s="10">
        <v>15.8</v>
      </c>
      <c r="J7" s="36">
        <f t="shared" si="0"/>
        <v>1.5642</v>
      </c>
      <c r="K7" s="11">
        <v>0.06</v>
      </c>
      <c r="L7" s="10">
        <v>0.11600000000000001</v>
      </c>
      <c r="M7" s="10">
        <v>13.5</v>
      </c>
      <c r="N7" s="36">
        <f>L7*M7</f>
        <v>1.5660000000000001</v>
      </c>
      <c r="O7" s="11">
        <v>5.5E-2</v>
      </c>
      <c r="P7" s="37">
        <v>9.0999999999999998E-2</v>
      </c>
      <c r="Q7" s="38">
        <v>16.3</v>
      </c>
      <c r="R7" s="36">
        <f>P7*Q7</f>
        <v>1.4833000000000001</v>
      </c>
      <c r="S7" s="11">
        <v>4.9000000000000002E-2</v>
      </c>
      <c r="T7" s="37">
        <v>9.7000000000000003E-2</v>
      </c>
      <c r="U7" s="38">
        <v>16.7</v>
      </c>
      <c r="V7" s="36">
        <f>T7*U7</f>
        <v>1.6198999999999999</v>
      </c>
      <c r="W7" s="11">
        <v>4.4999999999999998E-2</v>
      </c>
      <c r="X7" s="11">
        <v>6.0999999999999999E-2</v>
      </c>
      <c r="Y7" s="10">
        <v>19.399999999999999</v>
      </c>
      <c r="Z7" s="36">
        <f>X7*Y7</f>
        <v>1.1833999999999998</v>
      </c>
      <c r="AA7" s="11">
        <v>4.9000000000000002E-2</v>
      </c>
      <c r="AB7" s="11">
        <v>9.1999999999999998E-2</v>
      </c>
      <c r="AC7" s="10">
        <v>17.399999999999999</v>
      </c>
      <c r="AD7" s="36">
        <f>AB7*AC7</f>
        <v>1.6007999999999998</v>
      </c>
      <c r="AE7" s="11">
        <v>6.2E-2</v>
      </c>
      <c r="AF7" s="11">
        <v>8.6999999999999994E-2</v>
      </c>
      <c r="AG7" s="10">
        <v>14.2</v>
      </c>
      <c r="AH7" s="36">
        <f>AF7*AG7</f>
        <v>1.2353999999999998</v>
      </c>
      <c r="AI7" s="11">
        <v>0.06</v>
      </c>
      <c r="AJ7" s="11">
        <v>7.8E-2</v>
      </c>
      <c r="AK7" s="10">
        <v>9.3000000000000007</v>
      </c>
      <c r="AL7" s="36">
        <f t="shared" ref="AL7:AL15" si="2">AJ7*AK7</f>
        <v>0.72540000000000004</v>
      </c>
      <c r="AM7" s="11">
        <v>5.8000000000000003E-2</v>
      </c>
      <c r="AN7" s="11">
        <v>8.5999999999999993E-2</v>
      </c>
      <c r="AO7" s="10">
        <v>9.6999999999999993</v>
      </c>
      <c r="AP7" s="36">
        <f t="shared" ref="AP7:AP15" si="3">AN7*AO7</f>
        <v>0.83419999999999983</v>
      </c>
      <c r="AQ7" s="59">
        <v>5.2999999999999999E-2</v>
      </c>
      <c r="AR7" s="59">
        <v>7.4999999999999997E-2</v>
      </c>
      <c r="AS7" s="60">
        <v>11.9</v>
      </c>
      <c r="AT7" s="61">
        <f t="shared" ref="AT7:AT39" si="4">AR7*AS7</f>
        <v>0.89249999999999996</v>
      </c>
      <c r="AU7" s="59">
        <v>0.05</v>
      </c>
      <c r="AV7" s="59">
        <v>8.5000000000000006E-2</v>
      </c>
      <c r="AW7" s="60">
        <v>13.4</v>
      </c>
      <c r="AX7" s="61">
        <f t="shared" ref="AX7:AX39" si="5">AV7*AW7</f>
        <v>1.139</v>
      </c>
      <c r="AY7" s="84">
        <v>4.5999999999999999E-2</v>
      </c>
      <c r="AZ7" s="84">
        <v>7.8E-2</v>
      </c>
      <c r="BA7" s="60">
        <v>16.5</v>
      </c>
      <c r="BB7" s="61">
        <f t="shared" ref="BB7:BB39" si="6">AZ7*BA7</f>
        <v>1.2869999999999999</v>
      </c>
      <c r="BC7" s="90">
        <v>0.04</v>
      </c>
      <c r="BD7" s="90">
        <v>8.6999999999999994E-2</v>
      </c>
      <c r="BE7" s="60">
        <v>16.7</v>
      </c>
      <c r="BF7" s="61">
        <f t="shared" ref="BF7:BF33" si="7">BD7*BE7</f>
        <v>1.4528999999999999</v>
      </c>
      <c r="BG7" s="90">
        <v>0.04</v>
      </c>
      <c r="BH7" s="90">
        <v>8.3000000000000004E-2</v>
      </c>
      <c r="BI7" s="60">
        <v>17.5</v>
      </c>
      <c r="BJ7" s="61">
        <f t="shared" ref="BJ7:BJ12" si="8">BH7*BI7</f>
        <v>1.4525000000000001</v>
      </c>
      <c r="BK7" s="90">
        <v>3.5000000000000003E-2</v>
      </c>
      <c r="BL7" s="90">
        <v>9.1999999999999998E-2</v>
      </c>
      <c r="BM7" s="60">
        <v>18.3</v>
      </c>
      <c r="BN7" s="61">
        <f t="shared" ref="BN7:BN12" si="9">BL7*BM7</f>
        <v>1.6836</v>
      </c>
      <c r="BO7" s="35" t="s">
        <v>32</v>
      </c>
    </row>
    <row r="8" spans="1:67" ht="15.75" x14ac:dyDescent="0.25">
      <c r="A8">
        <f t="shared" si="1"/>
        <v>4</v>
      </c>
      <c r="B8" s="26" t="s">
        <v>11</v>
      </c>
      <c r="C8" s="11">
        <v>5.2999999999999999E-2</v>
      </c>
      <c r="D8" s="11">
        <v>0.128</v>
      </c>
      <c r="E8" s="10">
        <v>13.9</v>
      </c>
      <c r="F8" s="10">
        <f>D8*E8</f>
        <v>1.7792000000000001</v>
      </c>
      <c r="G8" s="11">
        <v>6.6000000000000003E-2</v>
      </c>
      <c r="H8" s="11">
        <v>0.13700000000000001</v>
      </c>
      <c r="I8" s="10">
        <v>12.7</v>
      </c>
      <c r="J8" s="10">
        <f t="shared" si="0"/>
        <v>1.7399</v>
      </c>
      <c r="K8" s="11">
        <v>6.0999999999999999E-2</v>
      </c>
      <c r="L8" s="11">
        <v>0.124</v>
      </c>
      <c r="M8" s="10">
        <v>10.7</v>
      </c>
      <c r="N8" s="10">
        <f t="shared" ref="N8:N39" si="10">L8*M8</f>
        <v>1.3268</v>
      </c>
      <c r="O8" s="11">
        <v>4.2999999999999997E-2</v>
      </c>
      <c r="P8" s="11">
        <v>0.122</v>
      </c>
      <c r="Q8" s="10">
        <v>12.4</v>
      </c>
      <c r="R8" s="36">
        <f t="shared" ref="R8:R39" si="11">P8*Q8</f>
        <v>1.5127999999999999</v>
      </c>
      <c r="S8" s="11">
        <v>3.9E-2</v>
      </c>
      <c r="T8" s="11">
        <v>0.113</v>
      </c>
      <c r="U8" s="10">
        <v>13.7</v>
      </c>
      <c r="V8" s="36">
        <f t="shared" ref="V8:V39" si="12">T8*U8</f>
        <v>1.5481</v>
      </c>
      <c r="W8" s="11">
        <v>4.1000000000000002E-2</v>
      </c>
      <c r="X8" s="11">
        <v>0.12</v>
      </c>
      <c r="Y8" s="10">
        <v>12.9</v>
      </c>
      <c r="Z8" s="36">
        <f t="shared" ref="Z8:Z39" si="13">X8*Y8</f>
        <v>1.548</v>
      </c>
      <c r="AA8" s="12">
        <v>3.4000000000000002E-2</v>
      </c>
      <c r="AB8" s="13">
        <v>0.114</v>
      </c>
      <c r="AC8" s="10">
        <v>16.3</v>
      </c>
      <c r="AD8" s="36">
        <f t="shared" ref="AD8:AD39" si="14">AB8*AC8</f>
        <v>1.8582000000000001</v>
      </c>
      <c r="AE8" s="12">
        <v>4.2000000000000003E-2</v>
      </c>
      <c r="AF8" s="13">
        <v>0.113</v>
      </c>
      <c r="AG8" s="10">
        <v>13.1</v>
      </c>
      <c r="AH8" s="36">
        <f t="shared" ref="AH8:AH39" si="15">AF8*AG8</f>
        <v>1.4802999999999999</v>
      </c>
      <c r="AI8" s="12">
        <v>5.5E-2</v>
      </c>
      <c r="AJ8" s="13">
        <v>0.104</v>
      </c>
      <c r="AK8" s="10">
        <v>10</v>
      </c>
      <c r="AL8" s="36">
        <f t="shared" si="2"/>
        <v>1.04</v>
      </c>
      <c r="AM8" s="12">
        <v>4.9000000000000002E-2</v>
      </c>
      <c r="AN8" s="13">
        <v>9.0999999999999998E-2</v>
      </c>
      <c r="AO8" s="10">
        <v>13.4</v>
      </c>
      <c r="AP8" s="36">
        <f t="shared" si="3"/>
        <v>1.2194</v>
      </c>
      <c r="AQ8" s="62">
        <v>0.05</v>
      </c>
      <c r="AR8" s="63">
        <v>0.10299999999999999</v>
      </c>
      <c r="AS8" s="60">
        <v>11.9</v>
      </c>
      <c r="AT8" s="61">
        <f t="shared" si="4"/>
        <v>1.2257</v>
      </c>
      <c r="AU8" s="62">
        <v>4.5999999999999999E-2</v>
      </c>
      <c r="AV8" s="63">
        <v>8.7999999999999995E-2</v>
      </c>
      <c r="AW8" s="60">
        <v>13.8</v>
      </c>
      <c r="AX8" s="61">
        <f t="shared" si="5"/>
        <v>1.2143999999999999</v>
      </c>
      <c r="AY8" s="62">
        <v>4.2000000000000003E-2</v>
      </c>
      <c r="AZ8" s="62">
        <v>9.6000000000000002E-2</v>
      </c>
      <c r="BA8" s="60">
        <v>14.5</v>
      </c>
      <c r="BB8" s="61">
        <f t="shared" si="6"/>
        <v>1.3920000000000001</v>
      </c>
      <c r="BC8" s="63">
        <v>3.7999999999999999E-2</v>
      </c>
      <c r="BD8" s="63">
        <v>9.7000000000000003E-2</v>
      </c>
      <c r="BE8" s="60">
        <v>15.9</v>
      </c>
      <c r="BF8" s="61">
        <f t="shared" si="7"/>
        <v>1.5423</v>
      </c>
      <c r="BG8" s="63">
        <v>3.7999999999999999E-2</v>
      </c>
      <c r="BH8" s="63">
        <v>9.9000000000000005E-2</v>
      </c>
      <c r="BI8" s="60">
        <v>15.8</v>
      </c>
      <c r="BJ8" s="61">
        <f t="shared" si="8"/>
        <v>1.5642</v>
      </c>
      <c r="BK8" s="63">
        <v>3.5000000000000003E-2</v>
      </c>
      <c r="BL8" s="63">
        <v>0.11899999999999999</v>
      </c>
      <c r="BM8" s="60">
        <v>15.2</v>
      </c>
      <c r="BN8" s="61">
        <f t="shared" si="9"/>
        <v>1.8087999999999997</v>
      </c>
      <c r="BO8" s="26" t="s">
        <v>11</v>
      </c>
    </row>
    <row r="9" spans="1:67" ht="15.75" x14ac:dyDescent="0.25">
      <c r="A9">
        <f t="shared" si="1"/>
        <v>5</v>
      </c>
      <c r="B9" s="39" t="s">
        <v>27</v>
      </c>
      <c r="C9" s="37">
        <v>2.9000000000000001E-2</v>
      </c>
      <c r="D9" s="37">
        <v>7.9000000000000001E-2</v>
      </c>
      <c r="E9" s="41">
        <v>13.7</v>
      </c>
      <c r="F9" s="10">
        <f>D9*E9</f>
        <v>1.0823</v>
      </c>
      <c r="G9" s="11">
        <v>3.6999999999999998E-2</v>
      </c>
      <c r="H9" s="11">
        <v>4.4999999999999998E-2</v>
      </c>
      <c r="I9" s="10">
        <v>19.3</v>
      </c>
      <c r="J9" s="10">
        <f t="shared" si="0"/>
        <v>0.86850000000000005</v>
      </c>
      <c r="K9" s="11">
        <v>3.5000000000000003E-2</v>
      </c>
      <c r="L9" s="11">
        <v>6.6000000000000003E-2</v>
      </c>
      <c r="M9" s="10">
        <v>13.8</v>
      </c>
      <c r="N9" s="10">
        <f t="shared" si="10"/>
        <v>0.91080000000000005</v>
      </c>
      <c r="O9" s="11">
        <v>2.9000000000000001E-2</v>
      </c>
      <c r="P9" s="11">
        <v>4.7E-2</v>
      </c>
      <c r="Q9" s="10">
        <v>24.4</v>
      </c>
      <c r="R9" s="36">
        <f t="shared" si="11"/>
        <v>1.1468</v>
      </c>
      <c r="S9" s="11">
        <v>0.03</v>
      </c>
      <c r="T9" s="11">
        <v>5.8999999999999997E-2</v>
      </c>
      <c r="U9" s="14">
        <v>19.399999999999999</v>
      </c>
      <c r="V9" s="36">
        <f t="shared" si="12"/>
        <v>1.1445999999999998</v>
      </c>
      <c r="W9" s="11">
        <v>2.5000000000000001E-2</v>
      </c>
      <c r="X9" s="11">
        <v>0.08</v>
      </c>
      <c r="Y9" s="10">
        <v>15.4</v>
      </c>
      <c r="Z9" s="36">
        <f t="shared" si="13"/>
        <v>1.232</v>
      </c>
      <c r="AA9" s="12">
        <v>2.7E-2</v>
      </c>
      <c r="AB9" s="13">
        <v>4.2000000000000003E-2</v>
      </c>
      <c r="AC9" s="10">
        <v>30.9</v>
      </c>
      <c r="AD9" s="36">
        <f t="shared" si="14"/>
        <v>1.2978000000000001</v>
      </c>
      <c r="AE9" s="12">
        <v>3.4000000000000002E-2</v>
      </c>
      <c r="AF9" s="13">
        <v>7.3999999999999996E-2</v>
      </c>
      <c r="AG9" s="10">
        <v>15</v>
      </c>
      <c r="AH9" s="36">
        <f t="shared" si="15"/>
        <v>1.1099999999999999</v>
      </c>
      <c r="AI9" s="12">
        <v>4.4999999999999998E-2</v>
      </c>
      <c r="AJ9" s="13">
        <v>8.3000000000000004E-2</v>
      </c>
      <c r="AK9" s="10">
        <v>11.4</v>
      </c>
      <c r="AL9" s="36">
        <f t="shared" si="2"/>
        <v>0.94620000000000004</v>
      </c>
      <c r="AM9" s="12">
        <v>4.8000000000000001E-2</v>
      </c>
      <c r="AN9" s="13">
        <v>8.2000000000000003E-2</v>
      </c>
      <c r="AO9" s="10">
        <v>12.7</v>
      </c>
      <c r="AP9" s="36">
        <f t="shared" si="3"/>
        <v>1.0413999999999999</v>
      </c>
      <c r="AQ9" s="62">
        <v>4.4999999999999998E-2</v>
      </c>
      <c r="AR9" s="63">
        <v>8.5000000000000006E-2</v>
      </c>
      <c r="AS9" s="60">
        <v>14.1</v>
      </c>
      <c r="AT9" s="61">
        <f t="shared" si="4"/>
        <v>1.1985000000000001</v>
      </c>
      <c r="AU9" s="62">
        <v>4.5999999999999999E-2</v>
      </c>
      <c r="AV9" s="63">
        <v>7.0000000000000007E-2</v>
      </c>
      <c r="AW9" s="60">
        <v>18.2</v>
      </c>
      <c r="AX9" s="61">
        <f t="shared" si="5"/>
        <v>1.274</v>
      </c>
      <c r="AY9" s="62">
        <v>4.4999999999999998E-2</v>
      </c>
      <c r="AZ9" s="62">
        <v>8.5999999999999993E-2</v>
      </c>
      <c r="BA9" s="60">
        <v>14.6</v>
      </c>
      <c r="BB9" s="61">
        <f t="shared" si="6"/>
        <v>1.2555999999999998</v>
      </c>
      <c r="BC9" s="63">
        <v>0.04</v>
      </c>
      <c r="BD9" s="63">
        <v>7.6999999999999999E-2</v>
      </c>
      <c r="BE9" s="60">
        <v>16.3</v>
      </c>
      <c r="BF9" s="61">
        <f t="shared" si="7"/>
        <v>1.2551000000000001</v>
      </c>
      <c r="BG9" s="63">
        <v>0.04</v>
      </c>
      <c r="BH9" s="63">
        <v>7.6999999999999999E-2</v>
      </c>
      <c r="BI9" s="60">
        <v>17.600000000000001</v>
      </c>
      <c r="BJ9" s="61">
        <f t="shared" si="8"/>
        <v>1.3552000000000002</v>
      </c>
      <c r="BK9" s="63">
        <v>3.4000000000000002E-2</v>
      </c>
      <c r="BL9" s="63">
        <v>0.08</v>
      </c>
      <c r="BM9" s="60">
        <v>19.7</v>
      </c>
      <c r="BN9" s="61">
        <f t="shared" si="9"/>
        <v>1.5760000000000001</v>
      </c>
      <c r="BO9" s="39" t="s">
        <v>27</v>
      </c>
    </row>
    <row r="10" spans="1:67" ht="15.75" x14ac:dyDescent="0.25">
      <c r="A10">
        <f t="shared" si="1"/>
        <v>6</v>
      </c>
      <c r="B10" s="39" t="s">
        <v>51</v>
      </c>
      <c r="C10" s="37"/>
      <c r="D10" s="37"/>
      <c r="E10" s="41"/>
      <c r="F10" s="10"/>
      <c r="G10" s="11">
        <v>0.04</v>
      </c>
      <c r="H10" s="11">
        <v>0.11899999999999999</v>
      </c>
      <c r="I10" s="10">
        <v>12.5</v>
      </c>
      <c r="J10" s="10">
        <f t="shared" si="0"/>
        <v>1.4874999999999998</v>
      </c>
      <c r="K10" s="11">
        <v>4.1000000000000002E-2</v>
      </c>
      <c r="L10" s="11">
        <v>8.1000000000000003E-2</v>
      </c>
      <c r="M10" s="10">
        <v>15.9</v>
      </c>
      <c r="N10" s="10">
        <f t="shared" si="10"/>
        <v>1.2879</v>
      </c>
      <c r="O10" s="11">
        <v>4.2000000000000003E-2</v>
      </c>
      <c r="P10" s="11">
        <v>7.8E-2</v>
      </c>
      <c r="Q10" s="10">
        <v>17.100000000000001</v>
      </c>
      <c r="R10" s="36">
        <f t="shared" si="11"/>
        <v>1.3338000000000001</v>
      </c>
      <c r="S10" s="11">
        <v>3.5000000000000003E-2</v>
      </c>
      <c r="T10" s="11">
        <v>9.5000000000000001E-2</v>
      </c>
      <c r="U10" s="14">
        <v>17.3</v>
      </c>
      <c r="V10" s="36">
        <f t="shared" si="12"/>
        <v>1.6435000000000002</v>
      </c>
      <c r="W10" s="11">
        <v>3.7999999999999999E-2</v>
      </c>
      <c r="X10" s="11">
        <v>9.4E-2</v>
      </c>
      <c r="Y10" s="10">
        <v>15.8</v>
      </c>
      <c r="Z10" s="36">
        <f t="shared" si="13"/>
        <v>1.4852000000000001</v>
      </c>
      <c r="AA10" s="12">
        <v>3.4000000000000002E-2</v>
      </c>
      <c r="AB10" s="13">
        <v>0.10299999999999999</v>
      </c>
      <c r="AC10" s="10">
        <v>15</v>
      </c>
      <c r="AD10" s="36">
        <f t="shared" si="14"/>
        <v>1.5449999999999999</v>
      </c>
      <c r="AE10" s="12">
        <v>4.2000000000000003E-2</v>
      </c>
      <c r="AF10" s="13">
        <v>7.0000000000000001E-3</v>
      </c>
      <c r="AG10" s="10"/>
      <c r="AH10" s="36"/>
      <c r="AI10" s="12">
        <v>6.2E-2</v>
      </c>
      <c r="AJ10" s="13">
        <v>8.3000000000000004E-2</v>
      </c>
      <c r="AK10" s="10">
        <v>9.9</v>
      </c>
      <c r="AL10" s="36">
        <f t="shared" si="2"/>
        <v>0.8217000000000001</v>
      </c>
      <c r="AM10" s="12">
        <v>4.8000000000000001E-2</v>
      </c>
      <c r="AN10" s="13">
        <v>5.8999999999999997E-2</v>
      </c>
      <c r="AO10" s="10">
        <v>18.100000000000001</v>
      </c>
      <c r="AP10" s="36">
        <f t="shared" si="3"/>
        <v>1.0679000000000001</v>
      </c>
      <c r="AQ10" s="62">
        <v>4.5999999999999999E-2</v>
      </c>
      <c r="AR10" s="63">
        <v>3.3000000000000002E-2</v>
      </c>
      <c r="AS10" s="60">
        <v>31.1</v>
      </c>
      <c r="AT10" s="61">
        <f t="shared" si="4"/>
        <v>1.0263</v>
      </c>
      <c r="AU10" s="62">
        <v>4.3999999999999997E-2</v>
      </c>
      <c r="AV10" s="63">
        <v>7.0000000000000007E-2</v>
      </c>
      <c r="AW10" s="60">
        <v>17.100000000000001</v>
      </c>
      <c r="AX10" s="61">
        <f t="shared" si="5"/>
        <v>1.1970000000000003</v>
      </c>
      <c r="AY10" s="62">
        <v>3.2000000000000001E-2</v>
      </c>
      <c r="AZ10" s="62">
        <v>8.8999999999999996E-2</v>
      </c>
      <c r="BA10" s="60">
        <v>18.2</v>
      </c>
      <c r="BB10" s="61">
        <f t="shared" si="6"/>
        <v>1.6197999999999999</v>
      </c>
      <c r="BC10" s="63">
        <v>2.8000000000000001E-2</v>
      </c>
      <c r="BD10" s="63">
        <v>9.4E-2</v>
      </c>
      <c r="BE10" s="60">
        <v>19</v>
      </c>
      <c r="BF10" s="61">
        <f t="shared" si="7"/>
        <v>1.786</v>
      </c>
      <c r="BG10" s="63">
        <v>3.5000000000000003E-2</v>
      </c>
      <c r="BH10" s="63">
        <v>8.7999999999999995E-2</v>
      </c>
      <c r="BI10" s="60">
        <v>16.100000000000001</v>
      </c>
      <c r="BJ10" s="61">
        <f t="shared" si="8"/>
        <v>1.4168000000000001</v>
      </c>
      <c r="BK10" s="63">
        <v>2.9000000000000001E-2</v>
      </c>
      <c r="BL10" s="63">
        <v>8.5000000000000006E-2</v>
      </c>
      <c r="BM10" s="60">
        <v>22.5</v>
      </c>
      <c r="BN10" s="61">
        <f t="shared" si="9"/>
        <v>1.9125000000000001</v>
      </c>
      <c r="BO10" s="39" t="s">
        <v>52</v>
      </c>
    </row>
    <row r="11" spans="1:67" ht="15.75" x14ac:dyDescent="0.25">
      <c r="A11" t="e">
        <f>#REF!+1</f>
        <v>#REF!</v>
      </c>
      <c r="B11" s="39" t="s">
        <v>33</v>
      </c>
      <c r="C11" s="11">
        <v>5.5E-2</v>
      </c>
      <c r="D11" s="11">
        <v>8.7999999999999995E-2</v>
      </c>
      <c r="E11" s="10">
        <v>20.8</v>
      </c>
      <c r="F11" s="10">
        <f>D11*E11</f>
        <v>1.8304</v>
      </c>
      <c r="G11" s="11"/>
      <c r="H11" s="11"/>
      <c r="I11" s="10"/>
      <c r="J11" s="10"/>
      <c r="K11" s="11"/>
      <c r="L11" s="11"/>
      <c r="M11" s="10"/>
      <c r="N11" s="10"/>
      <c r="O11" s="11"/>
      <c r="P11" s="11"/>
      <c r="Q11" s="10"/>
      <c r="R11" s="36"/>
      <c r="S11" s="11"/>
      <c r="T11" s="11"/>
      <c r="U11" s="10"/>
      <c r="V11" s="36"/>
      <c r="W11" s="11"/>
      <c r="X11" s="11"/>
      <c r="Y11" s="10"/>
      <c r="Z11" s="36"/>
      <c r="AA11" s="12">
        <v>1.2E-2</v>
      </c>
      <c r="AB11" s="13">
        <v>7.1999999999999995E-2</v>
      </c>
      <c r="AC11" s="10">
        <v>26.8</v>
      </c>
      <c r="AD11" s="36">
        <f t="shared" si="14"/>
        <v>1.9296</v>
      </c>
      <c r="AE11" s="12">
        <v>2.7E-2</v>
      </c>
      <c r="AF11" s="13">
        <v>0.11700000000000001</v>
      </c>
      <c r="AG11" s="10">
        <v>10.9</v>
      </c>
      <c r="AH11" s="36">
        <f t="shared" si="15"/>
        <v>1.2753000000000001</v>
      </c>
      <c r="AI11" s="12">
        <v>0.04</v>
      </c>
      <c r="AJ11" s="13">
        <v>8.5000000000000006E-2</v>
      </c>
      <c r="AK11" s="10">
        <v>13.6</v>
      </c>
      <c r="AL11" s="36">
        <f t="shared" si="2"/>
        <v>1.1560000000000001</v>
      </c>
      <c r="AM11" s="12">
        <v>0.04</v>
      </c>
      <c r="AN11" s="13">
        <v>0.125</v>
      </c>
      <c r="AO11" s="10">
        <v>12.5</v>
      </c>
      <c r="AP11" s="36">
        <f t="shared" si="3"/>
        <v>1.5625</v>
      </c>
      <c r="AQ11" s="62">
        <v>4.2999999999999997E-2</v>
      </c>
      <c r="AR11" s="63">
        <v>0.126</v>
      </c>
      <c r="AS11" s="60">
        <v>13.6</v>
      </c>
      <c r="AT11" s="61">
        <f t="shared" si="4"/>
        <v>1.7136</v>
      </c>
      <c r="AU11" s="62">
        <v>4.2000000000000003E-2</v>
      </c>
      <c r="AV11" s="63">
        <v>0.128</v>
      </c>
      <c r="AW11" s="60">
        <v>15.1</v>
      </c>
      <c r="AX11" s="61">
        <f t="shared" si="5"/>
        <v>1.9328000000000001</v>
      </c>
      <c r="AY11" s="62">
        <v>3.7999999999999999E-2</v>
      </c>
      <c r="AZ11" s="62">
        <v>0.13100000000000001</v>
      </c>
      <c r="BA11" s="60">
        <v>16.3</v>
      </c>
      <c r="BB11" s="61">
        <f t="shared" si="6"/>
        <v>2.1353</v>
      </c>
      <c r="BC11" s="63">
        <v>3.5999999999999997E-2</v>
      </c>
      <c r="BD11" s="63">
        <v>0.13</v>
      </c>
      <c r="BE11" s="60">
        <v>17.3</v>
      </c>
      <c r="BF11" s="61">
        <f t="shared" si="7"/>
        <v>2.2490000000000001</v>
      </c>
      <c r="BG11" s="63">
        <v>3.4000000000000002E-2</v>
      </c>
      <c r="BH11" s="63">
        <v>0.13300000000000001</v>
      </c>
      <c r="BI11" s="60">
        <v>18.3</v>
      </c>
      <c r="BJ11" s="61">
        <f t="shared" si="8"/>
        <v>2.4339000000000004</v>
      </c>
      <c r="BK11" s="63">
        <v>0.03</v>
      </c>
      <c r="BL11" s="63">
        <v>0.13</v>
      </c>
      <c r="BM11" s="60">
        <v>20.9</v>
      </c>
      <c r="BN11" s="61">
        <f t="shared" si="9"/>
        <v>2.7170000000000001</v>
      </c>
      <c r="BO11" s="39" t="s">
        <v>33</v>
      </c>
    </row>
    <row r="12" spans="1:67" ht="15.75" x14ac:dyDescent="0.25">
      <c r="A12" t="e">
        <f t="shared" si="1"/>
        <v>#REF!</v>
      </c>
      <c r="B12" s="39" t="s">
        <v>40</v>
      </c>
      <c r="C12" s="11">
        <v>5.7000000000000002E-2</v>
      </c>
      <c r="D12" s="11">
        <v>0.12</v>
      </c>
      <c r="E12" s="10">
        <v>12</v>
      </c>
      <c r="F12" s="10">
        <f>D12*E12</f>
        <v>1.44</v>
      </c>
      <c r="G12" s="11">
        <v>5.2999999999999999E-2</v>
      </c>
      <c r="H12" s="11">
        <v>0.113</v>
      </c>
      <c r="I12" s="10">
        <v>13.3</v>
      </c>
      <c r="J12" s="10">
        <f>H12*I12</f>
        <v>1.5029000000000001</v>
      </c>
      <c r="K12" s="11">
        <v>5.5E-2</v>
      </c>
      <c r="L12" s="11">
        <v>9.8000000000000004E-2</v>
      </c>
      <c r="M12" s="10">
        <v>14.3</v>
      </c>
      <c r="N12" s="10">
        <f t="shared" si="10"/>
        <v>1.4014000000000002</v>
      </c>
      <c r="O12" s="11">
        <v>5.2999999999999999E-2</v>
      </c>
      <c r="P12" s="11">
        <v>7.8E-2</v>
      </c>
      <c r="Q12" s="10">
        <v>18.2</v>
      </c>
      <c r="R12" s="36">
        <f t="shared" si="11"/>
        <v>1.4196</v>
      </c>
      <c r="S12" s="11">
        <v>0.05</v>
      </c>
      <c r="T12" s="11">
        <v>9.7000000000000003E-2</v>
      </c>
      <c r="U12" s="10">
        <v>15.1</v>
      </c>
      <c r="V12" s="36">
        <f t="shared" si="12"/>
        <v>1.4647000000000001</v>
      </c>
      <c r="W12" s="11">
        <v>0.05</v>
      </c>
      <c r="X12" s="11">
        <v>9.1999999999999998E-2</v>
      </c>
      <c r="Y12" s="10">
        <v>15.5</v>
      </c>
      <c r="Z12" s="36">
        <f t="shared" si="13"/>
        <v>1.4259999999999999</v>
      </c>
      <c r="AA12" s="12">
        <v>4.8000000000000001E-2</v>
      </c>
      <c r="AB12" s="13">
        <v>0.104</v>
      </c>
      <c r="AC12" s="10">
        <v>13.8</v>
      </c>
      <c r="AD12" s="36">
        <f t="shared" si="14"/>
        <v>1.4352</v>
      </c>
      <c r="AE12" s="12">
        <v>5.7000000000000002E-2</v>
      </c>
      <c r="AF12" s="13">
        <v>9.5000000000000001E-2</v>
      </c>
      <c r="AG12" s="10">
        <v>12.3</v>
      </c>
      <c r="AH12" s="36">
        <f t="shared" si="15"/>
        <v>1.1685000000000001</v>
      </c>
      <c r="AI12" s="12">
        <v>0.06</v>
      </c>
      <c r="AJ12" s="13">
        <v>8.5000000000000006E-2</v>
      </c>
      <c r="AK12" s="10">
        <v>12.5</v>
      </c>
      <c r="AL12" s="36">
        <f t="shared" si="2"/>
        <v>1.0625</v>
      </c>
      <c r="AM12" s="12">
        <v>5.1999999999999998E-2</v>
      </c>
      <c r="AN12" s="13">
        <v>0.09</v>
      </c>
      <c r="AO12" s="10">
        <v>13.2</v>
      </c>
      <c r="AP12" s="36">
        <f t="shared" si="3"/>
        <v>1.1879999999999999</v>
      </c>
      <c r="AQ12" s="62">
        <v>4.4999999999999998E-2</v>
      </c>
      <c r="AR12" s="63">
        <v>9.1999999999999998E-2</v>
      </c>
      <c r="AS12" s="60">
        <v>15.1</v>
      </c>
      <c r="AT12" s="61">
        <f t="shared" si="4"/>
        <v>1.3892</v>
      </c>
      <c r="AU12" s="62">
        <v>4.1000000000000002E-2</v>
      </c>
      <c r="AV12" s="63">
        <v>9.5000000000000001E-2</v>
      </c>
      <c r="AW12" s="60">
        <v>15.4</v>
      </c>
      <c r="AX12" s="61">
        <f t="shared" si="5"/>
        <v>1.4630000000000001</v>
      </c>
      <c r="AY12" s="62">
        <v>4.2999999999999997E-2</v>
      </c>
      <c r="AZ12" s="62">
        <v>9.4E-2</v>
      </c>
      <c r="BA12" s="60">
        <v>14.7</v>
      </c>
      <c r="BB12" s="61">
        <f t="shared" si="6"/>
        <v>1.3817999999999999</v>
      </c>
      <c r="BC12" s="63">
        <v>4.3999999999999997E-2</v>
      </c>
      <c r="BD12" s="63">
        <v>8.5000000000000006E-2</v>
      </c>
      <c r="BE12" s="60">
        <v>15.9</v>
      </c>
      <c r="BF12" s="61">
        <f t="shared" si="7"/>
        <v>1.3515000000000001</v>
      </c>
      <c r="BG12" s="63">
        <v>4.1000000000000002E-2</v>
      </c>
      <c r="BH12" s="63">
        <v>9.0999999999999998E-2</v>
      </c>
      <c r="BI12" s="60">
        <v>15.6</v>
      </c>
      <c r="BJ12" s="61">
        <f t="shared" si="8"/>
        <v>1.4196</v>
      </c>
      <c r="BK12" s="63">
        <v>3.5999999999999997E-2</v>
      </c>
      <c r="BL12" s="63">
        <v>8.5000000000000006E-2</v>
      </c>
      <c r="BM12" s="60">
        <v>18.8</v>
      </c>
      <c r="BN12" s="61">
        <f t="shared" si="9"/>
        <v>1.5980000000000001</v>
      </c>
      <c r="BO12" s="39" t="s">
        <v>40</v>
      </c>
    </row>
    <row r="13" spans="1:67" ht="15.75" x14ac:dyDescent="0.25">
      <c r="A13" t="e">
        <f>A12+1</f>
        <v>#REF!</v>
      </c>
      <c r="B13" s="26" t="s">
        <v>53</v>
      </c>
      <c r="C13" s="11"/>
      <c r="D13" s="11"/>
      <c r="E13" s="10"/>
      <c r="F13" s="10"/>
      <c r="G13" s="11">
        <v>4.3999999999999997E-2</v>
      </c>
      <c r="H13" s="11">
        <v>0.13300000000000001</v>
      </c>
      <c r="I13" s="10">
        <v>12</v>
      </c>
      <c r="J13" s="10">
        <f>H13*I13</f>
        <v>1.5960000000000001</v>
      </c>
      <c r="K13" s="11">
        <v>4.2999999999999997E-2</v>
      </c>
      <c r="L13" s="11">
        <v>0.11799999999999999</v>
      </c>
      <c r="M13" s="10">
        <v>15.2</v>
      </c>
      <c r="N13" s="10">
        <f>L13*M13</f>
        <v>1.7935999999999999</v>
      </c>
      <c r="O13" s="11">
        <v>0.04</v>
      </c>
      <c r="P13" s="11">
        <v>0.123</v>
      </c>
      <c r="Q13" s="10">
        <v>15.1</v>
      </c>
      <c r="R13" s="36">
        <f>P13*Q13</f>
        <v>1.8573</v>
      </c>
      <c r="S13" s="11">
        <v>3.5999999999999997E-2</v>
      </c>
      <c r="T13" s="11">
        <v>9.9000000000000005E-2</v>
      </c>
      <c r="U13" s="10">
        <v>24.9</v>
      </c>
      <c r="V13" s="36">
        <f>T13*U13</f>
        <v>2.4651000000000001</v>
      </c>
      <c r="W13" s="11">
        <v>3.5999999999999997E-2</v>
      </c>
      <c r="X13" s="11">
        <v>0.13100000000000001</v>
      </c>
      <c r="Y13" s="10">
        <v>16</v>
      </c>
      <c r="Z13" s="36">
        <f>X13*Y13</f>
        <v>2.0960000000000001</v>
      </c>
      <c r="AA13" s="12">
        <v>3.3000000000000002E-2</v>
      </c>
      <c r="AB13" s="13">
        <v>0.14899999999999999</v>
      </c>
      <c r="AC13" s="10">
        <v>20.6</v>
      </c>
      <c r="AD13" s="36">
        <f>AB13*AC13</f>
        <v>3.0693999999999999</v>
      </c>
      <c r="AE13" s="12">
        <v>3.7999999999999999E-2</v>
      </c>
      <c r="AF13" s="13">
        <v>0.17499999999999999</v>
      </c>
      <c r="AG13" s="10">
        <v>13.8</v>
      </c>
      <c r="AH13" s="36">
        <f>AF13*AG13</f>
        <v>2.415</v>
      </c>
      <c r="AI13" s="12">
        <v>5.1999999999999998E-2</v>
      </c>
      <c r="AJ13" s="13">
        <v>0.14000000000000001</v>
      </c>
      <c r="AK13" s="10">
        <v>12.7</v>
      </c>
      <c r="AL13" s="10">
        <f>AJ13*AK13</f>
        <v>1.778</v>
      </c>
      <c r="AM13" s="12">
        <v>4.3999999999999997E-2</v>
      </c>
      <c r="AN13" s="13">
        <v>0.14199999999999999</v>
      </c>
      <c r="AO13" s="10">
        <v>14.3</v>
      </c>
      <c r="AP13" s="10">
        <f>AN13*AO13</f>
        <v>2.0305999999999997</v>
      </c>
      <c r="AQ13" s="62">
        <v>4.1000000000000002E-2</v>
      </c>
      <c r="AR13" s="63">
        <v>0.13900000000000001</v>
      </c>
      <c r="AS13" s="60">
        <v>17.3</v>
      </c>
      <c r="AT13" s="60">
        <f>AR13*AS13</f>
        <v>2.4047000000000005</v>
      </c>
      <c r="AU13" s="62">
        <v>4.1000000000000002E-2</v>
      </c>
      <c r="AV13" s="63">
        <v>0.14499999999999999</v>
      </c>
      <c r="AW13" s="60">
        <v>18.899999999999999</v>
      </c>
      <c r="AX13" s="60">
        <f>AV13*AW13</f>
        <v>2.7404999999999995</v>
      </c>
      <c r="AY13" s="62">
        <v>3.7999999999999999E-2</v>
      </c>
      <c r="AZ13" s="62">
        <v>0.154</v>
      </c>
      <c r="BA13" s="60">
        <v>19.2</v>
      </c>
      <c r="BB13" s="60">
        <f>AZ13*BA13</f>
        <v>2.9567999999999999</v>
      </c>
      <c r="BC13" s="63">
        <v>3.4000000000000002E-2</v>
      </c>
      <c r="BD13" s="63">
        <v>0.154</v>
      </c>
      <c r="BE13" s="60">
        <v>23</v>
      </c>
      <c r="BF13" s="60">
        <f>BD13*BE13</f>
        <v>3.5419999999999998</v>
      </c>
      <c r="BG13" s="63">
        <v>3.6999999999999998E-2</v>
      </c>
      <c r="BH13" s="63">
        <v>0.15</v>
      </c>
      <c r="BI13" s="60">
        <v>22.1</v>
      </c>
      <c r="BJ13" s="60">
        <f>BH13*BI13</f>
        <v>3.3149999999999999</v>
      </c>
      <c r="BK13" s="63">
        <v>3.7999999999999999E-2</v>
      </c>
      <c r="BL13" s="63">
        <v>0.14499999999999999</v>
      </c>
      <c r="BM13" s="60">
        <v>21.3</v>
      </c>
      <c r="BN13" s="60">
        <f>BL13*BM13</f>
        <v>3.0884999999999998</v>
      </c>
      <c r="BO13" s="26" t="s">
        <v>53</v>
      </c>
    </row>
    <row r="14" spans="1:67" ht="15.75" x14ac:dyDescent="0.25">
      <c r="A14" t="e">
        <f>A13+1</f>
        <v>#REF!</v>
      </c>
      <c r="B14" s="26" t="s">
        <v>56</v>
      </c>
      <c r="C14" s="11"/>
      <c r="D14" s="11"/>
      <c r="E14" s="10"/>
      <c r="F14" s="10"/>
      <c r="G14" s="11"/>
      <c r="H14" s="11"/>
      <c r="I14" s="10"/>
      <c r="J14" s="10"/>
      <c r="K14" s="11"/>
      <c r="L14" s="11"/>
      <c r="M14" s="10"/>
      <c r="N14" s="10"/>
      <c r="O14" s="11"/>
      <c r="P14" s="11"/>
      <c r="Q14" s="10"/>
      <c r="R14" s="36"/>
      <c r="S14" s="11"/>
      <c r="T14" s="11"/>
      <c r="U14" s="10"/>
      <c r="V14" s="36"/>
      <c r="W14" s="11"/>
      <c r="X14" s="11"/>
      <c r="Y14" s="10"/>
      <c r="Z14" s="36"/>
      <c r="AA14" s="12">
        <v>4.3999999999999997E-2</v>
      </c>
      <c r="AB14" s="13">
        <v>7.1999999999999995E-2</v>
      </c>
      <c r="AC14" s="10">
        <v>16.100000000000001</v>
      </c>
      <c r="AD14" s="36">
        <f t="shared" si="14"/>
        <v>1.1592</v>
      </c>
      <c r="AE14" s="12">
        <v>5.1999999999999998E-2</v>
      </c>
      <c r="AF14" s="13">
        <v>6.0999999999999999E-2</v>
      </c>
      <c r="AG14" s="10">
        <v>17.3</v>
      </c>
      <c r="AH14" s="36">
        <f t="shared" si="15"/>
        <v>1.0553000000000001</v>
      </c>
      <c r="AI14" s="12">
        <v>6.2E-2</v>
      </c>
      <c r="AJ14" s="13">
        <v>6.7000000000000004E-2</v>
      </c>
      <c r="AK14" s="10">
        <v>13.3</v>
      </c>
      <c r="AL14" s="10">
        <f t="shared" si="2"/>
        <v>0.89110000000000011</v>
      </c>
      <c r="AM14" s="12">
        <v>5.7000000000000002E-2</v>
      </c>
      <c r="AN14" s="13">
        <v>7.8E-2</v>
      </c>
      <c r="AO14" s="10">
        <v>12.7</v>
      </c>
      <c r="AP14" s="10">
        <f t="shared" si="3"/>
        <v>0.99059999999999993</v>
      </c>
      <c r="AQ14" s="62">
        <v>5.1999999999999998E-2</v>
      </c>
      <c r="AR14" s="63">
        <v>8.1000000000000003E-2</v>
      </c>
      <c r="AS14" s="60">
        <v>13.8</v>
      </c>
      <c r="AT14" s="60">
        <f t="shared" si="4"/>
        <v>1.1178000000000001</v>
      </c>
      <c r="AU14" s="62">
        <v>4.7E-2</v>
      </c>
      <c r="AV14" s="63">
        <v>5.1999999999999998E-2</v>
      </c>
      <c r="AW14" s="60">
        <v>17.5</v>
      </c>
      <c r="AX14" s="60">
        <f t="shared" si="5"/>
        <v>0.90999999999999992</v>
      </c>
      <c r="AY14" s="62">
        <v>4.3999999999999997E-2</v>
      </c>
      <c r="AZ14" s="62">
        <v>6.8000000000000005E-2</v>
      </c>
      <c r="BA14" s="60">
        <v>17.399999999999999</v>
      </c>
      <c r="BB14" s="60">
        <f t="shared" si="6"/>
        <v>1.1832</v>
      </c>
      <c r="BC14" s="63">
        <v>4.2999999999999997E-2</v>
      </c>
      <c r="BD14" s="63">
        <v>7.1999999999999995E-2</v>
      </c>
      <c r="BE14" s="60">
        <v>17.899999999999999</v>
      </c>
      <c r="BF14" s="60">
        <f t="shared" si="7"/>
        <v>1.2887999999999997</v>
      </c>
      <c r="BG14" s="63">
        <v>4.2999999999999997E-2</v>
      </c>
      <c r="BH14" s="63">
        <v>7.1999999999999995E-2</v>
      </c>
      <c r="BI14" s="60">
        <v>18.2</v>
      </c>
      <c r="BJ14" s="60">
        <f t="shared" ref="BJ14:BJ36" si="16">BH14*BI14</f>
        <v>1.3103999999999998</v>
      </c>
      <c r="BK14" s="63">
        <v>4.2999999999999997E-2</v>
      </c>
      <c r="BL14" s="63">
        <v>7.4999999999999997E-2</v>
      </c>
      <c r="BM14" s="60">
        <v>18.600000000000001</v>
      </c>
      <c r="BN14" s="60">
        <f t="shared" ref="BN14:BN39" si="17">BL14*BM14</f>
        <v>1.395</v>
      </c>
      <c r="BO14" s="26" t="s">
        <v>57</v>
      </c>
    </row>
    <row r="15" spans="1:67" ht="15.75" x14ac:dyDescent="0.25">
      <c r="A15" t="e">
        <f t="shared" si="1"/>
        <v>#REF!</v>
      </c>
      <c r="B15" s="26" t="s">
        <v>28</v>
      </c>
      <c r="C15" s="42">
        <v>0.05</v>
      </c>
      <c r="D15" s="42">
        <v>7.1999999999999995E-2</v>
      </c>
      <c r="E15" s="40">
        <v>19.3</v>
      </c>
      <c r="F15" s="10">
        <f>D15*E15</f>
        <v>1.3895999999999999</v>
      </c>
      <c r="G15" s="42">
        <v>4.8000000000000001E-2</v>
      </c>
      <c r="H15" s="42">
        <v>0.13800000000000001</v>
      </c>
      <c r="I15" s="40">
        <v>11.3</v>
      </c>
      <c r="J15" s="10">
        <f>H15*I15</f>
        <v>1.5594000000000001</v>
      </c>
      <c r="K15" s="42">
        <v>5.2999999999999999E-2</v>
      </c>
      <c r="L15" s="42">
        <v>9.0999999999999998E-2</v>
      </c>
      <c r="M15" s="41">
        <v>13.7</v>
      </c>
      <c r="N15" s="10">
        <f t="shared" si="10"/>
        <v>1.2466999999999999</v>
      </c>
      <c r="O15" s="42">
        <v>0.05</v>
      </c>
      <c r="P15" s="42">
        <v>0.08</v>
      </c>
      <c r="Q15" s="41">
        <v>16</v>
      </c>
      <c r="R15" s="36">
        <f t="shared" si="11"/>
        <v>1.28</v>
      </c>
      <c r="S15" s="42">
        <v>4.5999999999999999E-2</v>
      </c>
      <c r="T15" s="42">
        <v>0.1</v>
      </c>
      <c r="U15" s="41">
        <v>13.8</v>
      </c>
      <c r="V15" s="36">
        <f t="shared" si="12"/>
        <v>1.3800000000000001</v>
      </c>
      <c r="W15" s="42">
        <v>4.9000000000000002E-2</v>
      </c>
      <c r="X15" s="42">
        <v>7.4999999999999997E-2</v>
      </c>
      <c r="Y15" s="41">
        <v>17.399999999999999</v>
      </c>
      <c r="Z15" s="36">
        <f t="shared" si="13"/>
        <v>1.3049999999999999</v>
      </c>
      <c r="AA15" s="12">
        <v>4.3999999999999997E-2</v>
      </c>
      <c r="AB15" s="13">
        <v>7.6999999999999999E-2</v>
      </c>
      <c r="AC15" s="10">
        <v>18.3</v>
      </c>
      <c r="AD15" s="36">
        <f t="shared" si="14"/>
        <v>1.4091</v>
      </c>
      <c r="AE15" s="12">
        <v>5.1999999999999998E-2</v>
      </c>
      <c r="AF15" s="13">
        <v>7.3999999999999996E-2</v>
      </c>
      <c r="AG15" s="10">
        <v>14.8</v>
      </c>
      <c r="AH15" s="36">
        <f t="shared" si="15"/>
        <v>1.0952</v>
      </c>
      <c r="AI15" s="12">
        <v>6.3E-2</v>
      </c>
      <c r="AJ15" s="13">
        <v>8.5000000000000006E-2</v>
      </c>
      <c r="AK15" s="10">
        <v>10.4</v>
      </c>
      <c r="AL15" s="10">
        <f t="shared" si="2"/>
        <v>0.88400000000000012</v>
      </c>
      <c r="AM15" s="12">
        <v>4.8000000000000001E-2</v>
      </c>
      <c r="AN15" s="13">
        <v>9.4E-2</v>
      </c>
      <c r="AO15" s="10">
        <v>12.3</v>
      </c>
      <c r="AP15" s="10">
        <f t="shared" si="3"/>
        <v>1.1562000000000001</v>
      </c>
      <c r="AQ15" s="62">
        <v>4.7E-2</v>
      </c>
      <c r="AR15" s="63">
        <v>8.8999999999999996E-2</v>
      </c>
      <c r="AS15" s="60">
        <v>13.5</v>
      </c>
      <c r="AT15" s="60">
        <f t="shared" si="4"/>
        <v>1.2015</v>
      </c>
      <c r="AU15" s="62">
        <v>4.2000000000000003E-2</v>
      </c>
      <c r="AV15" s="63">
        <v>0.09</v>
      </c>
      <c r="AW15" s="60">
        <v>14.9</v>
      </c>
      <c r="AX15" s="60">
        <f t="shared" si="5"/>
        <v>1.341</v>
      </c>
      <c r="AY15" s="62">
        <v>3.7999999999999999E-2</v>
      </c>
      <c r="AZ15" s="62">
        <v>8.3000000000000004E-2</v>
      </c>
      <c r="BA15" s="60">
        <v>17.899999999999999</v>
      </c>
      <c r="BB15" s="60">
        <f t="shared" si="6"/>
        <v>1.4857</v>
      </c>
      <c r="BC15" s="63">
        <v>3.5000000000000003E-2</v>
      </c>
      <c r="BD15" s="63">
        <v>0.109</v>
      </c>
      <c r="BE15" s="60">
        <v>14.9</v>
      </c>
      <c r="BF15" s="60">
        <f t="shared" si="7"/>
        <v>1.6241000000000001</v>
      </c>
      <c r="BG15" s="63">
        <v>3.5000000000000003E-2</v>
      </c>
      <c r="BH15" s="63">
        <v>9.0999999999999998E-2</v>
      </c>
      <c r="BI15" s="60">
        <v>18.100000000000001</v>
      </c>
      <c r="BJ15" s="60">
        <f t="shared" si="16"/>
        <v>1.6471</v>
      </c>
      <c r="BK15" s="63">
        <v>3.3000000000000002E-2</v>
      </c>
      <c r="BL15" s="63">
        <v>9.6000000000000002E-2</v>
      </c>
      <c r="BM15" s="60">
        <v>19</v>
      </c>
      <c r="BN15" s="60">
        <f t="shared" si="17"/>
        <v>1.8240000000000001</v>
      </c>
      <c r="BO15" s="26" t="s">
        <v>28</v>
      </c>
    </row>
    <row r="16" spans="1:67" ht="15.75" x14ac:dyDescent="0.25">
      <c r="A16" t="e">
        <f t="shared" si="1"/>
        <v>#REF!</v>
      </c>
      <c r="B16" s="26" t="s">
        <v>34</v>
      </c>
      <c r="C16" s="42"/>
      <c r="D16" s="42"/>
      <c r="E16" s="40"/>
      <c r="F16" s="10"/>
      <c r="G16" s="42"/>
      <c r="H16" s="42"/>
      <c r="I16" s="40"/>
      <c r="J16" s="10"/>
      <c r="K16" s="42"/>
      <c r="L16" s="42"/>
      <c r="M16" s="41"/>
      <c r="N16" s="10"/>
      <c r="O16" s="42"/>
      <c r="P16" s="42"/>
      <c r="Q16" s="41"/>
      <c r="R16" s="36"/>
      <c r="S16" s="42">
        <v>2.5999999999999999E-2</v>
      </c>
      <c r="T16" s="42">
        <v>0.16700000000000001</v>
      </c>
      <c r="U16" s="41">
        <v>11.7</v>
      </c>
      <c r="V16" s="36">
        <f>T16*U16</f>
        <v>1.9539</v>
      </c>
      <c r="W16" s="42">
        <v>2.5999999999999999E-2</v>
      </c>
      <c r="X16" s="42">
        <v>0.14000000000000001</v>
      </c>
      <c r="Y16" s="41">
        <v>13</v>
      </c>
      <c r="Z16" s="36">
        <f>X16*Y16</f>
        <v>1.8200000000000003</v>
      </c>
      <c r="AA16" s="12">
        <v>2.1999999999999999E-2</v>
      </c>
      <c r="AB16" s="13">
        <v>0.13</v>
      </c>
      <c r="AC16" s="10">
        <v>16</v>
      </c>
      <c r="AD16" s="36">
        <f>AB16*AC16</f>
        <v>2.08</v>
      </c>
      <c r="AE16" s="12">
        <v>2.7E-2</v>
      </c>
      <c r="AF16" s="13">
        <v>0.128</v>
      </c>
      <c r="AG16" s="10">
        <v>12.4</v>
      </c>
      <c r="AH16" s="36">
        <f>AF16*AG16</f>
        <v>1.5872000000000002</v>
      </c>
      <c r="AI16" s="12">
        <v>0.04</v>
      </c>
      <c r="AJ16" s="13">
        <v>0.108</v>
      </c>
      <c r="AK16" s="10">
        <v>9.6999999999999993</v>
      </c>
      <c r="AL16" s="10">
        <f t="shared" ref="AL16:AL39" si="18">AJ16*AK16</f>
        <v>1.0475999999999999</v>
      </c>
      <c r="AM16" s="12">
        <v>3.6999999999999998E-2</v>
      </c>
      <c r="AN16" s="13">
        <v>0.104</v>
      </c>
      <c r="AO16" s="10">
        <v>10.3</v>
      </c>
      <c r="AP16" s="10">
        <f t="shared" ref="AP16:AP27" si="19">AN16*AO16</f>
        <v>1.0711999999999999</v>
      </c>
      <c r="AQ16" s="62">
        <v>3.4000000000000002E-2</v>
      </c>
      <c r="AR16" s="63">
        <v>0.105</v>
      </c>
      <c r="AS16" s="60">
        <v>11.8</v>
      </c>
      <c r="AT16" s="60">
        <f t="shared" si="4"/>
        <v>1.2390000000000001</v>
      </c>
      <c r="AU16" s="62">
        <v>0.03</v>
      </c>
      <c r="AV16" s="63">
        <v>0.159</v>
      </c>
      <c r="AW16" s="60">
        <v>9.6999999999999993</v>
      </c>
      <c r="AX16" s="60">
        <f t="shared" si="5"/>
        <v>1.5423</v>
      </c>
      <c r="AY16" s="62">
        <v>2.8000000000000001E-2</v>
      </c>
      <c r="AZ16" s="62">
        <v>0.125</v>
      </c>
      <c r="BA16" s="60">
        <v>12.7</v>
      </c>
      <c r="BB16" s="60">
        <f t="shared" si="6"/>
        <v>1.5874999999999999</v>
      </c>
      <c r="BC16" s="63">
        <v>2.5999999999999999E-2</v>
      </c>
      <c r="BD16" s="63">
        <v>0.13</v>
      </c>
      <c r="BE16" s="60">
        <v>13</v>
      </c>
      <c r="BF16" s="60">
        <f t="shared" si="7"/>
        <v>1.69</v>
      </c>
      <c r="BG16" s="63">
        <v>2.8000000000000001E-2</v>
      </c>
      <c r="BH16" s="63">
        <v>0.12</v>
      </c>
      <c r="BI16" s="60">
        <v>14.8</v>
      </c>
      <c r="BJ16" s="60">
        <f t="shared" si="16"/>
        <v>1.776</v>
      </c>
      <c r="BK16" s="63">
        <v>2.8000000000000001E-2</v>
      </c>
      <c r="BL16" s="63">
        <v>0.11</v>
      </c>
      <c r="BM16" s="60">
        <v>18.100000000000001</v>
      </c>
      <c r="BN16" s="60">
        <f t="shared" si="17"/>
        <v>1.9910000000000001</v>
      </c>
      <c r="BO16" s="26" t="s">
        <v>34</v>
      </c>
    </row>
    <row r="17" spans="1:67" ht="15.75" x14ac:dyDescent="0.25">
      <c r="B17" s="26" t="s">
        <v>61</v>
      </c>
      <c r="C17" s="42"/>
      <c r="D17" s="42"/>
      <c r="E17" s="40"/>
      <c r="F17" s="10"/>
      <c r="G17" s="42"/>
      <c r="H17" s="42"/>
      <c r="I17" s="40"/>
      <c r="J17" s="10"/>
      <c r="K17" s="42"/>
      <c r="L17" s="42"/>
      <c r="M17" s="41"/>
      <c r="N17" s="10"/>
      <c r="O17" s="42"/>
      <c r="P17" s="42"/>
      <c r="Q17" s="41"/>
      <c r="R17" s="10"/>
      <c r="S17" s="42"/>
      <c r="T17" s="42"/>
      <c r="U17" s="41"/>
      <c r="V17" s="36"/>
      <c r="W17" s="42"/>
      <c r="X17" s="42"/>
      <c r="Y17" s="41"/>
      <c r="Z17" s="36"/>
      <c r="AA17" s="12"/>
      <c r="AB17" s="13"/>
      <c r="AC17" s="10"/>
      <c r="AD17" s="36"/>
      <c r="AE17" s="12"/>
      <c r="AF17" s="13"/>
      <c r="AG17" s="10"/>
      <c r="AH17" s="36"/>
      <c r="AI17" s="12"/>
      <c r="AJ17" s="13"/>
      <c r="AK17" s="10"/>
      <c r="AL17" s="10"/>
      <c r="AM17" s="12"/>
      <c r="AN17" s="13"/>
      <c r="AO17" s="10"/>
      <c r="AP17" s="10"/>
      <c r="AQ17" s="62">
        <v>2.1000000000000001E-2</v>
      </c>
      <c r="AR17" s="63">
        <v>0.13600000000000001</v>
      </c>
      <c r="AS17" s="60">
        <v>12.6</v>
      </c>
      <c r="AT17" s="60">
        <f t="shared" si="4"/>
        <v>1.7136</v>
      </c>
      <c r="AU17" s="62">
        <v>0.03</v>
      </c>
      <c r="AV17" s="63">
        <v>0.11</v>
      </c>
      <c r="AW17" s="60">
        <v>14.5</v>
      </c>
      <c r="AX17" s="60">
        <f t="shared" si="5"/>
        <v>1.595</v>
      </c>
      <c r="AY17" s="62">
        <v>0.03</v>
      </c>
      <c r="AZ17" s="62">
        <v>9.4E-2</v>
      </c>
      <c r="BA17" s="60">
        <v>15.9</v>
      </c>
      <c r="BB17" s="60">
        <f t="shared" si="6"/>
        <v>1.4945999999999999</v>
      </c>
      <c r="BC17" s="63">
        <v>0.03</v>
      </c>
      <c r="BD17" s="63">
        <v>9.2999999999999999E-2</v>
      </c>
      <c r="BE17" s="60">
        <v>16.399999999999999</v>
      </c>
      <c r="BF17" s="60">
        <f t="shared" si="7"/>
        <v>1.5251999999999999</v>
      </c>
      <c r="BG17" s="63">
        <v>3.1E-2</v>
      </c>
      <c r="BH17" s="63">
        <v>8.1000000000000003E-2</v>
      </c>
      <c r="BI17" s="60">
        <v>18.3</v>
      </c>
      <c r="BJ17" s="60">
        <f t="shared" si="16"/>
        <v>1.4823000000000002</v>
      </c>
      <c r="BK17" s="63">
        <v>2.8000000000000001E-2</v>
      </c>
      <c r="BL17" s="63">
        <v>0.09</v>
      </c>
      <c r="BM17" s="60">
        <v>19.399999999999999</v>
      </c>
      <c r="BN17" s="60">
        <f t="shared" si="17"/>
        <v>1.7459999999999998</v>
      </c>
      <c r="BO17" s="26" t="s">
        <v>63</v>
      </c>
    </row>
    <row r="18" spans="1:67" ht="15.75" x14ac:dyDescent="0.25">
      <c r="A18">
        <f>A42+1</f>
        <v>1</v>
      </c>
      <c r="B18" s="27" t="s">
        <v>41</v>
      </c>
      <c r="C18" s="25">
        <v>3.3000000000000002E-2</v>
      </c>
      <c r="D18" s="25">
        <v>9.2999999999999999E-2</v>
      </c>
      <c r="E18" s="14">
        <v>12.5</v>
      </c>
      <c r="F18" s="10">
        <f>D18*E18</f>
        <v>1.1625000000000001</v>
      </c>
      <c r="G18" s="25">
        <v>3.2000000000000001E-2</v>
      </c>
      <c r="H18" s="25">
        <v>0.109</v>
      </c>
      <c r="I18" s="14">
        <v>11.5</v>
      </c>
      <c r="J18" s="10">
        <f>H18*I18</f>
        <v>1.2535000000000001</v>
      </c>
      <c r="K18" s="11">
        <v>3.1E-2</v>
      </c>
      <c r="L18" s="25">
        <v>9.8000000000000004E-2</v>
      </c>
      <c r="M18" s="10">
        <v>13.8</v>
      </c>
      <c r="N18" s="10">
        <f>L18*M18</f>
        <v>1.3524</v>
      </c>
      <c r="O18" s="11">
        <v>3.2000000000000001E-2</v>
      </c>
      <c r="P18" s="25">
        <v>0.11</v>
      </c>
      <c r="Q18" s="10">
        <v>15.1</v>
      </c>
      <c r="R18" s="36">
        <f>P18*Q18</f>
        <v>1.661</v>
      </c>
      <c r="S18" s="11">
        <v>0.03</v>
      </c>
      <c r="T18" s="25">
        <v>0.11899999999999999</v>
      </c>
      <c r="U18" s="10">
        <v>16.3</v>
      </c>
      <c r="V18" s="36">
        <f>T18*U18</f>
        <v>1.9397</v>
      </c>
      <c r="W18" s="25">
        <v>2.8000000000000001E-2</v>
      </c>
      <c r="X18" s="25">
        <v>0.13800000000000001</v>
      </c>
      <c r="Y18" s="10">
        <v>14.3</v>
      </c>
      <c r="Z18" s="36">
        <f>X18*Y18</f>
        <v>1.9734000000000003</v>
      </c>
      <c r="AA18" s="11">
        <v>2.4E-2</v>
      </c>
      <c r="AB18" s="25">
        <v>0.14399999999999999</v>
      </c>
      <c r="AC18" s="10">
        <v>19.3</v>
      </c>
      <c r="AD18" s="36">
        <f>AB18*AC18</f>
        <v>2.7791999999999999</v>
      </c>
      <c r="AE18" s="12">
        <v>2.9000000000000001E-2</v>
      </c>
      <c r="AF18" s="13">
        <v>0.153</v>
      </c>
      <c r="AG18" s="10">
        <v>16.600000000000001</v>
      </c>
      <c r="AH18" s="36">
        <f>AF18*AG18</f>
        <v>2.5398000000000001</v>
      </c>
      <c r="AI18" s="12">
        <v>0.04</v>
      </c>
      <c r="AJ18" s="13">
        <v>0.14299999999999999</v>
      </c>
      <c r="AK18" s="10">
        <v>12</v>
      </c>
      <c r="AL18" s="10">
        <f>AJ18*AK18</f>
        <v>1.7159999999999997</v>
      </c>
      <c r="AM18" s="12">
        <v>4.2000000000000003E-2</v>
      </c>
      <c r="AN18" s="13">
        <v>0.14699999999999999</v>
      </c>
      <c r="AO18" s="10">
        <v>11.6</v>
      </c>
      <c r="AP18" s="10">
        <f>AN18*AO18</f>
        <v>1.7051999999999998</v>
      </c>
      <c r="AQ18" s="62">
        <v>4.9000000000000002E-2</v>
      </c>
      <c r="AR18" s="63">
        <v>0.15</v>
      </c>
      <c r="AS18" s="60">
        <v>9.1</v>
      </c>
      <c r="AT18" s="60">
        <f>AR18*AS18</f>
        <v>1.365</v>
      </c>
      <c r="AU18" s="62">
        <v>4.9000000000000002E-2</v>
      </c>
      <c r="AV18" s="63">
        <v>0.11600000000000001</v>
      </c>
      <c r="AW18" s="60">
        <v>11.2</v>
      </c>
      <c r="AX18" s="60">
        <f>AV18*AW18</f>
        <v>1.2991999999999999</v>
      </c>
      <c r="AY18" s="62">
        <v>5.0999999999999997E-2</v>
      </c>
      <c r="AZ18" s="62">
        <v>9.1999999999999998E-2</v>
      </c>
      <c r="BA18" s="60">
        <v>13.2</v>
      </c>
      <c r="BB18" s="60">
        <f t="shared" ref="BB18:BB19" si="20">AZ18*BA18</f>
        <v>1.2143999999999999</v>
      </c>
      <c r="BC18" s="63">
        <v>4.4999999999999998E-2</v>
      </c>
      <c r="BD18" s="63">
        <v>0.104</v>
      </c>
      <c r="BE18" s="60">
        <v>12.9</v>
      </c>
      <c r="BF18" s="60">
        <f t="shared" ref="BF18:BF20" si="21">BD18*BE18</f>
        <v>1.3415999999999999</v>
      </c>
      <c r="BG18" s="63">
        <v>4.5999999999999999E-2</v>
      </c>
      <c r="BH18" s="63">
        <v>0.112</v>
      </c>
      <c r="BI18" s="60">
        <v>12.5</v>
      </c>
      <c r="BJ18" s="60">
        <f t="shared" si="16"/>
        <v>1.4000000000000001</v>
      </c>
      <c r="BK18" s="63">
        <v>4.5999999999999999E-2</v>
      </c>
      <c r="BL18" s="63">
        <v>0.152</v>
      </c>
      <c r="BM18" s="60">
        <v>10.9</v>
      </c>
      <c r="BN18" s="60">
        <f t="shared" si="17"/>
        <v>1.6568000000000001</v>
      </c>
      <c r="BO18" s="27" t="s">
        <v>41</v>
      </c>
    </row>
    <row r="19" spans="1:67" ht="15.75" x14ac:dyDescent="0.25">
      <c r="A19" t="e">
        <f>#REF!+1</f>
        <v>#REF!</v>
      </c>
      <c r="B19" s="27" t="s">
        <v>48</v>
      </c>
      <c r="C19" s="25"/>
      <c r="D19" s="25"/>
      <c r="E19" s="14"/>
      <c r="F19" s="10"/>
      <c r="G19" s="25">
        <v>3.5000000000000003E-2</v>
      </c>
      <c r="H19" s="25">
        <v>0.20100000000000001</v>
      </c>
      <c r="I19" s="14">
        <v>10.5</v>
      </c>
      <c r="J19" s="10">
        <f>H19*I19</f>
        <v>2.1105</v>
      </c>
      <c r="K19" s="11">
        <v>3.4000000000000002E-2</v>
      </c>
      <c r="L19" s="25">
        <v>0.188</v>
      </c>
      <c r="M19" s="10">
        <v>11.8</v>
      </c>
      <c r="N19" s="10">
        <f>L19*M19</f>
        <v>2.2183999999999999</v>
      </c>
      <c r="O19" s="11">
        <v>3.5000000000000003E-2</v>
      </c>
      <c r="P19" s="25">
        <v>0.19500000000000001</v>
      </c>
      <c r="Q19" s="10">
        <v>13</v>
      </c>
      <c r="R19" s="10">
        <f>P19*Q19</f>
        <v>2.5350000000000001</v>
      </c>
      <c r="S19" s="11">
        <v>3.2000000000000001E-2</v>
      </c>
      <c r="T19" s="25">
        <v>0.23599999999999999</v>
      </c>
      <c r="U19" s="10">
        <v>15.4</v>
      </c>
      <c r="V19" s="36">
        <f>T19*U19</f>
        <v>3.6343999999999999</v>
      </c>
      <c r="W19" s="25">
        <v>2.8000000000000001E-2</v>
      </c>
      <c r="X19" s="25">
        <v>0.23699999999999999</v>
      </c>
      <c r="Y19" s="10">
        <v>16.5</v>
      </c>
      <c r="Z19" s="36">
        <f>X19*Y19</f>
        <v>3.9104999999999999</v>
      </c>
      <c r="AA19" s="11">
        <v>2.5000000000000001E-2</v>
      </c>
      <c r="AB19" s="25">
        <v>0.26900000000000002</v>
      </c>
      <c r="AC19" s="10">
        <v>16.2</v>
      </c>
      <c r="AD19" s="36">
        <f>AB19*AC19</f>
        <v>4.3578000000000001</v>
      </c>
      <c r="AE19" s="12">
        <v>2.8000000000000001E-2</v>
      </c>
      <c r="AF19" s="13">
        <v>0.246</v>
      </c>
      <c r="AG19" s="10">
        <v>18</v>
      </c>
      <c r="AH19" s="36">
        <f t="shared" ref="AH19" si="22">AF19*AG19</f>
        <v>4.4279999999999999</v>
      </c>
      <c r="AI19" s="12">
        <v>4.2999999999999997E-2</v>
      </c>
      <c r="AJ19" s="13">
        <v>0.22500000000000001</v>
      </c>
      <c r="AK19" s="10">
        <v>11.5</v>
      </c>
      <c r="AL19" s="10">
        <f t="shared" ref="AL19" si="23">AJ19*AK19</f>
        <v>2.5874999999999999</v>
      </c>
      <c r="AM19" s="12">
        <v>4.9000000000000002E-2</v>
      </c>
      <c r="AN19" s="13">
        <v>0.189</v>
      </c>
      <c r="AO19" s="10">
        <v>11</v>
      </c>
      <c r="AP19" s="10">
        <f t="shared" ref="AP19" si="24">AN19*AO19</f>
        <v>2.0790000000000002</v>
      </c>
      <c r="AQ19" s="62">
        <v>0.05</v>
      </c>
      <c r="AR19" s="63">
        <v>0.17299999999999999</v>
      </c>
      <c r="AS19" s="60">
        <v>11.3</v>
      </c>
      <c r="AT19" s="60">
        <f t="shared" ref="AT19" si="25">AR19*AS19</f>
        <v>1.9549000000000001</v>
      </c>
      <c r="AU19" s="62">
        <v>5.7000000000000002E-2</v>
      </c>
      <c r="AV19" s="63">
        <v>7.2999999999999995E-2</v>
      </c>
      <c r="AW19" s="60">
        <v>19.100000000000001</v>
      </c>
      <c r="AX19" s="60">
        <f t="shared" ref="AX19" si="26">AV19*AW19</f>
        <v>1.3943000000000001</v>
      </c>
      <c r="AY19" s="84">
        <v>4.7E-2</v>
      </c>
      <c r="AZ19" s="84">
        <v>8.6999999999999994E-2</v>
      </c>
      <c r="BA19" s="60">
        <v>13.4</v>
      </c>
      <c r="BB19" s="60">
        <f t="shared" si="20"/>
        <v>1.1657999999999999</v>
      </c>
      <c r="BC19" s="90">
        <v>3.6999999999999998E-2</v>
      </c>
      <c r="BD19" s="90">
        <v>0.08</v>
      </c>
      <c r="BE19" s="60">
        <v>16</v>
      </c>
      <c r="BF19" s="60">
        <f t="shared" si="21"/>
        <v>1.28</v>
      </c>
      <c r="BG19" s="90">
        <v>3.9E-2</v>
      </c>
      <c r="BH19" s="90">
        <v>8.7999999999999995E-2</v>
      </c>
      <c r="BI19" s="60">
        <v>12.6</v>
      </c>
      <c r="BJ19" s="60">
        <f t="shared" si="16"/>
        <v>1.1088</v>
      </c>
      <c r="BK19" s="90">
        <v>3.6999999999999998E-2</v>
      </c>
      <c r="BL19" s="90">
        <v>6.5000000000000002E-2</v>
      </c>
      <c r="BM19" s="60">
        <v>18.7</v>
      </c>
      <c r="BN19" s="60">
        <f t="shared" si="17"/>
        <v>1.2155</v>
      </c>
      <c r="BO19" s="27" t="s">
        <v>48</v>
      </c>
    </row>
    <row r="20" spans="1:67" ht="15.75" x14ac:dyDescent="0.25">
      <c r="A20" t="e">
        <f>A16+1</f>
        <v>#REF!</v>
      </c>
      <c r="B20" s="27" t="s">
        <v>49</v>
      </c>
      <c r="C20" s="25"/>
      <c r="D20" s="25"/>
      <c r="E20" s="14"/>
      <c r="F20" s="10"/>
      <c r="G20" s="25">
        <v>4.5999999999999999E-2</v>
      </c>
      <c r="H20" s="25">
        <v>0.105</v>
      </c>
      <c r="I20" s="14">
        <v>13</v>
      </c>
      <c r="J20" s="10">
        <f t="shared" ref="J20:J25" si="27">H20*I20</f>
        <v>1.365</v>
      </c>
      <c r="K20" s="11">
        <v>4.4999999999999998E-2</v>
      </c>
      <c r="L20" s="25">
        <v>5.3999999999999999E-2</v>
      </c>
      <c r="M20" s="10">
        <v>22.5</v>
      </c>
      <c r="N20" s="10">
        <f t="shared" si="10"/>
        <v>1.2150000000000001</v>
      </c>
      <c r="O20" s="11">
        <v>4.9000000000000002E-2</v>
      </c>
      <c r="P20" s="25">
        <v>0.106</v>
      </c>
      <c r="Q20" s="10">
        <v>14.1</v>
      </c>
      <c r="R20" s="10">
        <f t="shared" si="11"/>
        <v>1.4945999999999999</v>
      </c>
      <c r="S20" s="11">
        <v>3.6999999999999998E-2</v>
      </c>
      <c r="T20" s="25">
        <v>0.10199999999999999</v>
      </c>
      <c r="U20" s="10">
        <v>16.100000000000001</v>
      </c>
      <c r="V20" s="36">
        <f t="shared" si="12"/>
        <v>1.6422000000000001</v>
      </c>
      <c r="W20" s="25">
        <v>3.4000000000000002E-2</v>
      </c>
      <c r="X20" s="25">
        <v>0.13900000000000001</v>
      </c>
      <c r="Y20" s="10">
        <v>14.2</v>
      </c>
      <c r="Z20" s="36">
        <f t="shared" si="13"/>
        <v>1.9738</v>
      </c>
      <c r="AA20" s="11">
        <v>3.1E-2</v>
      </c>
      <c r="AB20" s="25">
        <v>0.14599999999999999</v>
      </c>
      <c r="AC20" s="10">
        <v>15.6</v>
      </c>
      <c r="AD20" s="36">
        <f t="shared" si="14"/>
        <v>2.2775999999999996</v>
      </c>
      <c r="AE20" s="12">
        <v>3.2000000000000001E-2</v>
      </c>
      <c r="AF20" s="13">
        <v>0.16200000000000001</v>
      </c>
      <c r="AG20" s="10">
        <v>15.6</v>
      </c>
      <c r="AH20" s="36">
        <f t="shared" si="15"/>
        <v>2.5272000000000001</v>
      </c>
      <c r="AI20" s="12">
        <v>5.0999999999999997E-2</v>
      </c>
      <c r="AJ20" s="13">
        <v>0.11899999999999999</v>
      </c>
      <c r="AK20" s="10">
        <v>13</v>
      </c>
      <c r="AL20" s="10">
        <f t="shared" si="18"/>
        <v>1.5469999999999999</v>
      </c>
      <c r="AM20" s="12">
        <v>5.8000000000000003E-2</v>
      </c>
      <c r="AN20" s="13">
        <v>0.11600000000000001</v>
      </c>
      <c r="AO20" s="10">
        <v>11.7</v>
      </c>
      <c r="AP20" s="10">
        <f t="shared" si="19"/>
        <v>1.3572</v>
      </c>
      <c r="AQ20" s="62">
        <v>5.1999999999999998E-2</v>
      </c>
      <c r="AR20" s="63">
        <v>5.7000000000000002E-2</v>
      </c>
      <c r="AS20" s="60">
        <v>22.4</v>
      </c>
      <c r="AT20" s="60">
        <f t="shared" si="4"/>
        <v>1.2767999999999999</v>
      </c>
      <c r="AU20" s="62">
        <v>4.9000000000000002E-2</v>
      </c>
      <c r="AV20" s="63">
        <v>0.11600000000000001</v>
      </c>
      <c r="AW20" s="60">
        <v>21.1</v>
      </c>
      <c r="AX20" s="60">
        <f t="shared" si="5"/>
        <v>2.4476000000000004</v>
      </c>
      <c r="AY20" s="62">
        <v>4.2999999999999997E-2</v>
      </c>
      <c r="AZ20" s="62">
        <v>9.8000000000000004E-2</v>
      </c>
      <c r="BA20" s="60">
        <v>13.1</v>
      </c>
      <c r="BB20" s="60">
        <f t="shared" si="6"/>
        <v>1.2838000000000001</v>
      </c>
      <c r="BC20" s="63">
        <v>4.2999999999999997E-2</v>
      </c>
      <c r="BD20" s="63">
        <v>2.9000000000000001E-2</v>
      </c>
      <c r="BE20" s="60">
        <v>39.799999999999997</v>
      </c>
      <c r="BF20" s="60">
        <f t="shared" si="21"/>
        <v>1.1541999999999999</v>
      </c>
      <c r="BG20" s="63">
        <v>4.2000000000000003E-2</v>
      </c>
      <c r="BH20" s="63">
        <v>6.8000000000000005E-2</v>
      </c>
      <c r="BI20" s="60">
        <v>17</v>
      </c>
      <c r="BJ20" s="60">
        <f t="shared" si="16"/>
        <v>1.1560000000000001</v>
      </c>
      <c r="BK20" s="63">
        <v>4.2999999999999997E-2</v>
      </c>
      <c r="BL20" s="63">
        <v>6.5000000000000002E-2</v>
      </c>
      <c r="BM20" s="60">
        <v>19.100000000000001</v>
      </c>
      <c r="BN20" s="60">
        <f t="shared" si="17"/>
        <v>1.2415</v>
      </c>
      <c r="BO20" s="27" t="s">
        <v>54</v>
      </c>
    </row>
    <row r="21" spans="1:67" ht="15.75" x14ac:dyDescent="0.25">
      <c r="A21" t="e">
        <f t="shared" si="1"/>
        <v>#REF!</v>
      </c>
      <c r="B21" s="39" t="s">
        <v>35</v>
      </c>
      <c r="C21" s="42">
        <v>6.6000000000000003E-2</v>
      </c>
      <c r="D21" s="42">
        <v>0.126</v>
      </c>
      <c r="E21" s="40">
        <v>15.9</v>
      </c>
      <c r="F21" s="36">
        <f>D21*E21</f>
        <v>2.0034000000000001</v>
      </c>
      <c r="G21" s="42">
        <v>7.2999999999999995E-2</v>
      </c>
      <c r="H21" s="42">
        <v>0.13600000000000001</v>
      </c>
      <c r="I21" s="40">
        <v>11.1</v>
      </c>
      <c r="J21" s="36">
        <f t="shared" si="27"/>
        <v>1.5096000000000001</v>
      </c>
      <c r="K21" s="37">
        <v>0.06</v>
      </c>
      <c r="L21" s="42">
        <v>0.16400000000000001</v>
      </c>
      <c r="M21" s="41">
        <v>12.2</v>
      </c>
      <c r="N21" s="36">
        <f t="shared" si="10"/>
        <v>2.0007999999999999</v>
      </c>
      <c r="O21" s="37">
        <v>5.3999999999999999E-2</v>
      </c>
      <c r="P21" s="42">
        <v>0.155</v>
      </c>
      <c r="Q21" s="41">
        <v>12.6</v>
      </c>
      <c r="R21" s="36">
        <f t="shared" si="11"/>
        <v>1.9529999999999998</v>
      </c>
      <c r="S21" s="37">
        <v>5.5E-2</v>
      </c>
      <c r="T21" s="42">
        <v>0.13300000000000001</v>
      </c>
      <c r="U21" s="41">
        <v>14</v>
      </c>
      <c r="V21" s="36">
        <f t="shared" si="12"/>
        <v>1.8620000000000001</v>
      </c>
      <c r="W21" s="37">
        <v>5.6000000000000001E-2</v>
      </c>
      <c r="X21" s="42">
        <v>9.4E-2</v>
      </c>
      <c r="Y21" s="41">
        <v>18.3</v>
      </c>
      <c r="Z21" s="36">
        <f t="shared" si="13"/>
        <v>1.7202000000000002</v>
      </c>
      <c r="AA21" s="12">
        <v>5.5E-2</v>
      </c>
      <c r="AB21" s="13">
        <v>0.10100000000000001</v>
      </c>
      <c r="AC21" s="10">
        <v>16.3</v>
      </c>
      <c r="AD21" s="36">
        <f t="shared" si="14"/>
        <v>1.6463000000000001</v>
      </c>
      <c r="AE21" s="12">
        <v>7.0000000000000007E-2</v>
      </c>
      <c r="AF21" s="13">
        <v>4.5999999999999999E-2</v>
      </c>
      <c r="AG21" s="10">
        <v>20.5</v>
      </c>
      <c r="AH21" s="36">
        <f t="shared" si="15"/>
        <v>0.94299999999999995</v>
      </c>
      <c r="AI21" s="12">
        <v>0.05</v>
      </c>
      <c r="AJ21" s="13">
        <v>4.8000000000000001E-2</v>
      </c>
      <c r="AK21" s="10">
        <v>16</v>
      </c>
      <c r="AL21" s="36">
        <f t="shared" si="18"/>
        <v>0.76800000000000002</v>
      </c>
      <c r="AM21" s="12">
        <v>4.4999999999999998E-2</v>
      </c>
      <c r="AN21" s="13">
        <v>7.2999999999999995E-2</v>
      </c>
      <c r="AO21" s="10">
        <v>12.1</v>
      </c>
      <c r="AP21" s="36">
        <f t="shared" si="19"/>
        <v>0.88329999999999997</v>
      </c>
      <c r="AQ21" s="62">
        <v>4.1000000000000002E-2</v>
      </c>
      <c r="AR21" s="63">
        <v>5.8000000000000003E-2</v>
      </c>
      <c r="AS21" s="60">
        <v>16.100000000000001</v>
      </c>
      <c r="AT21" s="61">
        <f t="shared" si="4"/>
        <v>0.93380000000000007</v>
      </c>
      <c r="AU21" s="62">
        <v>4.1000000000000002E-2</v>
      </c>
      <c r="AV21" s="63">
        <v>5.8999999999999997E-2</v>
      </c>
      <c r="AW21" s="60">
        <v>15.5</v>
      </c>
      <c r="AX21" s="61">
        <f t="shared" si="5"/>
        <v>0.91449999999999998</v>
      </c>
      <c r="AY21" s="62">
        <v>3.7999999999999999E-2</v>
      </c>
      <c r="AZ21" s="62">
        <v>7.1999999999999995E-2</v>
      </c>
      <c r="BA21" s="60">
        <v>14.2</v>
      </c>
      <c r="BB21" s="61">
        <f t="shared" si="6"/>
        <v>1.0224</v>
      </c>
      <c r="BC21" s="63">
        <v>3.5999999999999997E-2</v>
      </c>
      <c r="BD21" s="63">
        <v>6.7000000000000004E-2</v>
      </c>
      <c r="BE21" s="60">
        <v>16.5</v>
      </c>
      <c r="BF21" s="61">
        <f t="shared" si="7"/>
        <v>1.1055000000000001</v>
      </c>
      <c r="BG21" s="63">
        <v>3.7999999999999999E-2</v>
      </c>
      <c r="BH21" s="63">
        <v>5.8000000000000003E-2</v>
      </c>
      <c r="BI21" s="60">
        <v>19.399999999999999</v>
      </c>
      <c r="BJ21" s="61">
        <f t="shared" si="16"/>
        <v>1.1252</v>
      </c>
      <c r="BK21" s="63">
        <v>3.5999999999999997E-2</v>
      </c>
      <c r="BL21" s="63">
        <v>5.0999999999999997E-2</v>
      </c>
      <c r="BM21" s="60">
        <v>18</v>
      </c>
      <c r="BN21" s="61">
        <f t="shared" si="17"/>
        <v>0.91799999999999993</v>
      </c>
      <c r="BO21" s="39" t="s">
        <v>35</v>
      </c>
    </row>
    <row r="22" spans="1:67" ht="15.75" x14ac:dyDescent="0.25">
      <c r="B22" s="39"/>
      <c r="C22" s="42"/>
      <c r="D22" s="42"/>
      <c r="E22" s="40"/>
      <c r="F22" s="36"/>
      <c r="G22" s="42"/>
      <c r="H22" s="42"/>
      <c r="I22" s="40"/>
      <c r="J22" s="36"/>
      <c r="K22" s="37"/>
      <c r="L22" s="42"/>
      <c r="M22" s="41"/>
      <c r="N22" s="36"/>
      <c r="O22" s="37"/>
      <c r="P22" s="42"/>
      <c r="Q22" s="41"/>
      <c r="R22" s="36"/>
      <c r="S22" s="37"/>
      <c r="T22" s="42"/>
      <c r="U22" s="41"/>
      <c r="V22" s="36"/>
      <c r="W22" s="37">
        <v>4.5999999999999999E-2</v>
      </c>
      <c r="X22" s="42">
        <v>9.9000000000000005E-2</v>
      </c>
      <c r="Y22" s="41">
        <v>20.3</v>
      </c>
      <c r="Z22" s="36">
        <f t="shared" si="13"/>
        <v>2.0097</v>
      </c>
      <c r="AA22" s="12">
        <v>5.1999999999999998E-2</v>
      </c>
      <c r="AB22" s="13">
        <v>7.1999999999999995E-2</v>
      </c>
      <c r="AC22" s="10">
        <v>21.6</v>
      </c>
      <c r="AD22" s="36">
        <f t="shared" si="14"/>
        <v>1.5551999999999999</v>
      </c>
      <c r="AE22" s="12">
        <v>0.05</v>
      </c>
      <c r="AF22" s="13">
        <v>6.5000000000000002E-2</v>
      </c>
      <c r="AG22" s="10">
        <v>23.2</v>
      </c>
      <c r="AH22" s="36">
        <f t="shared" si="15"/>
        <v>1.508</v>
      </c>
      <c r="AI22" s="12">
        <v>6.9000000000000006E-2</v>
      </c>
      <c r="AJ22" s="13">
        <v>5.8000000000000003E-2</v>
      </c>
      <c r="AK22" s="10">
        <v>19.8</v>
      </c>
      <c r="AL22" s="36">
        <f t="shared" si="18"/>
        <v>1.1484000000000001</v>
      </c>
      <c r="AM22" s="12">
        <v>5.5E-2</v>
      </c>
      <c r="AN22" s="13">
        <v>7.6999999999999999E-2</v>
      </c>
      <c r="AO22" s="10">
        <v>18.600000000000001</v>
      </c>
      <c r="AP22" s="36">
        <f t="shared" si="19"/>
        <v>1.4322000000000001</v>
      </c>
      <c r="AQ22" s="62">
        <v>0.05</v>
      </c>
      <c r="AR22" s="63">
        <v>0.09</v>
      </c>
      <c r="AS22" s="60">
        <v>17.100000000000001</v>
      </c>
      <c r="AT22" s="61">
        <f t="shared" si="4"/>
        <v>1.5390000000000001</v>
      </c>
      <c r="AU22" s="62">
        <v>4.7E-2</v>
      </c>
      <c r="AV22" s="63">
        <v>0.10199999999999999</v>
      </c>
      <c r="AW22" s="60">
        <v>15.8</v>
      </c>
      <c r="AX22" s="61">
        <f t="shared" si="5"/>
        <v>1.6115999999999999</v>
      </c>
      <c r="AY22" s="62">
        <v>4.7E-2</v>
      </c>
      <c r="AZ22" s="62">
        <v>9.4E-2</v>
      </c>
      <c r="BA22" s="60">
        <v>16.2</v>
      </c>
      <c r="BB22" s="61">
        <f t="shared" si="6"/>
        <v>1.5227999999999999</v>
      </c>
      <c r="BC22" s="63">
        <v>4.8000000000000001E-2</v>
      </c>
      <c r="BD22" s="63">
        <v>9.4E-2</v>
      </c>
      <c r="BE22" s="60">
        <v>15.9</v>
      </c>
      <c r="BF22" s="61">
        <f t="shared" si="7"/>
        <v>1.4945999999999999</v>
      </c>
      <c r="BG22" s="63">
        <v>4.1000000000000002E-2</v>
      </c>
      <c r="BH22" s="63">
        <v>8.3000000000000004E-2</v>
      </c>
      <c r="BI22" s="60">
        <v>204</v>
      </c>
      <c r="BJ22" s="61">
        <f t="shared" si="16"/>
        <v>16.932000000000002</v>
      </c>
      <c r="BK22" s="63">
        <v>0.04</v>
      </c>
      <c r="BL22" s="63">
        <v>0.12</v>
      </c>
      <c r="BM22" s="60">
        <v>13.5</v>
      </c>
      <c r="BN22" s="61">
        <f t="shared" si="17"/>
        <v>1.6199999999999999</v>
      </c>
      <c r="BO22" s="39" t="s">
        <v>65</v>
      </c>
    </row>
    <row r="23" spans="1:67" ht="15.75" x14ac:dyDescent="0.25">
      <c r="A23" t="e">
        <f>A50+1</f>
        <v>#REF!</v>
      </c>
      <c r="B23" s="39" t="s">
        <v>24</v>
      </c>
      <c r="C23" s="42">
        <v>4.9000000000000002E-2</v>
      </c>
      <c r="D23" s="42">
        <v>0.14399999999999999</v>
      </c>
      <c r="E23" s="40">
        <v>11.4</v>
      </c>
      <c r="F23" s="36">
        <f>D23*E23</f>
        <v>1.6415999999999999</v>
      </c>
      <c r="G23" s="42">
        <v>0.06</v>
      </c>
      <c r="H23" s="42">
        <v>7.0000000000000007E-2</v>
      </c>
      <c r="I23" s="40">
        <v>18.899999999999999</v>
      </c>
      <c r="J23" s="36">
        <f t="shared" si="27"/>
        <v>1.323</v>
      </c>
      <c r="K23" s="42">
        <v>6.7000000000000004E-2</v>
      </c>
      <c r="L23" s="42">
        <v>4.2000000000000003E-2</v>
      </c>
      <c r="M23" s="40">
        <v>26.5</v>
      </c>
      <c r="N23" s="36">
        <f t="shared" si="10"/>
        <v>1.113</v>
      </c>
      <c r="O23" s="42">
        <v>4.1000000000000002E-2</v>
      </c>
      <c r="P23" s="42">
        <v>7.1999999999999995E-2</v>
      </c>
      <c r="Q23" s="40">
        <v>15.5</v>
      </c>
      <c r="R23" s="36">
        <f t="shared" si="11"/>
        <v>1.1159999999999999</v>
      </c>
      <c r="S23" s="42">
        <v>4.1000000000000002E-2</v>
      </c>
      <c r="T23" s="42">
        <v>6.2E-2</v>
      </c>
      <c r="U23" s="40">
        <v>16.7</v>
      </c>
      <c r="V23" s="36">
        <f t="shared" si="12"/>
        <v>1.0353999999999999</v>
      </c>
      <c r="W23" s="42">
        <v>3.4000000000000002E-2</v>
      </c>
      <c r="X23" s="42">
        <v>8.8999999999999996E-2</v>
      </c>
      <c r="Y23" s="40">
        <v>15.1</v>
      </c>
      <c r="Z23" s="36">
        <f t="shared" si="13"/>
        <v>1.3438999999999999</v>
      </c>
      <c r="AA23" s="15">
        <v>3.5000000000000003E-2</v>
      </c>
      <c r="AB23" s="16">
        <v>6.8000000000000005E-2</v>
      </c>
      <c r="AC23" s="14">
        <v>18.2</v>
      </c>
      <c r="AD23" s="36">
        <f t="shared" si="14"/>
        <v>1.2376</v>
      </c>
      <c r="AE23" s="15">
        <v>0.04</v>
      </c>
      <c r="AF23" s="16">
        <v>7.5999999999999998E-2</v>
      </c>
      <c r="AG23" s="14">
        <v>13.9</v>
      </c>
      <c r="AH23" s="36">
        <f t="shared" si="15"/>
        <v>1.0564</v>
      </c>
      <c r="AI23" s="15">
        <v>4.4999999999999998E-2</v>
      </c>
      <c r="AJ23" s="16">
        <v>8.8999999999999996E-2</v>
      </c>
      <c r="AK23" s="14">
        <v>10.199999999999999</v>
      </c>
      <c r="AL23" s="36">
        <f t="shared" si="18"/>
        <v>0.90779999999999994</v>
      </c>
      <c r="AM23" s="15">
        <v>3.2000000000000001E-2</v>
      </c>
      <c r="AN23" s="16">
        <v>9.5000000000000001E-2</v>
      </c>
      <c r="AO23" s="14">
        <v>12.2</v>
      </c>
      <c r="AP23" s="36">
        <f t="shared" si="19"/>
        <v>1.159</v>
      </c>
      <c r="AQ23" s="64">
        <v>3.1E-2</v>
      </c>
      <c r="AR23" s="65">
        <v>0.10100000000000001</v>
      </c>
      <c r="AS23" s="66">
        <v>11.5</v>
      </c>
      <c r="AT23" s="61">
        <f t="shared" si="4"/>
        <v>1.1615</v>
      </c>
      <c r="AU23" s="64">
        <v>3.3000000000000002E-2</v>
      </c>
      <c r="AV23" s="65">
        <v>9.6000000000000002E-2</v>
      </c>
      <c r="AW23" s="66">
        <v>12.4</v>
      </c>
      <c r="AX23" s="61">
        <f t="shared" si="5"/>
        <v>1.1904000000000001</v>
      </c>
      <c r="AY23" s="64">
        <v>3.2000000000000001E-2</v>
      </c>
      <c r="AZ23" s="64">
        <v>9.9000000000000005E-2</v>
      </c>
      <c r="BA23" s="66">
        <v>13.4</v>
      </c>
      <c r="BB23" s="61">
        <f t="shared" si="6"/>
        <v>1.3266</v>
      </c>
      <c r="BC23" s="65">
        <v>3.1E-2</v>
      </c>
      <c r="BD23" s="65">
        <v>9.9000000000000005E-2</v>
      </c>
      <c r="BE23" s="66">
        <v>14.7</v>
      </c>
      <c r="BF23" s="61">
        <f t="shared" si="7"/>
        <v>1.4553</v>
      </c>
      <c r="BG23" s="65">
        <v>3.1E-2</v>
      </c>
      <c r="BH23" s="65">
        <v>9.9000000000000005E-2</v>
      </c>
      <c r="BI23" s="66">
        <v>14.7</v>
      </c>
      <c r="BJ23" s="61">
        <f t="shared" si="16"/>
        <v>1.4553</v>
      </c>
      <c r="BK23" s="65">
        <v>2.8000000000000001E-2</v>
      </c>
      <c r="BL23" s="65">
        <v>0.09</v>
      </c>
      <c r="BM23" s="66">
        <v>19.3</v>
      </c>
      <c r="BN23" s="61">
        <f t="shared" si="17"/>
        <v>1.7370000000000001</v>
      </c>
      <c r="BO23" s="39" t="s">
        <v>24</v>
      </c>
    </row>
    <row r="24" spans="1:67" ht="15.75" x14ac:dyDescent="0.25">
      <c r="A24" t="e">
        <f t="shared" si="1"/>
        <v>#REF!</v>
      </c>
      <c r="B24" s="26" t="s">
        <v>42</v>
      </c>
      <c r="C24" s="25">
        <v>5.5E-2</v>
      </c>
      <c r="D24" s="25">
        <v>0.126</v>
      </c>
      <c r="E24" s="14">
        <v>14.8</v>
      </c>
      <c r="F24" s="10">
        <f>D24*E24</f>
        <v>1.8648</v>
      </c>
      <c r="G24" s="25">
        <v>0.05</v>
      </c>
      <c r="H24" s="25">
        <v>0.126</v>
      </c>
      <c r="I24" s="14">
        <v>16</v>
      </c>
      <c r="J24" s="10">
        <f t="shared" si="27"/>
        <v>2.016</v>
      </c>
      <c r="K24" s="25">
        <v>4.4999999999999998E-2</v>
      </c>
      <c r="L24" s="25">
        <v>0.11600000000000001</v>
      </c>
      <c r="M24" s="14">
        <v>17.5</v>
      </c>
      <c r="N24" s="10">
        <f t="shared" si="10"/>
        <v>2.0300000000000002</v>
      </c>
      <c r="O24" s="25">
        <v>4.2999999999999997E-2</v>
      </c>
      <c r="P24" s="25">
        <v>0.1</v>
      </c>
      <c r="Q24" s="14">
        <v>18</v>
      </c>
      <c r="R24" s="36">
        <f t="shared" si="11"/>
        <v>1.8</v>
      </c>
      <c r="S24" s="25">
        <v>3.9E-2</v>
      </c>
      <c r="T24" s="25">
        <v>9.2999999999999999E-2</v>
      </c>
      <c r="U24" s="14">
        <v>22.4</v>
      </c>
      <c r="V24" s="36">
        <f t="shared" si="12"/>
        <v>2.0831999999999997</v>
      </c>
      <c r="W24" s="25">
        <v>4.2999999999999997E-2</v>
      </c>
      <c r="X24" s="25">
        <v>0.113</v>
      </c>
      <c r="Y24" s="14">
        <v>15.9</v>
      </c>
      <c r="Z24" s="36">
        <f t="shared" si="13"/>
        <v>1.7967000000000002</v>
      </c>
      <c r="AA24" s="15">
        <v>4.1000000000000002E-2</v>
      </c>
      <c r="AB24" s="16">
        <v>0.114</v>
      </c>
      <c r="AC24" s="14">
        <v>15</v>
      </c>
      <c r="AD24" s="36">
        <f t="shared" si="14"/>
        <v>1.71</v>
      </c>
      <c r="AE24" s="15">
        <v>4.2000000000000003E-2</v>
      </c>
      <c r="AF24" s="16">
        <v>0.11</v>
      </c>
      <c r="AG24" s="14">
        <v>14.2</v>
      </c>
      <c r="AH24" s="36">
        <f t="shared" si="15"/>
        <v>1.5619999999999998</v>
      </c>
      <c r="AI24" s="15">
        <v>4.3999999999999997E-2</v>
      </c>
      <c r="AJ24" s="16">
        <v>0.10199999999999999</v>
      </c>
      <c r="AK24" s="14">
        <v>15.1</v>
      </c>
      <c r="AL24" s="10">
        <f t="shared" si="18"/>
        <v>1.5401999999999998</v>
      </c>
      <c r="AM24" s="15">
        <v>0.04</v>
      </c>
      <c r="AN24" s="16">
        <v>0.11</v>
      </c>
      <c r="AO24" s="14">
        <v>15</v>
      </c>
      <c r="AP24" s="10">
        <f t="shared" si="19"/>
        <v>1.65</v>
      </c>
      <c r="AQ24" s="64">
        <v>3.5999999999999997E-2</v>
      </c>
      <c r="AR24" s="65">
        <v>0.111</v>
      </c>
      <c r="AS24" s="66">
        <v>15.8</v>
      </c>
      <c r="AT24" s="60">
        <f t="shared" si="4"/>
        <v>1.7538</v>
      </c>
      <c r="AU24" s="64">
        <v>3.2000000000000001E-2</v>
      </c>
      <c r="AV24" s="65">
        <v>0.111</v>
      </c>
      <c r="AW24" s="66">
        <v>17.2</v>
      </c>
      <c r="AX24" s="60">
        <f t="shared" si="5"/>
        <v>1.9092</v>
      </c>
      <c r="AY24" s="64">
        <v>2.9000000000000001E-2</v>
      </c>
      <c r="AZ24" s="64">
        <v>0.121</v>
      </c>
      <c r="BA24" s="66">
        <v>17</v>
      </c>
      <c r="BB24" s="60">
        <f t="shared" si="6"/>
        <v>2.0569999999999999</v>
      </c>
      <c r="BC24" s="65">
        <v>2.8000000000000001E-2</v>
      </c>
      <c r="BD24" s="65">
        <v>0.122</v>
      </c>
      <c r="BE24" s="66">
        <v>17.2</v>
      </c>
      <c r="BF24" s="60">
        <f t="shared" si="7"/>
        <v>2.0983999999999998</v>
      </c>
      <c r="BG24" s="65">
        <v>2.8000000000000001E-2</v>
      </c>
      <c r="BH24" s="65">
        <v>0.10299999999999999</v>
      </c>
      <c r="BI24" s="66">
        <v>20.3</v>
      </c>
      <c r="BJ24" s="60">
        <f t="shared" si="16"/>
        <v>2.0909</v>
      </c>
      <c r="BK24" s="65">
        <v>2.1999999999999999E-2</v>
      </c>
      <c r="BL24" s="65">
        <v>0.104</v>
      </c>
      <c r="BM24" s="66">
        <v>24.9</v>
      </c>
      <c r="BN24" s="60">
        <f t="shared" si="17"/>
        <v>2.5895999999999999</v>
      </c>
      <c r="BO24" s="26" t="s">
        <v>42</v>
      </c>
    </row>
    <row r="25" spans="1:67" ht="15.75" x14ac:dyDescent="0.25">
      <c r="A25" t="e">
        <f t="shared" si="1"/>
        <v>#REF!</v>
      </c>
      <c r="B25" s="54" t="s">
        <v>43</v>
      </c>
      <c r="C25" s="42">
        <v>3.9E-2</v>
      </c>
      <c r="D25" s="42">
        <v>0.13</v>
      </c>
      <c r="E25" s="40">
        <v>12.5</v>
      </c>
      <c r="F25" s="36">
        <f>D25*E25</f>
        <v>1.625</v>
      </c>
      <c r="G25" s="42">
        <v>4.1000000000000002E-2</v>
      </c>
      <c r="H25" s="42">
        <v>0.109</v>
      </c>
      <c r="I25" s="40">
        <v>14.2</v>
      </c>
      <c r="J25" s="36">
        <f t="shared" si="27"/>
        <v>1.5477999999999998</v>
      </c>
      <c r="K25" s="42">
        <v>3.9E-2</v>
      </c>
      <c r="L25" s="42">
        <v>0.125</v>
      </c>
      <c r="M25" s="40">
        <v>12.6</v>
      </c>
      <c r="N25" s="36">
        <f t="shared" si="10"/>
        <v>1.575</v>
      </c>
      <c r="O25" s="42">
        <v>3.9E-2</v>
      </c>
      <c r="P25" s="42">
        <v>0.11799999999999999</v>
      </c>
      <c r="Q25" s="40">
        <v>13.6</v>
      </c>
      <c r="R25" s="36">
        <f t="shared" si="11"/>
        <v>1.6047999999999998</v>
      </c>
      <c r="S25" s="42">
        <v>3.4000000000000002E-2</v>
      </c>
      <c r="T25" s="42">
        <v>0.106</v>
      </c>
      <c r="U25" s="40">
        <v>17.899999999999999</v>
      </c>
      <c r="V25" s="36">
        <f t="shared" si="12"/>
        <v>1.8973999999999998</v>
      </c>
      <c r="W25" s="42">
        <v>3.4000000000000002E-2</v>
      </c>
      <c r="X25" s="42">
        <v>0.129</v>
      </c>
      <c r="Y25" s="40">
        <v>13.7</v>
      </c>
      <c r="Z25" s="36">
        <f t="shared" si="13"/>
        <v>1.7672999999999999</v>
      </c>
      <c r="AA25" s="15">
        <v>2.7E-2</v>
      </c>
      <c r="AB25" s="16">
        <v>0.122</v>
      </c>
      <c r="AC25" s="14">
        <v>18.899999999999999</v>
      </c>
      <c r="AD25" s="36">
        <f t="shared" si="14"/>
        <v>2.3057999999999996</v>
      </c>
      <c r="AE25" s="15">
        <v>0.03</v>
      </c>
      <c r="AF25" s="16">
        <v>0.14000000000000001</v>
      </c>
      <c r="AG25" s="14">
        <v>14.5</v>
      </c>
      <c r="AH25" s="36">
        <f t="shared" si="15"/>
        <v>2.0300000000000002</v>
      </c>
      <c r="AI25" s="15">
        <v>3.5000000000000003E-2</v>
      </c>
      <c r="AJ25" s="16">
        <v>0.125</v>
      </c>
      <c r="AK25" s="14">
        <v>13.4</v>
      </c>
      <c r="AL25" s="36">
        <f t="shared" si="18"/>
        <v>1.675</v>
      </c>
      <c r="AM25" s="15">
        <v>3.9E-2</v>
      </c>
      <c r="AN25" s="16">
        <v>0.13500000000000001</v>
      </c>
      <c r="AO25" s="14">
        <v>10.8</v>
      </c>
      <c r="AP25" s="36">
        <f t="shared" si="19"/>
        <v>1.4580000000000002</v>
      </c>
      <c r="AQ25" s="64">
        <v>0.04</v>
      </c>
      <c r="AR25" s="65">
        <v>0.13500000000000001</v>
      </c>
      <c r="AS25" s="66">
        <v>11.5</v>
      </c>
      <c r="AT25" s="61">
        <f t="shared" si="4"/>
        <v>1.5525000000000002</v>
      </c>
      <c r="AU25" s="64">
        <v>3.5999999999999997E-2</v>
      </c>
      <c r="AV25" s="65">
        <v>0.11899999999999999</v>
      </c>
      <c r="AW25" s="66">
        <v>14.4</v>
      </c>
      <c r="AX25" s="61">
        <f t="shared" si="5"/>
        <v>1.7136</v>
      </c>
      <c r="AY25" s="64">
        <v>3.3000000000000002E-2</v>
      </c>
      <c r="AZ25" s="64">
        <v>0.114</v>
      </c>
      <c r="BA25" s="66">
        <v>16.600000000000001</v>
      </c>
      <c r="BB25" s="61">
        <f t="shared" si="6"/>
        <v>1.8924000000000003</v>
      </c>
      <c r="BC25" s="65">
        <v>0.03</v>
      </c>
      <c r="BD25" s="65">
        <v>0.124</v>
      </c>
      <c r="BE25" s="66">
        <v>17.3</v>
      </c>
      <c r="BF25" s="61">
        <f t="shared" si="7"/>
        <v>2.1452</v>
      </c>
      <c r="BG25" s="65">
        <v>0.03</v>
      </c>
      <c r="BH25" s="65">
        <v>0.122</v>
      </c>
      <c r="BI25" s="66">
        <v>16.899999999999999</v>
      </c>
      <c r="BJ25" s="61">
        <f t="shared" si="16"/>
        <v>2.0617999999999999</v>
      </c>
      <c r="BK25" s="65">
        <v>2.9000000000000001E-2</v>
      </c>
      <c r="BL25" s="65">
        <v>0.115</v>
      </c>
      <c r="BM25" s="66">
        <v>20.7</v>
      </c>
      <c r="BN25" s="61">
        <f t="shared" si="17"/>
        <v>2.3805000000000001</v>
      </c>
      <c r="BO25" s="54" t="s">
        <v>43</v>
      </c>
    </row>
    <row r="26" spans="1:67" ht="15.75" x14ac:dyDescent="0.25">
      <c r="A26" t="e">
        <f t="shared" si="1"/>
        <v>#REF!</v>
      </c>
      <c r="B26" s="55" t="s">
        <v>58</v>
      </c>
      <c r="C26" s="42"/>
      <c r="D26" s="42"/>
      <c r="E26" s="40"/>
      <c r="F26" s="36"/>
      <c r="G26" s="42"/>
      <c r="H26" s="42"/>
      <c r="I26" s="40"/>
      <c r="J26" s="36"/>
      <c r="K26" s="42">
        <v>3.5000000000000003E-2</v>
      </c>
      <c r="L26" s="42">
        <v>6.9000000000000006E-2</v>
      </c>
      <c r="M26" s="40">
        <v>13.4</v>
      </c>
      <c r="N26" s="36">
        <f t="shared" si="10"/>
        <v>0.92460000000000009</v>
      </c>
      <c r="O26" s="42">
        <v>3.3000000000000002E-2</v>
      </c>
      <c r="P26" s="42">
        <v>5.0999999999999997E-2</v>
      </c>
      <c r="Q26" s="40">
        <v>20.8</v>
      </c>
      <c r="R26" s="36">
        <f t="shared" si="11"/>
        <v>1.0608</v>
      </c>
      <c r="S26" s="42">
        <v>3.5000000000000003E-2</v>
      </c>
      <c r="T26" s="42">
        <v>5.0999999999999997E-2</v>
      </c>
      <c r="U26" s="40">
        <v>19.8</v>
      </c>
      <c r="V26" s="36">
        <f t="shared" si="12"/>
        <v>1.0098</v>
      </c>
      <c r="W26" s="42">
        <v>3.3000000000000002E-2</v>
      </c>
      <c r="X26" s="42">
        <v>4.2999999999999997E-2</v>
      </c>
      <c r="Y26" s="40">
        <v>27.1</v>
      </c>
      <c r="Z26" s="36">
        <f t="shared" si="13"/>
        <v>1.1653</v>
      </c>
      <c r="AA26" s="15">
        <v>2.5999999999999999E-2</v>
      </c>
      <c r="AB26" s="16">
        <v>8.4000000000000005E-2</v>
      </c>
      <c r="AC26" s="14">
        <v>18.7</v>
      </c>
      <c r="AD26" s="36">
        <f t="shared" si="14"/>
        <v>1.5708</v>
      </c>
      <c r="AE26" s="15">
        <v>3.2000000000000001E-2</v>
      </c>
      <c r="AF26" s="16">
        <v>9.6000000000000002E-2</v>
      </c>
      <c r="AG26" s="14">
        <v>13.7</v>
      </c>
      <c r="AH26" s="36">
        <f t="shared" si="15"/>
        <v>1.3151999999999999</v>
      </c>
      <c r="AI26" s="15">
        <v>4.2000000000000003E-2</v>
      </c>
      <c r="AJ26" s="16">
        <v>9.1999999999999998E-2</v>
      </c>
      <c r="AK26" s="14">
        <v>12</v>
      </c>
      <c r="AL26" s="36">
        <f t="shared" si="18"/>
        <v>1.1040000000000001</v>
      </c>
      <c r="AM26" s="15">
        <v>3.5999999999999997E-2</v>
      </c>
      <c r="AN26" s="16">
        <v>9.8000000000000004E-2</v>
      </c>
      <c r="AO26" s="14">
        <v>13.4</v>
      </c>
      <c r="AP26" s="36">
        <f t="shared" si="19"/>
        <v>1.3132000000000001</v>
      </c>
      <c r="AQ26" s="64">
        <v>3.2000000000000001E-2</v>
      </c>
      <c r="AR26" s="65">
        <v>9.8000000000000004E-2</v>
      </c>
      <c r="AS26" s="66">
        <v>15.4</v>
      </c>
      <c r="AT26" s="61">
        <f t="shared" si="4"/>
        <v>1.5092000000000001</v>
      </c>
      <c r="AU26" s="64">
        <v>3.5000000000000003E-2</v>
      </c>
      <c r="AV26" s="65">
        <v>5.7000000000000002E-2</v>
      </c>
      <c r="AW26" s="66">
        <v>19.899999999999999</v>
      </c>
      <c r="AX26" s="61">
        <f t="shared" si="5"/>
        <v>1.1342999999999999</v>
      </c>
      <c r="AY26" s="64">
        <v>3.5000000000000003E-2</v>
      </c>
      <c r="AZ26" s="64">
        <v>8.2000000000000003E-2</v>
      </c>
      <c r="BA26" s="66">
        <v>16.899999999999999</v>
      </c>
      <c r="BB26" s="61">
        <f t="shared" si="6"/>
        <v>1.3857999999999999</v>
      </c>
      <c r="BC26" s="65">
        <v>3.4000000000000002E-2</v>
      </c>
      <c r="BD26" s="65">
        <v>8.2000000000000003E-2</v>
      </c>
      <c r="BE26" s="66">
        <v>17.899999999999999</v>
      </c>
      <c r="BF26" s="61">
        <f t="shared" si="7"/>
        <v>1.4678</v>
      </c>
      <c r="BG26" s="65">
        <v>3.3000000000000002E-2</v>
      </c>
      <c r="BH26" s="65">
        <v>8.5000000000000006E-2</v>
      </c>
      <c r="BI26" s="66">
        <v>18.100000000000001</v>
      </c>
      <c r="BJ26" s="61">
        <f t="shared" si="16"/>
        <v>1.5385000000000002</v>
      </c>
      <c r="BK26" s="65">
        <v>3.2000000000000001E-2</v>
      </c>
      <c r="BL26" s="65">
        <v>8.5000000000000006E-2</v>
      </c>
      <c r="BM26" s="66">
        <v>181</v>
      </c>
      <c r="BN26" s="61">
        <f t="shared" si="17"/>
        <v>15.385000000000002</v>
      </c>
      <c r="BO26" s="55" t="s">
        <v>58</v>
      </c>
    </row>
    <row r="27" spans="1:67" ht="15.75" x14ac:dyDescent="0.25">
      <c r="B27" s="73" t="s">
        <v>59</v>
      </c>
      <c r="C27" s="42"/>
      <c r="D27" s="42"/>
      <c r="E27" s="40"/>
      <c r="F27" s="10"/>
      <c r="G27" s="42"/>
      <c r="H27" s="42"/>
      <c r="I27" s="40"/>
      <c r="J27" s="10"/>
      <c r="K27" s="42"/>
      <c r="L27" s="42"/>
      <c r="M27" s="40"/>
      <c r="N27" s="10"/>
      <c r="O27" s="42"/>
      <c r="P27" s="42"/>
      <c r="Q27" s="40"/>
      <c r="R27" s="36"/>
      <c r="S27" s="42">
        <v>3.4000000000000002E-2</v>
      </c>
      <c r="T27" s="42">
        <v>8.3000000000000004E-2</v>
      </c>
      <c r="U27" s="40">
        <v>17.100000000000001</v>
      </c>
      <c r="V27" s="36">
        <f t="shared" si="12"/>
        <v>1.4193000000000002</v>
      </c>
      <c r="W27" s="42">
        <v>3.5999999999999997E-2</v>
      </c>
      <c r="X27" s="42">
        <v>6.6000000000000003E-2</v>
      </c>
      <c r="Y27" s="40">
        <v>26</v>
      </c>
      <c r="Z27" s="36">
        <f t="shared" si="13"/>
        <v>1.7160000000000002</v>
      </c>
      <c r="AA27" s="15">
        <v>4.1000000000000002E-2</v>
      </c>
      <c r="AB27" s="16">
        <v>6.5000000000000002E-2</v>
      </c>
      <c r="AC27" s="14">
        <v>21.7</v>
      </c>
      <c r="AD27" s="36">
        <f t="shared" si="14"/>
        <v>1.4105000000000001</v>
      </c>
      <c r="AE27" s="15">
        <v>5.3999999999999999E-2</v>
      </c>
      <c r="AF27" s="16">
        <v>8.8999999999999996E-2</v>
      </c>
      <c r="AG27" s="14">
        <v>13.9</v>
      </c>
      <c r="AH27" s="36">
        <f t="shared" si="15"/>
        <v>1.2370999999999999</v>
      </c>
      <c r="AI27" s="15">
        <v>5.7000000000000002E-2</v>
      </c>
      <c r="AJ27" s="16">
        <v>9.2999999999999999E-2</v>
      </c>
      <c r="AK27" s="14">
        <v>11.5</v>
      </c>
      <c r="AL27" s="10">
        <f t="shared" si="18"/>
        <v>1.0694999999999999</v>
      </c>
      <c r="AM27" s="15">
        <v>4.9000000000000002E-2</v>
      </c>
      <c r="AN27" s="16">
        <v>9.4E-2</v>
      </c>
      <c r="AO27" s="14">
        <v>12.9</v>
      </c>
      <c r="AP27" s="10">
        <f t="shared" si="19"/>
        <v>1.2126000000000001</v>
      </c>
      <c r="AQ27" s="64">
        <v>4.4999999999999998E-2</v>
      </c>
      <c r="AR27" s="65">
        <v>0.108</v>
      </c>
      <c r="AS27" s="66">
        <v>12.6</v>
      </c>
      <c r="AT27" s="60">
        <f t="shared" si="4"/>
        <v>1.3608</v>
      </c>
      <c r="AU27" s="64">
        <v>4.2000000000000003E-2</v>
      </c>
      <c r="AV27" s="65">
        <v>0.09</v>
      </c>
      <c r="AW27" s="66">
        <v>15.7</v>
      </c>
      <c r="AX27" s="60">
        <f t="shared" si="5"/>
        <v>1.4129999999999998</v>
      </c>
      <c r="AY27" s="64">
        <v>3.6999999999999998E-2</v>
      </c>
      <c r="AZ27" s="64">
        <v>9.0999999999999998E-2</v>
      </c>
      <c r="BA27" s="66">
        <v>16.899999999999999</v>
      </c>
      <c r="BB27" s="60">
        <f t="shared" si="6"/>
        <v>1.5378999999999998</v>
      </c>
      <c r="BC27" s="65">
        <v>3.3000000000000002E-2</v>
      </c>
      <c r="BD27" s="65">
        <v>8.2000000000000003E-2</v>
      </c>
      <c r="BE27" s="66">
        <v>16.2</v>
      </c>
      <c r="BF27" s="60">
        <f t="shared" si="7"/>
        <v>1.3284</v>
      </c>
      <c r="BG27" s="65">
        <v>3.5999999999999997E-2</v>
      </c>
      <c r="BH27" s="65">
        <v>8.5999999999999993E-2</v>
      </c>
      <c r="BI27" s="66">
        <v>18.399999999999999</v>
      </c>
      <c r="BJ27" s="60">
        <f t="shared" si="16"/>
        <v>1.5823999999999998</v>
      </c>
      <c r="BK27" s="65">
        <v>3.4000000000000002E-2</v>
      </c>
      <c r="BL27" s="65">
        <v>0.1</v>
      </c>
      <c r="BM27" s="66">
        <v>17.100000000000001</v>
      </c>
      <c r="BN27" s="60">
        <f t="shared" si="17"/>
        <v>1.7100000000000002</v>
      </c>
      <c r="BO27" s="73" t="s">
        <v>59</v>
      </c>
    </row>
    <row r="28" spans="1:67" ht="15.75" x14ac:dyDescent="0.25">
      <c r="A28" t="e">
        <f>A43+1</f>
        <v>#REF!</v>
      </c>
      <c r="B28" s="55" t="s">
        <v>44</v>
      </c>
      <c r="C28" s="42">
        <v>5.8999999999999997E-2</v>
      </c>
      <c r="D28" s="42">
        <v>9.7000000000000003E-2</v>
      </c>
      <c r="E28" s="40">
        <v>17.399999999999999</v>
      </c>
      <c r="F28" s="36">
        <f>D28*E28</f>
        <v>1.6878</v>
      </c>
      <c r="G28" s="42">
        <v>6.6000000000000003E-2</v>
      </c>
      <c r="H28" s="42">
        <v>0.114</v>
      </c>
      <c r="I28" s="40">
        <v>14.1</v>
      </c>
      <c r="J28" s="36">
        <f>H28*I28</f>
        <v>1.6073999999999999</v>
      </c>
      <c r="K28" s="42">
        <v>6.5000000000000002E-2</v>
      </c>
      <c r="L28" s="42">
        <v>0.11799999999999999</v>
      </c>
      <c r="M28" s="40">
        <v>11.8</v>
      </c>
      <c r="N28" s="36">
        <f>L28*M28</f>
        <v>1.3924000000000001</v>
      </c>
      <c r="O28" s="42">
        <v>5.2999999999999999E-2</v>
      </c>
      <c r="P28" s="42">
        <v>0.123</v>
      </c>
      <c r="Q28" s="40">
        <v>14.1</v>
      </c>
      <c r="R28" s="36">
        <f>P28*Q28</f>
        <v>1.7343</v>
      </c>
      <c r="S28" s="42">
        <v>4.9000000000000002E-2</v>
      </c>
      <c r="T28" s="42">
        <v>0.121</v>
      </c>
      <c r="U28" s="40">
        <v>14.9</v>
      </c>
      <c r="V28" s="36">
        <f>T28*U28</f>
        <v>1.8028999999999999</v>
      </c>
      <c r="W28" s="42">
        <v>0.04</v>
      </c>
      <c r="X28" s="42">
        <v>0.14099999999999999</v>
      </c>
      <c r="Y28" s="40">
        <v>13.7</v>
      </c>
      <c r="Z28" s="36">
        <f>X28*Y28</f>
        <v>1.9316999999999998</v>
      </c>
      <c r="AA28" s="15">
        <v>3.7999999999999999E-2</v>
      </c>
      <c r="AB28" s="16">
        <v>0.14499999999999999</v>
      </c>
      <c r="AC28" s="14">
        <v>13.8</v>
      </c>
      <c r="AD28" s="36">
        <f>AB28*AC28</f>
        <v>2.0009999999999999</v>
      </c>
      <c r="AE28" s="15">
        <v>4.4999999999999998E-2</v>
      </c>
      <c r="AF28" s="16">
        <v>0.122</v>
      </c>
      <c r="AG28" s="14">
        <v>12.4</v>
      </c>
      <c r="AH28" s="36">
        <f>AF28*AG28</f>
        <v>1.5127999999999999</v>
      </c>
      <c r="AI28" s="15">
        <v>0.05</v>
      </c>
      <c r="AJ28" s="16">
        <v>0.127</v>
      </c>
      <c r="AK28" s="14">
        <v>10.8</v>
      </c>
      <c r="AL28" s="36">
        <f>AJ28*AK28</f>
        <v>1.3716000000000002</v>
      </c>
      <c r="AM28" s="15">
        <v>3.6999999999999998E-2</v>
      </c>
      <c r="AN28" s="16">
        <v>0.129</v>
      </c>
      <c r="AO28" s="14">
        <v>13.3</v>
      </c>
      <c r="AP28" s="36">
        <f>AN28*AO28</f>
        <v>1.7157000000000002</v>
      </c>
      <c r="AQ28" s="64">
        <v>3.1E-2</v>
      </c>
      <c r="AR28" s="65">
        <v>0.13400000000000001</v>
      </c>
      <c r="AS28" s="66">
        <v>14.4</v>
      </c>
      <c r="AT28" s="61">
        <f>AR28*AS28</f>
        <v>1.9296000000000002</v>
      </c>
      <c r="AU28" s="64">
        <v>2.9000000000000001E-2</v>
      </c>
      <c r="AV28" s="65">
        <v>0.128</v>
      </c>
      <c r="AW28" s="66">
        <v>15.2</v>
      </c>
      <c r="AX28" s="61">
        <f>AV28*AW28</f>
        <v>1.9456</v>
      </c>
      <c r="AY28" s="85">
        <v>2.5000000000000001E-2</v>
      </c>
      <c r="AZ28" s="85">
        <v>0.128</v>
      </c>
      <c r="BA28" s="61">
        <v>17.7</v>
      </c>
      <c r="BB28" s="61">
        <f t="shared" si="6"/>
        <v>2.2656000000000001</v>
      </c>
      <c r="BC28" s="91">
        <v>2.5999999999999999E-2</v>
      </c>
      <c r="BD28" s="91">
        <v>0.122</v>
      </c>
      <c r="BE28" s="61">
        <v>18.3</v>
      </c>
      <c r="BF28" s="61">
        <f t="shared" si="7"/>
        <v>2.2326000000000001</v>
      </c>
      <c r="BG28" s="91">
        <v>3.5000000000000003E-2</v>
      </c>
      <c r="BH28" s="91">
        <v>0.10199999999999999</v>
      </c>
      <c r="BI28" s="61">
        <v>17.7</v>
      </c>
      <c r="BJ28" s="61">
        <f t="shared" si="16"/>
        <v>1.8053999999999999</v>
      </c>
      <c r="BK28" s="91">
        <v>3.9E-2</v>
      </c>
      <c r="BL28" s="91">
        <v>9.8000000000000004E-2</v>
      </c>
      <c r="BM28" s="61">
        <v>17.7</v>
      </c>
      <c r="BN28" s="61">
        <f t="shared" si="17"/>
        <v>1.7345999999999999</v>
      </c>
      <c r="BO28" s="55" t="s">
        <v>44</v>
      </c>
    </row>
    <row r="29" spans="1:67" ht="15.75" x14ac:dyDescent="0.25">
      <c r="B29" t="s">
        <v>62</v>
      </c>
      <c r="K29" s="25">
        <v>0.04</v>
      </c>
      <c r="L29" s="42">
        <v>0.11700000000000001</v>
      </c>
      <c r="M29" s="40">
        <v>17.8</v>
      </c>
      <c r="O29" s="25">
        <v>4.2000000000000003E-2</v>
      </c>
      <c r="P29" s="42">
        <v>9.0999999999999998E-2</v>
      </c>
      <c r="Q29" s="40">
        <v>17.3</v>
      </c>
      <c r="S29" s="42">
        <v>4.1000000000000002E-2</v>
      </c>
      <c r="T29" s="42">
        <v>0.112</v>
      </c>
      <c r="U29" s="40">
        <v>15.4</v>
      </c>
      <c r="V29" s="36">
        <f t="shared" si="12"/>
        <v>1.7248000000000001</v>
      </c>
      <c r="W29" s="42">
        <v>3.9E-2</v>
      </c>
      <c r="X29" s="42">
        <v>0.10199999999999999</v>
      </c>
      <c r="Y29" s="40">
        <v>17.3</v>
      </c>
      <c r="Z29" s="36">
        <f t="shared" si="13"/>
        <v>1.7645999999999999</v>
      </c>
      <c r="AA29" s="15">
        <v>3.5000000000000003E-2</v>
      </c>
      <c r="AB29" s="16">
        <v>0.10199999999999999</v>
      </c>
      <c r="AC29" s="14">
        <v>19</v>
      </c>
      <c r="AD29" s="36">
        <f t="shared" si="14"/>
        <v>1.9379999999999999</v>
      </c>
      <c r="AE29" s="15">
        <v>3.5999999999999997E-2</v>
      </c>
      <c r="AF29" s="16">
        <v>5.0999999999999997E-2</v>
      </c>
      <c r="AG29" s="14">
        <v>30.1</v>
      </c>
      <c r="AH29" s="36">
        <f t="shared" si="15"/>
        <v>1.5350999999999999</v>
      </c>
      <c r="AI29" s="15">
        <v>5.3999999999999999E-2</v>
      </c>
      <c r="AJ29" s="16">
        <v>3.7999999999999999E-2</v>
      </c>
      <c r="AK29" s="14">
        <v>31.2</v>
      </c>
      <c r="AL29" s="10">
        <f t="shared" si="18"/>
        <v>1.1856</v>
      </c>
      <c r="AM29" s="15">
        <v>5.7000000000000002E-2</v>
      </c>
      <c r="AN29" s="16">
        <v>0.02</v>
      </c>
      <c r="AQ29" s="64">
        <v>5.6000000000000001E-2</v>
      </c>
      <c r="AR29" s="65">
        <v>2.7E-2</v>
      </c>
      <c r="AS29" s="66">
        <v>47.5</v>
      </c>
      <c r="AT29" s="60">
        <f t="shared" si="4"/>
        <v>1.2825</v>
      </c>
      <c r="AU29" s="64">
        <v>5.1999999999999998E-2</v>
      </c>
      <c r="AV29" s="65">
        <v>7.2999999999999995E-2</v>
      </c>
      <c r="AW29" s="66">
        <v>21.7</v>
      </c>
      <c r="AX29" s="60">
        <f t="shared" si="5"/>
        <v>1.5840999999999998</v>
      </c>
      <c r="AY29" s="64">
        <v>4.1000000000000002E-2</v>
      </c>
      <c r="AZ29" s="64">
        <v>9.2999999999999999E-2</v>
      </c>
      <c r="BA29" s="66">
        <v>21.1</v>
      </c>
      <c r="BB29" s="60">
        <f t="shared" si="6"/>
        <v>1.9623000000000002</v>
      </c>
      <c r="BC29" s="65">
        <v>4.1000000000000002E-2</v>
      </c>
      <c r="BD29" s="65">
        <v>9.9000000000000005E-2</v>
      </c>
      <c r="BE29" s="66">
        <v>18.8</v>
      </c>
      <c r="BF29" s="60">
        <f t="shared" si="7"/>
        <v>1.8612000000000002</v>
      </c>
      <c r="BG29" s="65">
        <v>4.2999999999999997E-2</v>
      </c>
      <c r="BH29" s="65">
        <v>9.7000000000000003E-2</v>
      </c>
      <c r="BI29" s="66">
        <v>18.2</v>
      </c>
      <c r="BJ29" s="60">
        <f t="shared" si="16"/>
        <v>1.7654000000000001</v>
      </c>
      <c r="BK29" s="65">
        <v>3.9E-2</v>
      </c>
      <c r="BL29" s="65">
        <v>9.2999999999999999E-2</v>
      </c>
      <c r="BM29" s="66">
        <v>20.2</v>
      </c>
      <c r="BN29" s="60">
        <f t="shared" si="17"/>
        <v>1.8785999999999998</v>
      </c>
      <c r="BO29" s="74" t="s">
        <v>64</v>
      </c>
    </row>
    <row r="30" spans="1:67" ht="15.75" x14ac:dyDescent="0.25">
      <c r="A30" t="e">
        <f>A51+1</f>
        <v>#REF!</v>
      </c>
      <c r="B30" s="27" t="s">
        <v>17</v>
      </c>
      <c r="C30" s="42"/>
      <c r="D30" s="42"/>
      <c r="E30" s="40"/>
      <c r="F30" s="10"/>
      <c r="G30" s="42"/>
      <c r="H30" s="42"/>
      <c r="I30" s="40"/>
      <c r="J30" s="10"/>
      <c r="K30" s="42"/>
      <c r="L30" s="42"/>
      <c r="M30" s="40"/>
      <c r="N30" s="10"/>
      <c r="O30" s="25"/>
      <c r="P30" s="25"/>
      <c r="Q30" s="14"/>
      <c r="R30" s="36"/>
      <c r="S30" s="25">
        <v>3.4000000000000002E-2</v>
      </c>
      <c r="T30" s="25">
        <v>0.123</v>
      </c>
      <c r="U30" s="14">
        <v>15.4</v>
      </c>
      <c r="V30" s="36">
        <f t="shared" si="12"/>
        <v>1.8942000000000001</v>
      </c>
      <c r="W30" s="25">
        <v>3.2000000000000001E-2</v>
      </c>
      <c r="X30" s="25">
        <v>0.127</v>
      </c>
      <c r="Y30" s="14">
        <v>14.8</v>
      </c>
      <c r="Z30" s="36">
        <f t="shared" si="13"/>
        <v>1.8796000000000002</v>
      </c>
      <c r="AA30" s="15">
        <v>3.1E-2</v>
      </c>
      <c r="AB30" s="16">
        <v>0.11799999999999999</v>
      </c>
      <c r="AC30" s="14">
        <v>16.8</v>
      </c>
      <c r="AD30" s="36">
        <f t="shared" si="14"/>
        <v>1.9823999999999999</v>
      </c>
      <c r="AE30" s="15">
        <v>0.04</v>
      </c>
      <c r="AF30" s="16">
        <v>0.126</v>
      </c>
      <c r="AG30" s="14">
        <v>12.1</v>
      </c>
      <c r="AH30" s="36">
        <f t="shared" si="15"/>
        <v>1.5246</v>
      </c>
      <c r="AI30" s="15">
        <v>4.2999999999999997E-2</v>
      </c>
      <c r="AJ30" s="16">
        <v>0.112</v>
      </c>
      <c r="AK30" s="14">
        <v>13</v>
      </c>
      <c r="AL30" s="10">
        <f t="shared" si="18"/>
        <v>1.456</v>
      </c>
      <c r="AM30" s="15">
        <v>4.1000000000000002E-2</v>
      </c>
      <c r="AN30" s="16">
        <v>0.115</v>
      </c>
      <c r="AO30" s="14">
        <v>15.8</v>
      </c>
      <c r="AP30" s="10">
        <f t="shared" ref="AP30:AP39" si="28">AN30*AO30</f>
        <v>1.8170000000000002</v>
      </c>
      <c r="AQ30" s="64">
        <v>4.2000000000000003E-2</v>
      </c>
      <c r="AR30" s="65">
        <v>9.1999999999999998E-2</v>
      </c>
      <c r="AS30" s="66">
        <v>15.5</v>
      </c>
      <c r="AT30" s="60">
        <f t="shared" si="4"/>
        <v>1.4259999999999999</v>
      </c>
      <c r="AU30" s="64">
        <v>4.2000000000000003E-2</v>
      </c>
      <c r="AV30" s="65">
        <v>6.7000000000000004E-2</v>
      </c>
      <c r="AW30" s="66">
        <v>20.7</v>
      </c>
      <c r="AX30" s="60">
        <f t="shared" si="5"/>
        <v>1.3869</v>
      </c>
      <c r="AY30" s="64">
        <v>4.2000000000000003E-2</v>
      </c>
      <c r="AZ30" s="64">
        <v>5.7000000000000002E-2</v>
      </c>
      <c r="BA30" s="66">
        <v>23.7</v>
      </c>
      <c r="BB30" s="60">
        <f t="shared" si="6"/>
        <v>1.3509</v>
      </c>
      <c r="BC30" s="65">
        <v>0.04</v>
      </c>
      <c r="BD30" s="65">
        <v>9.0999999999999998E-2</v>
      </c>
      <c r="BE30" s="66">
        <v>15</v>
      </c>
      <c r="BF30" s="60">
        <f t="shared" si="7"/>
        <v>1.365</v>
      </c>
      <c r="BG30" s="65">
        <v>3.4000000000000002E-2</v>
      </c>
      <c r="BH30" s="65">
        <v>5.8999999999999997E-2</v>
      </c>
      <c r="BI30" s="66">
        <v>26.4</v>
      </c>
      <c r="BJ30" s="60">
        <f t="shared" si="16"/>
        <v>1.5575999999999999</v>
      </c>
      <c r="BK30" s="65">
        <v>3.2000000000000001E-2</v>
      </c>
      <c r="BL30" s="65">
        <v>0.08</v>
      </c>
      <c r="BM30" s="101">
        <v>20.6</v>
      </c>
      <c r="BN30" s="60">
        <f t="shared" si="17"/>
        <v>1.6480000000000001</v>
      </c>
      <c r="BO30" s="27" t="s">
        <v>17</v>
      </c>
    </row>
    <row r="31" spans="1:67" ht="15.75" x14ac:dyDescent="0.25">
      <c r="A31" t="e">
        <f t="shared" si="1"/>
        <v>#REF!</v>
      </c>
      <c r="B31" s="27" t="s">
        <v>29</v>
      </c>
      <c r="C31" s="42">
        <v>3.5000000000000003E-2</v>
      </c>
      <c r="D31" s="42">
        <v>0.125</v>
      </c>
      <c r="E31" s="40">
        <v>12</v>
      </c>
      <c r="F31" s="10">
        <f>D31*E31</f>
        <v>1.5</v>
      </c>
      <c r="G31" s="42">
        <v>4.4999999999999998E-2</v>
      </c>
      <c r="H31" s="42">
        <v>0.08</v>
      </c>
      <c r="I31" s="40">
        <v>14.4</v>
      </c>
      <c r="J31" s="10">
        <f>H31*I31</f>
        <v>1.1520000000000001</v>
      </c>
      <c r="K31" s="42">
        <v>4.9000000000000002E-2</v>
      </c>
      <c r="L31" s="42">
        <v>8.1000000000000003E-2</v>
      </c>
      <c r="M31" s="40">
        <v>14</v>
      </c>
      <c r="N31" s="10">
        <f t="shared" si="10"/>
        <v>1.1340000000000001</v>
      </c>
      <c r="O31" s="25">
        <v>4.4999999999999998E-2</v>
      </c>
      <c r="P31" s="14">
        <v>0.08</v>
      </c>
      <c r="Q31" s="10">
        <v>15.8</v>
      </c>
      <c r="R31" s="36">
        <f t="shared" si="11"/>
        <v>1.264</v>
      </c>
      <c r="S31" s="25">
        <v>4.4999999999999998E-2</v>
      </c>
      <c r="T31" s="14">
        <v>6.5000000000000002E-2</v>
      </c>
      <c r="U31" s="10">
        <v>19.2</v>
      </c>
      <c r="V31" s="36">
        <f t="shared" si="12"/>
        <v>1.248</v>
      </c>
      <c r="W31" s="25">
        <v>4.7E-2</v>
      </c>
      <c r="X31" s="14">
        <v>9.1999999999999998E-2</v>
      </c>
      <c r="Y31" s="10">
        <v>13.7</v>
      </c>
      <c r="Z31" s="36">
        <f t="shared" si="13"/>
        <v>1.2604</v>
      </c>
      <c r="AA31" s="16">
        <v>4.8000000000000001E-2</v>
      </c>
      <c r="AB31" s="14">
        <v>8.5000000000000006E-2</v>
      </c>
      <c r="AC31" s="10">
        <v>14.9</v>
      </c>
      <c r="AD31" s="36">
        <f t="shared" si="14"/>
        <v>1.2665000000000002</v>
      </c>
      <c r="AE31" s="16">
        <v>6.2E-2</v>
      </c>
      <c r="AF31" s="14">
        <v>6.2E-2</v>
      </c>
      <c r="AG31" s="10">
        <v>16.100000000000001</v>
      </c>
      <c r="AH31" s="36">
        <f t="shared" si="15"/>
        <v>0.99820000000000009</v>
      </c>
      <c r="AI31" s="15">
        <v>6.8000000000000005E-2</v>
      </c>
      <c r="AJ31" s="16">
        <v>6.9000000000000006E-2</v>
      </c>
      <c r="AK31" s="14">
        <v>13.7</v>
      </c>
      <c r="AL31" s="10">
        <f t="shared" si="18"/>
        <v>0.94530000000000003</v>
      </c>
      <c r="AM31" s="15">
        <v>5.3999999999999999E-2</v>
      </c>
      <c r="AN31" s="16">
        <v>0.09</v>
      </c>
      <c r="AO31" s="14">
        <v>12.6</v>
      </c>
      <c r="AP31" s="10">
        <f t="shared" si="28"/>
        <v>1.1339999999999999</v>
      </c>
      <c r="AQ31" s="64">
        <v>4.8000000000000001E-2</v>
      </c>
      <c r="AR31" s="65">
        <v>8.5999999999999993E-2</v>
      </c>
      <c r="AS31" s="66">
        <v>14.6</v>
      </c>
      <c r="AT31" s="60">
        <f t="shared" si="4"/>
        <v>1.2555999999999998</v>
      </c>
      <c r="AU31" s="64">
        <v>5.2999999999999999E-2</v>
      </c>
      <c r="AV31" s="65">
        <v>9.8000000000000004E-2</v>
      </c>
      <c r="AW31" s="66">
        <v>14.3</v>
      </c>
      <c r="AX31" s="60">
        <f t="shared" si="5"/>
        <v>1.4014000000000002</v>
      </c>
      <c r="AY31" s="64">
        <v>0.04</v>
      </c>
      <c r="AZ31" s="64">
        <v>9.7000000000000003E-2</v>
      </c>
      <c r="BA31" s="66">
        <v>15.3</v>
      </c>
      <c r="BB31" s="60">
        <f t="shared" si="6"/>
        <v>1.4841000000000002</v>
      </c>
      <c r="BC31" s="65">
        <v>4.1000000000000002E-2</v>
      </c>
      <c r="BD31" s="65">
        <v>9.0999999999999998E-2</v>
      </c>
      <c r="BE31" s="66">
        <v>15.9</v>
      </c>
      <c r="BF31" s="60">
        <f t="shared" si="7"/>
        <v>1.4469000000000001</v>
      </c>
      <c r="BG31" s="65">
        <v>3.9E-2</v>
      </c>
      <c r="BH31" s="65">
        <v>9.5000000000000001E-2</v>
      </c>
      <c r="BI31" s="66">
        <v>16</v>
      </c>
      <c r="BJ31" s="60">
        <f t="shared" si="16"/>
        <v>1.52</v>
      </c>
      <c r="BK31" s="65">
        <v>3.5000000000000003E-2</v>
      </c>
      <c r="BL31" s="65">
        <v>0.09</v>
      </c>
      <c r="BM31" s="66">
        <v>19</v>
      </c>
      <c r="BN31" s="60">
        <f t="shared" si="17"/>
        <v>1.71</v>
      </c>
      <c r="BO31" s="27" t="s">
        <v>29</v>
      </c>
    </row>
    <row r="32" spans="1:67" ht="15.75" x14ac:dyDescent="0.25">
      <c r="A32" t="e">
        <f t="shared" si="1"/>
        <v>#REF!</v>
      </c>
      <c r="B32" s="27" t="s">
        <v>55</v>
      </c>
      <c r="C32" s="42"/>
      <c r="D32" s="42"/>
      <c r="E32" s="40"/>
      <c r="F32" s="10"/>
      <c r="G32" s="42">
        <v>3.5000000000000003E-2</v>
      </c>
      <c r="H32" s="42">
        <v>6.5000000000000002E-2</v>
      </c>
      <c r="I32" s="40">
        <v>15.1</v>
      </c>
      <c r="J32" s="10">
        <f>H32*I32</f>
        <v>0.98150000000000004</v>
      </c>
      <c r="K32" s="42">
        <v>3.5999999999999997E-2</v>
      </c>
      <c r="L32" s="42">
        <v>6.3E-2</v>
      </c>
      <c r="M32" s="40">
        <v>14.7</v>
      </c>
      <c r="N32" s="10">
        <f t="shared" si="10"/>
        <v>0.92609999999999992</v>
      </c>
      <c r="O32" s="25">
        <v>2.9000000000000001E-2</v>
      </c>
      <c r="P32" s="14">
        <v>0.08</v>
      </c>
      <c r="Q32" s="10">
        <v>15</v>
      </c>
      <c r="R32" s="10">
        <f t="shared" si="11"/>
        <v>1.2</v>
      </c>
      <c r="S32" s="25">
        <v>2.9000000000000001E-2</v>
      </c>
      <c r="T32" s="14">
        <v>8.2000000000000003E-2</v>
      </c>
      <c r="U32" s="10">
        <v>17.100000000000001</v>
      </c>
      <c r="V32" s="10">
        <f t="shared" si="12"/>
        <v>1.4022000000000001</v>
      </c>
      <c r="W32" s="25">
        <v>3.2000000000000001E-2</v>
      </c>
      <c r="X32" s="14">
        <v>7.1999999999999995E-2</v>
      </c>
      <c r="Y32" s="10">
        <v>15.6</v>
      </c>
      <c r="Z32" s="10">
        <f t="shared" si="13"/>
        <v>1.1232</v>
      </c>
      <c r="AA32" s="16">
        <v>3.4000000000000002E-2</v>
      </c>
      <c r="AB32" s="14">
        <v>3.5000000000000003E-2</v>
      </c>
      <c r="AC32" s="10">
        <v>35.6</v>
      </c>
      <c r="AD32" s="10">
        <f t="shared" si="14"/>
        <v>1.2460000000000002</v>
      </c>
      <c r="AE32" s="16">
        <v>4.9000000000000002E-2</v>
      </c>
      <c r="AF32" s="14">
        <v>5.0000000000000001E-3</v>
      </c>
      <c r="AG32" s="10"/>
      <c r="AH32" s="10"/>
      <c r="AI32" s="15">
        <v>4.8000000000000001E-2</v>
      </c>
      <c r="AJ32" s="16">
        <v>3.2000000000000001E-2</v>
      </c>
      <c r="AK32" s="14">
        <v>18.100000000000001</v>
      </c>
      <c r="AL32" s="10">
        <f t="shared" si="18"/>
        <v>0.57920000000000005</v>
      </c>
      <c r="AM32" s="15">
        <v>4.1000000000000002E-2</v>
      </c>
      <c r="AN32" s="16">
        <v>5.1999999999999998E-2</v>
      </c>
      <c r="AO32" s="14">
        <v>14</v>
      </c>
      <c r="AP32" s="10">
        <f t="shared" si="28"/>
        <v>0.72799999999999998</v>
      </c>
      <c r="AQ32" s="64">
        <v>3.2000000000000001E-2</v>
      </c>
      <c r="AR32" s="65">
        <v>6.0999999999999999E-2</v>
      </c>
      <c r="AS32" s="66">
        <v>14.5</v>
      </c>
      <c r="AT32" s="60">
        <f t="shared" si="4"/>
        <v>0.88449999999999995</v>
      </c>
      <c r="AU32" s="64">
        <v>0.03</v>
      </c>
      <c r="AV32" s="65">
        <v>6.6000000000000003E-2</v>
      </c>
      <c r="AW32" s="66">
        <v>15</v>
      </c>
      <c r="AX32" s="60">
        <f t="shared" si="5"/>
        <v>0.99</v>
      </c>
      <c r="AY32" s="64">
        <v>0.03</v>
      </c>
      <c r="AZ32" s="64">
        <v>6.8000000000000005E-2</v>
      </c>
      <c r="BA32" s="66">
        <v>16.100000000000001</v>
      </c>
      <c r="BB32" s="60">
        <f t="shared" si="6"/>
        <v>1.0948000000000002</v>
      </c>
      <c r="BC32" s="65">
        <v>2.8000000000000001E-2</v>
      </c>
      <c r="BD32" s="65">
        <v>6.5000000000000002E-2</v>
      </c>
      <c r="BE32" s="66">
        <v>18.7</v>
      </c>
      <c r="BF32" s="60">
        <f t="shared" si="7"/>
        <v>1.2155</v>
      </c>
      <c r="BG32" s="65">
        <v>2.9000000000000001E-2</v>
      </c>
      <c r="BH32" s="65">
        <v>7.9000000000000001E-2</v>
      </c>
      <c r="BI32" s="66">
        <v>16.8</v>
      </c>
      <c r="BJ32" s="60">
        <f t="shared" si="16"/>
        <v>1.3272000000000002</v>
      </c>
      <c r="BK32" s="65">
        <v>2.7E-2</v>
      </c>
      <c r="BL32" s="65">
        <v>7.4999999999999997E-2</v>
      </c>
      <c r="BM32" s="66">
        <v>20.5</v>
      </c>
      <c r="BN32" s="60">
        <f t="shared" si="17"/>
        <v>1.5374999999999999</v>
      </c>
      <c r="BO32" s="27" t="s">
        <v>55</v>
      </c>
    </row>
    <row r="33" spans="1:74" ht="15.75" x14ac:dyDescent="0.25">
      <c r="A33" t="e">
        <f t="shared" si="1"/>
        <v>#REF!</v>
      </c>
      <c r="B33" s="27" t="s">
        <v>38</v>
      </c>
      <c r="C33" s="25"/>
      <c r="D33" s="25"/>
      <c r="E33" s="14"/>
      <c r="F33" s="10"/>
      <c r="G33" s="25"/>
      <c r="H33" s="25"/>
      <c r="I33" s="14"/>
      <c r="J33" s="10"/>
      <c r="K33" s="25"/>
      <c r="L33" s="25"/>
      <c r="M33" s="14"/>
      <c r="N33" s="10"/>
      <c r="O33" s="25"/>
      <c r="P33" s="25"/>
      <c r="Q33" s="14"/>
      <c r="R33" s="10"/>
      <c r="W33" s="25">
        <v>2.5000000000000001E-2</v>
      </c>
      <c r="X33" s="25">
        <v>5.8000000000000003E-2</v>
      </c>
      <c r="Y33" s="14">
        <v>23.4</v>
      </c>
      <c r="Z33" s="10">
        <f>X33*Y33</f>
        <v>1.3572</v>
      </c>
      <c r="AA33" s="15">
        <v>3.3000000000000002E-2</v>
      </c>
      <c r="AB33" s="16">
        <v>0.11</v>
      </c>
      <c r="AC33" s="14">
        <v>11.9</v>
      </c>
      <c r="AD33" s="10">
        <f>AB33*AC33</f>
        <v>1.3089999999999999</v>
      </c>
      <c r="AE33" s="15">
        <v>4.2999999999999997E-2</v>
      </c>
      <c r="AF33" s="16">
        <v>6.4000000000000001E-2</v>
      </c>
      <c r="AG33" s="14">
        <v>16.3</v>
      </c>
      <c r="AH33" s="10">
        <f t="shared" si="15"/>
        <v>1.0432000000000001</v>
      </c>
      <c r="AI33" s="15">
        <v>5.3999999999999999E-2</v>
      </c>
      <c r="AJ33" s="16">
        <v>6.2E-2</v>
      </c>
      <c r="AK33" s="14">
        <v>14.4</v>
      </c>
      <c r="AL33" s="10">
        <f t="shared" si="18"/>
        <v>0.89280000000000004</v>
      </c>
      <c r="AM33" s="15">
        <v>5.1999999999999998E-2</v>
      </c>
      <c r="AN33" s="16">
        <v>0.08</v>
      </c>
      <c r="AO33" s="14">
        <v>11.7</v>
      </c>
      <c r="AP33" s="10">
        <f t="shared" si="28"/>
        <v>0.93599999999999994</v>
      </c>
      <c r="AQ33" s="64">
        <v>4.3999999999999997E-2</v>
      </c>
      <c r="AR33" s="65">
        <v>8.7999999999999995E-2</v>
      </c>
      <c r="AS33" s="66">
        <v>12.4</v>
      </c>
      <c r="AT33" s="60">
        <f t="shared" si="4"/>
        <v>1.0911999999999999</v>
      </c>
      <c r="AU33" s="64">
        <v>4.1000000000000002E-2</v>
      </c>
      <c r="AV33" s="65">
        <v>8.2000000000000003E-2</v>
      </c>
      <c r="AW33" s="66">
        <v>14</v>
      </c>
      <c r="AX33" s="60">
        <f t="shared" si="5"/>
        <v>1.1480000000000001</v>
      </c>
      <c r="AY33" s="64">
        <v>3.6999999999999998E-2</v>
      </c>
      <c r="AZ33" s="64">
        <v>7.4999999999999997E-2</v>
      </c>
      <c r="BA33" s="66">
        <v>16.899999999999999</v>
      </c>
      <c r="BB33" s="60">
        <f t="shared" si="6"/>
        <v>1.2674999999999998</v>
      </c>
      <c r="BC33" s="65">
        <v>3.3000000000000002E-2</v>
      </c>
      <c r="BD33" s="65">
        <v>9.1999999999999998E-2</v>
      </c>
      <c r="BE33" s="66">
        <v>15.3</v>
      </c>
      <c r="BF33" s="60">
        <f t="shared" si="7"/>
        <v>1.4076</v>
      </c>
      <c r="BG33" s="65">
        <v>3.3000000000000002E-2</v>
      </c>
      <c r="BH33" s="65">
        <v>7.5999999999999998E-2</v>
      </c>
      <c r="BI33" s="66">
        <v>17.7</v>
      </c>
      <c r="BJ33" s="60">
        <f t="shared" si="16"/>
        <v>1.3452</v>
      </c>
      <c r="BK33" s="65">
        <v>3.1E-2</v>
      </c>
      <c r="BL33" s="65">
        <v>0.08</v>
      </c>
      <c r="BM33" s="66">
        <v>19.600000000000001</v>
      </c>
      <c r="BN33" s="60">
        <f t="shared" si="17"/>
        <v>1.5680000000000001</v>
      </c>
      <c r="BO33" s="27" t="s">
        <v>38</v>
      </c>
    </row>
    <row r="34" spans="1:74" ht="15.75" x14ac:dyDescent="0.25">
      <c r="A34">
        <f>A4+1</f>
        <v>1</v>
      </c>
      <c r="B34" s="27" t="s">
        <v>50</v>
      </c>
      <c r="C34" s="25"/>
      <c r="D34" s="25"/>
      <c r="E34" s="14"/>
      <c r="F34" s="10"/>
      <c r="G34" s="25">
        <v>4.2000000000000003E-2</v>
      </c>
      <c r="H34" s="25">
        <v>0.21099999999999999</v>
      </c>
      <c r="I34" s="14">
        <v>11.1</v>
      </c>
      <c r="J34" s="10">
        <f>H34*I34</f>
        <v>2.3420999999999998</v>
      </c>
      <c r="K34" s="25">
        <v>0.04</v>
      </c>
      <c r="L34" s="25">
        <v>0.19600000000000001</v>
      </c>
      <c r="M34" s="14">
        <v>10.6</v>
      </c>
      <c r="N34" s="10">
        <f>L34*M34</f>
        <v>2.0775999999999999</v>
      </c>
      <c r="O34" s="25">
        <v>3.5000000000000003E-2</v>
      </c>
      <c r="P34" s="25">
        <v>0.16300000000000001</v>
      </c>
      <c r="Q34" s="14">
        <v>12.5</v>
      </c>
      <c r="R34" s="36">
        <f>P34*Q34</f>
        <v>2.0375000000000001</v>
      </c>
      <c r="S34" s="25">
        <v>3.3000000000000002E-2</v>
      </c>
      <c r="T34" s="25">
        <v>0.16700000000000001</v>
      </c>
      <c r="U34" s="10">
        <v>15.1</v>
      </c>
      <c r="V34" s="36">
        <f>T34*U34</f>
        <v>2.5217000000000001</v>
      </c>
      <c r="W34" s="25">
        <v>3.4000000000000002E-2</v>
      </c>
      <c r="X34" s="25">
        <v>0.17299999999999999</v>
      </c>
      <c r="Y34" s="14">
        <v>14.1</v>
      </c>
      <c r="Z34" s="10">
        <f>X34*Y34</f>
        <v>2.4392999999999998</v>
      </c>
      <c r="AA34" s="15">
        <v>2.7E-2</v>
      </c>
      <c r="AB34" s="16">
        <v>0.182</v>
      </c>
      <c r="AC34" s="14">
        <v>17.3</v>
      </c>
      <c r="AD34" s="10">
        <f>AB34*AC34</f>
        <v>3.1486000000000001</v>
      </c>
      <c r="AE34" s="15">
        <v>3.1E-2</v>
      </c>
      <c r="AF34" s="16">
        <v>0.182</v>
      </c>
      <c r="AG34" s="14">
        <v>17.600000000000001</v>
      </c>
      <c r="AH34" s="10">
        <f>AF34*AG34</f>
        <v>3.2032000000000003</v>
      </c>
      <c r="AI34" s="15">
        <v>4.4999999999999998E-2</v>
      </c>
      <c r="AJ34" s="16">
        <v>8.1000000000000003E-2</v>
      </c>
      <c r="AK34" s="14">
        <v>25.7</v>
      </c>
      <c r="AL34" s="10">
        <f>AJ34*AK34</f>
        <v>2.0817000000000001</v>
      </c>
      <c r="AM34" s="15">
        <v>5.0999999999999997E-2</v>
      </c>
      <c r="AN34" s="16">
        <v>0.12</v>
      </c>
      <c r="AO34" s="14">
        <v>11.9</v>
      </c>
      <c r="AP34" s="10">
        <f>AN34*AO34</f>
        <v>1.4279999999999999</v>
      </c>
      <c r="AQ34" s="64">
        <v>5.0999999999999997E-2</v>
      </c>
      <c r="AR34" s="65">
        <v>0.13300000000000001</v>
      </c>
      <c r="AS34" s="66">
        <v>10.5</v>
      </c>
      <c r="AT34" s="60">
        <f>AR34*AS34</f>
        <v>1.3965000000000001</v>
      </c>
      <c r="AU34" s="64">
        <v>5.0999999999999997E-2</v>
      </c>
      <c r="AV34" s="65">
        <v>0.14599999999999999</v>
      </c>
      <c r="AW34" s="66">
        <v>10.9</v>
      </c>
      <c r="AX34" s="60">
        <f>AV34*AW34</f>
        <v>1.5913999999999999</v>
      </c>
      <c r="AY34" s="64">
        <v>4.8000000000000001E-2</v>
      </c>
      <c r="AZ34" s="64">
        <v>0.124</v>
      </c>
      <c r="BA34" s="66">
        <v>12.8</v>
      </c>
      <c r="BB34" s="60">
        <f>AZ34*BA34</f>
        <v>1.5872000000000002</v>
      </c>
      <c r="BC34" s="65">
        <v>4.3999999999999997E-2</v>
      </c>
      <c r="BD34" s="65">
        <v>0.11600000000000001</v>
      </c>
      <c r="BE34" s="66">
        <v>14.1</v>
      </c>
      <c r="BF34" s="60">
        <f>BD34*BE34</f>
        <v>1.6355999999999999</v>
      </c>
      <c r="BG34" s="90">
        <v>4.4999999999999998E-2</v>
      </c>
      <c r="BH34" s="90">
        <v>0.16200000000000001</v>
      </c>
      <c r="BI34" s="60">
        <v>13.9</v>
      </c>
      <c r="BJ34" s="60">
        <f t="shared" si="16"/>
        <v>2.2518000000000002</v>
      </c>
      <c r="BK34" s="90">
        <v>4.2000000000000003E-2</v>
      </c>
      <c r="BL34" s="90">
        <v>0.192</v>
      </c>
      <c r="BM34" s="60">
        <v>12.8</v>
      </c>
      <c r="BN34" s="60">
        <f t="shared" si="17"/>
        <v>2.4576000000000002</v>
      </c>
      <c r="BO34" s="27" t="s">
        <v>50</v>
      </c>
    </row>
    <row r="35" spans="1:74" ht="15.75" x14ac:dyDescent="0.25">
      <c r="A35" t="e">
        <f>A45+1</f>
        <v>#REF!</v>
      </c>
      <c r="B35" s="54" t="s">
        <v>45</v>
      </c>
      <c r="C35" s="37">
        <v>4.3999999999999997E-2</v>
      </c>
      <c r="D35" s="37">
        <v>0.10199999999999999</v>
      </c>
      <c r="E35" s="41">
        <v>12.6</v>
      </c>
      <c r="F35" s="36">
        <f>D35*E35</f>
        <v>1.2851999999999999</v>
      </c>
      <c r="G35" s="42">
        <v>4.4999999999999998E-2</v>
      </c>
      <c r="H35" s="42">
        <v>0.11600000000000001</v>
      </c>
      <c r="I35" s="40">
        <v>12.2</v>
      </c>
      <c r="J35" s="36">
        <f t="shared" ref="J35:J39" si="29">H35*I35</f>
        <v>1.4152</v>
      </c>
      <c r="K35" s="42">
        <v>4.2000000000000003E-2</v>
      </c>
      <c r="L35" s="42">
        <v>0.121</v>
      </c>
      <c r="M35" s="40">
        <v>13</v>
      </c>
      <c r="N35" s="36">
        <f>L35*M35</f>
        <v>1.573</v>
      </c>
      <c r="O35" s="42">
        <v>0.04</v>
      </c>
      <c r="P35" s="42">
        <v>0.122</v>
      </c>
      <c r="Q35" s="40">
        <v>13.6</v>
      </c>
      <c r="R35" s="36">
        <f>P35*Q35</f>
        <v>1.6592</v>
      </c>
      <c r="S35" s="42">
        <v>3.9E-2</v>
      </c>
      <c r="T35" s="42">
        <v>0.11799999999999999</v>
      </c>
      <c r="U35" s="40">
        <v>14.4</v>
      </c>
      <c r="V35" s="36">
        <f>T35*U35</f>
        <v>1.6992</v>
      </c>
      <c r="W35" s="42">
        <v>4.2000000000000003E-2</v>
      </c>
      <c r="X35" s="42">
        <v>0.105</v>
      </c>
      <c r="Y35" s="40">
        <v>15.4</v>
      </c>
      <c r="Z35" s="36">
        <f>X35*Y35</f>
        <v>1.617</v>
      </c>
      <c r="AA35" s="12">
        <v>4.2999999999999997E-2</v>
      </c>
      <c r="AB35" s="13">
        <v>0.108</v>
      </c>
      <c r="AC35" s="10">
        <v>15</v>
      </c>
      <c r="AD35" s="36">
        <f>AB35*AC35</f>
        <v>1.6199999999999999</v>
      </c>
      <c r="AE35" s="12">
        <v>4.9000000000000002E-2</v>
      </c>
      <c r="AF35" s="13">
        <v>0.114</v>
      </c>
      <c r="AG35" s="10">
        <v>12.74</v>
      </c>
      <c r="AH35" s="36">
        <f t="shared" si="15"/>
        <v>1.4523600000000001</v>
      </c>
      <c r="AI35" s="12">
        <v>5.7000000000000002E-2</v>
      </c>
      <c r="AJ35" s="13">
        <v>0.10199999999999999</v>
      </c>
      <c r="AK35" s="10">
        <v>11.6</v>
      </c>
      <c r="AL35" s="36">
        <f t="shared" si="18"/>
        <v>1.1831999999999998</v>
      </c>
      <c r="AM35" s="12">
        <v>4.9000000000000002E-2</v>
      </c>
      <c r="AN35" s="13">
        <v>0.10199999999999999</v>
      </c>
      <c r="AO35" s="10">
        <v>12.9</v>
      </c>
      <c r="AP35" s="36">
        <f t="shared" si="28"/>
        <v>1.3157999999999999</v>
      </c>
      <c r="AQ35" s="62">
        <v>4.8000000000000001E-2</v>
      </c>
      <c r="AR35" s="63">
        <v>0.1</v>
      </c>
      <c r="AS35" s="60">
        <v>13.7</v>
      </c>
      <c r="AT35" s="61">
        <f t="shared" si="4"/>
        <v>1.37</v>
      </c>
      <c r="AU35" s="62">
        <v>4.2000000000000003E-2</v>
      </c>
      <c r="AV35" s="63">
        <v>0.10100000000000001</v>
      </c>
      <c r="AW35" s="60">
        <v>14.8</v>
      </c>
      <c r="AX35" s="61">
        <f t="shared" si="5"/>
        <v>1.4948000000000001</v>
      </c>
      <c r="AY35" s="62">
        <v>4.2000000000000003E-2</v>
      </c>
      <c r="AZ35" s="62">
        <v>0.10100000000000001</v>
      </c>
      <c r="BA35" s="60">
        <v>14.4</v>
      </c>
      <c r="BB35" s="61">
        <f t="shared" si="6"/>
        <v>1.4544000000000001</v>
      </c>
      <c r="BC35" s="63">
        <v>4.1000000000000002E-2</v>
      </c>
      <c r="BD35" s="63">
        <v>0.108</v>
      </c>
      <c r="BE35" s="60">
        <v>13.7</v>
      </c>
      <c r="BF35" s="61">
        <f t="shared" ref="BF35:BF39" si="30">BD35*BE35</f>
        <v>1.4795999999999998</v>
      </c>
      <c r="BG35" s="63">
        <v>3.9E-2</v>
      </c>
      <c r="BH35" s="63">
        <v>0.1</v>
      </c>
      <c r="BI35" s="60">
        <v>14.7</v>
      </c>
      <c r="BJ35" s="61">
        <f t="shared" si="16"/>
        <v>1.47</v>
      </c>
      <c r="BK35" s="63">
        <v>3.3000000000000002E-2</v>
      </c>
      <c r="BL35" s="63">
        <v>0.1</v>
      </c>
      <c r="BM35" s="60">
        <v>17.5</v>
      </c>
      <c r="BN35" s="61">
        <f t="shared" si="17"/>
        <v>1.75</v>
      </c>
      <c r="BO35" s="54" t="s">
        <v>45</v>
      </c>
    </row>
    <row r="36" spans="1:74" ht="15.75" x14ac:dyDescent="0.25">
      <c r="A36" t="e">
        <f t="shared" si="1"/>
        <v>#REF!</v>
      </c>
      <c r="B36" s="52" t="s">
        <v>46</v>
      </c>
      <c r="C36" s="25">
        <v>5.7000000000000002E-2</v>
      </c>
      <c r="D36" s="25">
        <v>0.14000000000000001</v>
      </c>
      <c r="E36" s="14">
        <v>14.6</v>
      </c>
      <c r="F36" s="36">
        <f>D36*E36</f>
        <v>2.044</v>
      </c>
      <c r="G36" s="25">
        <v>0.05</v>
      </c>
      <c r="H36" s="25">
        <v>0.151</v>
      </c>
      <c r="I36" s="14">
        <v>14.6</v>
      </c>
      <c r="J36" s="36">
        <f t="shared" si="29"/>
        <v>2.2045999999999997</v>
      </c>
      <c r="K36" s="25">
        <v>4.7E-2</v>
      </c>
      <c r="L36" s="25">
        <v>0.14799999999999999</v>
      </c>
      <c r="M36" s="14">
        <v>14.8</v>
      </c>
      <c r="N36" s="36">
        <f>L36*M36</f>
        <v>2.1903999999999999</v>
      </c>
      <c r="O36" s="25">
        <v>4.7E-2</v>
      </c>
      <c r="P36" s="25">
        <v>0.14899999999999999</v>
      </c>
      <c r="Q36" s="14">
        <v>14.7</v>
      </c>
      <c r="R36" s="36">
        <f>P36*Q36</f>
        <v>2.1902999999999997</v>
      </c>
      <c r="S36" s="25">
        <v>4.3999999999999997E-2</v>
      </c>
      <c r="T36" s="25">
        <v>0.109</v>
      </c>
      <c r="U36" s="14">
        <v>15.9</v>
      </c>
      <c r="V36" s="36">
        <f>T36*U36</f>
        <v>1.7331000000000001</v>
      </c>
      <c r="W36" s="25">
        <v>4.4999999999999998E-2</v>
      </c>
      <c r="X36" s="25">
        <v>0.13800000000000001</v>
      </c>
      <c r="Y36" s="14">
        <v>16.2</v>
      </c>
      <c r="Z36" s="36">
        <f>X36*Y36</f>
        <v>2.2356000000000003</v>
      </c>
      <c r="AA36" s="12">
        <v>4.3999999999999997E-2</v>
      </c>
      <c r="AB36" s="13">
        <v>0.14000000000000001</v>
      </c>
      <c r="AC36" s="10">
        <v>16</v>
      </c>
      <c r="AD36" s="36">
        <f>AB36*AC36</f>
        <v>2.2400000000000002</v>
      </c>
      <c r="AE36" s="12">
        <v>4.5999999999999999E-2</v>
      </c>
      <c r="AF36" s="13">
        <v>0.13100000000000001</v>
      </c>
      <c r="AG36" s="10">
        <v>16.100000000000001</v>
      </c>
      <c r="AH36" s="36">
        <f t="shared" si="15"/>
        <v>2.1091000000000002</v>
      </c>
      <c r="AI36" s="12">
        <v>5.5E-2</v>
      </c>
      <c r="AJ36" s="13">
        <v>0.124</v>
      </c>
      <c r="AK36" s="10">
        <v>13.5</v>
      </c>
      <c r="AL36" s="36">
        <f t="shared" si="18"/>
        <v>1.6739999999999999</v>
      </c>
      <c r="AM36" s="56">
        <v>5.0999999999999997E-2</v>
      </c>
      <c r="AN36" s="56">
        <v>0.122</v>
      </c>
      <c r="AO36" s="56">
        <v>14.9</v>
      </c>
      <c r="AP36" s="36">
        <f t="shared" si="28"/>
        <v>1.8178000000000001</v>
      </c>
      <c r="AQ36" s="72">
        <v>4.5999999999999999E-2</v>
      </c>
      <c r="AR36" s="72">
        <v>0.125</v>
      </c>
      <c r="AS36" s="67">
        <v>14.9</v>
      </c>
      <c r="AT36" s="61">
        <f t="shared" si="4"/>
        <v>1.8625</v>
      </c>
      <c r="AU36" s="72">
        <v>4.2999999999999997E-2</v>
      </c>
      <c r="AV36" s="72">
        <v>0.128</v>
      </c>
      <c r="AW36" s="67">
        <v>17</v>
      </c>
      <c r="AX36" s="61">
        <f t="shared" si="5"/>
        <v>2.1760000000000002</v>
      </c>
      <c r="AY36" s="86">
        <v>4.5999999999999999E-2</v>
      </c>
      <c r="AZ36" s="86">
        <v>0.125</v>
      </c>
      <c r="BA36" s="67">
        <v>16.2</v>
      </c>
      <c r="BB36" s="61">
        <f t="shared" si="6"/>
        <v>2.0249999999999999</v>
      </c>
      <c r="BC36" s="72">
        <v>4.7E-2</v>
      </c>
      <c r="BD36" s="72">
        <v>0.125</v>
      </c>
      <c r="BE36" s="67">
        <v>16</v>
      </c>
      <c r="BF36" s="61">
        <f t="shared" si="30"/>
        <v>2</v>
      </c>
      <c r="BG36" s="72">
        <v>4.8000000000000001E-2</v>
      </c>
      <c r="BH36" s="72">
        <v>0.126</v>
      </c>
      <c r="BI36" s="67">
        <v>15.8</v>
      </c>
      <c r="BJ36" s="61">
        <f t="shared" si="16"/>
        <v>1.9908000000000001</v>
      </c>
      <c r="BK36" s="72">
        <v>4.3999999999999997E-2</v>
      </c>
      <c r="BL36" s="72">
        <v>0.09</v>
      </c>
      <c r="BM36" s="67">
        <v>18.600000000000001</v>
      </c>
      <c r="BN36" s="61">
        <f t="shared" si="17"/>
        <v>1.6740000000000002</v>
      </c>
      <c r="BO36" s="52" t="s">
        <v>46</v>
      </c>
    </row>
    <row r="37" spans="1:74" ht="15.75" x14ac:dyDescent="0.25">
      <c r="A37" t="e">
        <f>A48+1</f>
        <v>#REF!</v>
      </c>
      <c r="B37" s="52" t="s">
        <v>30</v>
      </c>
      <c r="C37" s="25"/>
      <c r="D37" s="25"/>
      <c r="E37" s="14"/>
      <c r="F37" s="10"/>
      <c r="G37" s="25">
        <v>8.5999999999999993E-2</v>
      </c>
      <c r="H37" s="25">
        <v>7.2999999999999995E-2</v>
      </c>
      <c r="I37" s="14">
        <v>14</v>
      </c>
      <c r="J37" s="10">
        <f t="shared" si="29"/>
        <v>1.022</v>
      </c>
      <c r="K37" s="25">
        <v>5.5E-2</v>
      </c>
      <c r="L37" s="25">
        <v>0.10299999999999999</v>
      </c>
      <c r="M37" s="14">
        <v>10.8</v>
      </c>
      <c r="N37" s="10">
        <f>L37*M37</f>
        <v>1.1124000000000001</v>
      </c>
      <c r="O37" s="25">
        <v>3.9E-2</v>
      </c>
      <c r="P37" s="25">
        <v>7.0999999999999994E-2</v>
      </c>
      <c r="Q37" s="14">
        <v>17.399999999999999</v>
      </c>
      <c r="R37" s="36">
        <f t="shared" si="11"/>
        <v>1.2353999999999998</v>
      </c>
      <c r="S37" s="25">
        <v>0.04</v>
      </c>
      <c r="T37" s="25">
        <v>9.5000000000000001E-2</v>
      </c>
      <c r="U37" s="14">
        <v>14.8</v>
      </c>
      <c r="V37" s="36">
        <f t="shared" si="12"/>
        <v>1.4060000000000001</v>
      </c>
      <c r="W37" s="25">
        <v>4.2999999999999997E-2</v>
      </c>
      <c r="X37" s="25">
        <v>0.107</v>
      </c>
      <c r="Y37" s="14">
        <v>12.2</v>
      </c>
      <c r="Z37" s="36">
        <f t="shared" si="13"/>
        <v>1.3053999999999999</v>
      </c>
      <c r="AA37" s="12">
        <v>4.2000000000000003E-2</v>
      </c>
      <c r="AB37" s="13">
        <v>9.1999999999999998E-2</v>
      </c>
      <c r="AC37" s="10">
        <v>14.1</v>
      </c>
      <c r="AD37" s="36">
        <f t="shared" si="14"/>
        <v>1.2971999999999999</v>
      </c>
      <c r="AE37" s="12">
        <v>5.1999999999999998E-2</v>
      </c>
      <c r="AF37" s="13">
        <v>6.2E-2</v>
      </c>
      <c r="AG37" s="10">
        <v>17</v>
      </c>
      <c r="AH37" s="36">
        <f t="shared" si="15"/>
        <v>1.054</v>
      </c>
      <c r="AI37" s="12">
        <v>6.3E-2</v>
      </c>
      <c r="AJ37" s="13">
        <v>6.3E-2</v>
      </c>
      <c r="AK37" s="10">
        <v>14.9</v>
      </c>
      <c r="AL37" s="10">
        <f t="shared" si="18"/>
        <v>0.93869999999999998</v>
      </c>
      <c r="AM37" s="12">
        <v>5.2999999999999999E-2</v>
      </c>
      <c r="AN37" s="13">
        <v>8.2000000000000003E-2</v>
      </c>
      <c r="AO37" s="10">
        <v>13</v>
      </c>
      <c r="AP37" s="10">
        <f t="shared" si="28"/>
        <v>1.0660000000000001</v>
      </c>
      <c r="AQ37" s="62">
        <v>4.8000000000000001E-2</v>
      </c>
      <c r="AR37" s="63">
        <v>7.6999999999999999E-2</v>
      </c>
      <c r="AS37" s="60">
        <v>14.8</v>
      </c>
      <c r="AT37" s="60">
        <f t="shared" si="4"/>
        <v>1.1395999999999999</v>
      </c>
      <c r="AU37" s="62">
        <v>4.5999999999999999E-2</v>
      </c>
      <c r="AV37" s="63">
        <v>9.4E-2</v>
      </c>
      <c r="AW37" s="60">
        <v>13.4</v>
      </c>
      <c r="AX37" s="60">
        <f t="shared" si="5"/>
        <v>1.2596000000000001</v>
      </c>
      <c r="AY37" s="62">
        <v>4.2999999999999997E-2</v>
      </c>
      <c r="AZ37" s="62">
        <v>9.6000000000000002E-2</v>
      </c>
      <c r="BA37" s="60">
        <v>14</v>
      </c>
      <c r="BB37" s="60">
        <f t="shared" si="6"/>
        <v>1.3440000000000001</v>
      </c>
      <c r="BC37" s="63">
        <v>3.9E-2</v>
      </c>
      <c r="BD37" s="63">
        <v>9.5000000000000001E-2</v>
      </c>
      <c r="BE37" s="60">
        <v>15.4</v>
      </c>
      <c r="BF37" s="60">
        <f t="shared" si="30"/>
        <v>1.4630000000000001</v>
      </c>
      <c r="BG37" s="63">
        <v>3.6999999999999998E-2</v>
      </c>
      <c r="BH37" s="63">
        <v>0.08</v>
      </c>
      <c r="BI37" s="60">
        <v>18.5</v>
      </c>
      <c r="BJ37" s="60">
        <f t="shared" ref="BJ37:BJ39" si="31">BH37*BI37</f>
        <v>1.48</v>
      </c>
      <c r="BK37" s="63">
        <v>2.9000000000000001E-2</v>
      </c>
      <c r="BL37" s="63">
        <v>0.09</v>
      </c>
      <c r="BM37" s="60">
        <v>21.6</v>
      </c>
      <c r="BN37" s="60">
        <f t="shared" si="17"/>
        <v>1.944</v>
      </c>
      <c r="BO37" s="52" t="s">
        <v>30</v>
      </c>
    </row>
    <row r="38" spans="1:74" ht="15.75" x14ac:dyDescent="0.25">
      <c r="A38" t="e">
        <f t="shared" si="1"/>
        <v>#REF!</v>
      </c>
      <c r="B38" s="52" t="s">
        <v>31</v>
      </c>
      <c r="C38" s="25">
        <v>3.5999999999999997E-2</v>
      </c>
      <c r="D38" s="25">
        <v>0.106</v>
      </c>
      <c r="E38" s="14">
        <v>12.1</v>
      </c>
      <c r="F38" s="10">
        <f>D38*E38</f>
        <v>1.2826</v>
      </c>
      <c r="G38" s="25">
        <v>3.3000000000000002E-2</v>
      </c>
      <c r="H38" s="25">
        <v>0.126</v>
      </c>
      <c r="I38" s="14">
        <v>10.5</v>
      </c>
      <c r="J38" s="10">
        <f t="shared" si="29"/>
        <v>1.323</v>
      </c>
      <c r="K38" s="25">
        <v>2.8000000000000001E-2</v>
      </c>
      <c r="L38" s="25">
        <v>0.114</v>
      </c>
      <c r="M38" s="14">
        <v>12.4</v>
      </c>
      <c r="N38" s="10">
        <f t="shared" si="10"/>
        <v>1.4136000000000002</v>
      </c>
      <c r="O38" s="25">
        <v>2.5999999999999999E-2</v>
      </c>
      <c r="P38" s="25">
        <v>8.7999999999999995E-2</v>
      </c>
      <c r="Q38" s="14">
        <v>17.5</v>
      </c>
      <c r="R38" s="36">
        <f t="shared" si="11"/>
        <v>1.5399999999999998</v>
      </c>
      <c r="S38" s="25">
        <v>2.4E-2</v>
      </c>
      <c r="T38" s="25">
        <v>0.113</v>
      </c>
      <c r="U38" s="14">
        <v>14.5</v>
      </c>
      <c r="V38" s="36">
        <f t="shared" si="12"/>
        <v>1.6385000000000001</v>
      </c>
      <c r="W38" s="25">
        <v>2.1999999999999999E-2</v>
      </c>
      <c r="X38" s="25">
        <v>0.108</v>
      </c>
      <c r="Y38" s="14">
        <v>16</v>
      </c>
      <c r="Z38" s="36">
        <f t="shared" si="13"/>
        <v>1.728</v>
      </c>
      <c r="AA38" s="12">
        <v>2.1000000000000001E-2</v>
      </c>
      <c r="AB38" s="13">
        <v>0.109</v>
      </c>
      <c r="AC38" s="10">
        <v>16.5</v>
      </c>
      <c r="AD38" s="36">
        <f t="shared" si="14"/>
        <v>1.7985</v>
      </c>
      <c r="AE38" s="12">
        <v>2.4E-2</v>
      </c>
      <c r="AF38" s="13">
        <v>0.107</v>
      </c>
      <c r="AG38" s="10">
        <v>14.8</v>
      </c>
      <c r="AH38" s="36">
        <f t="shared" si="15"/>
        <v>1.5836000000000001</v>
      </c>
      <c r="AI38" s="12">
        <v>3.2000000000000001E-2</v>
      </c>
      <c r="AJ38" s="13">
        <v>0.106</v>
      </c>
      <c r="AK38" s="10">
        <v>13.3</v>
      </c>
      <c r="AL38" s="10">
        <f t="shared" si="18"/>
        <v>1.4097999999999999</v>
      </c>
      <c r="AM38" s="12">
        <v>0.03</v>
      </c>
      <c r="AN38" s="13">
        <v>0.12</v>
      </c>
      <c r="AO38" s="10">
        <v>14</v>
      </c>
      <c r="AP38" s="10">
        <f t="shared" si="28"/>
        <v>1.68</v>
      </c>
      <c r="AQ38" s="62">
        <v>3.3000000000000002E-2</v>
      </c>
      <c r="AR38" s="63">
        <v>0.129</v>
      </c>
      <c r="AS38" s="60">
        <v>14.2</v>
      </c>
      <c r="AT38" s="60">
        <f t="shared" si="4"/>
        <v>1.8317999999999999</v>
      </c>
      <c r="AU38" s="62">
        <v>3.2000000000000001E-2</v>
      </c>
      <c r="AV38" s="63">
        <v>0.13200000000000001</v>
      </c>
      <c r="AW38" s="60">
        <v>15.8</v>
      </c>
      <c r="AX38" s="60">
        <f t="shared" si="5"/>
        <v>2.0856000000000003</v>
      </c>
      <c r="AY38" s="62">
        <v>3.5000000000000003E-2</v>
      </c>
      <c r="AZ38" s="62">
        <v>0.13600000000000001</v>
      </c>
      <c r="BA38" s="60">
        <v>16.5</v>
      </c>
      <c r="BB38" s="60">
        <f t="shared" si="6"/>
        <v>2.2440000000000002</v>
      </c>
      <c r="BC38" s="63">
        <v>3.4000000000000002E-2</v>
      </c>
      <c r="BD38" s="63">
        <v>0.13300000000000001</v>
      </c>
      <c r="BE38" s="60">
        <v>17.7</v>
      </c>
      <c r="BF38" s="60">
        <f t="shared" si="30"/>
        <v>2.3540999999999999</v>
      </c>
      <c r="BG38" s="63">
        <v>3.5000000000000003E-2</v>
      </c>
      <c r="BH38" s="63">
        <v>7.3999999999999996E-2</v>
      </c>
      <c r="BI38" s="60">
        <v>21.3</v>
      </c>
      <c r="BJ38" s="60">
        <f t="shared" si="31"/>
        <v>1.5762</v>
      </c>
      <c r="BK38" s="63">
        <v>3.4000000000000002E-2</v>
      </c>
      <c r="BL38" s="63">
        <v>0.105</v>
      </c>
      <c r="BM38" s="60">
        <v>19.899999999999999</v>
      </c>
      <c r="BN38" s="60">
        <f t="shared" si="17"/>
        <v>2.0894999999999997</v>
      </c>
      <c r="BO38" s="52" t="s">
        <v>31</v>
      </c>
    </row>
    <row r="39" spans="1:74" ht="15.75" x14ac:dyDescent="0.25">
      <c r="A39" t="e">
        <f t="shared" si="1"/>
        <v>#REF!</v>
      </c>
      <c r="B39" s="27" t="s">
        <v>19</v>
      </c>
      <c r="C39" s="11">
        <v>5.2999999999999999E-2</v>
      </c>
      <c r="D39" s="25">
        <v>0.126</v>
      </c>
      <c r="E39" s="14">
        <v>12.4</v>
      </c>
      <c r="F39" s="36">
        <f>D39*E39</f>
        <v>1.5624</v>
      </c>
      <c r="G39" s="25">
        <v>6.6000000000000003E-2</v>
      </c>
      <c r="H39" s="25">
        <v>3.6999999999999998E-2</v>
      </c>
      <c r="I39" s="14">
        <v>40.799999999999997</v>
      </c>
      <c r="J39" s="36">
        <f t="shared" si="29"/>
        <v>1.5095999999999998</v>
      </c>
      <c r="K39" s="25">
        <v>5.1999999999999998E-2</v>
      </c>
      <c r="L39" s="25">
        <v>9.8000000000000004E-2</v>
      </c>
      <c r="M39" s="14">
        <v>11.6</v>
      </c>
      <c r="N39" s="36">
        <f t="shared" si="10"/>
        <v>1.1368</v>
      </c>
      <c r="O39" s="25">
        <v>4.7E-2</v>
      </c>
      <c r="P39" s="25">
        <v>0.1</v>
      </c>
      <c r="Q39" s="14">
        <v>13.6</v>
      </c>
      <c r="R39" s="36">
        <f t="shared" si="11"/>
        <v>1.36</v>
      </c>
      <c r="S39" s="25">
        <v>4.5999999999999999E-2</v>
      </c>
      <c r="T39" s="25">
        <v>9.1999999999999998E-2</v>
      </c>
      <c r="U39" s="14">
        <v>15.4</v>
      </c>
      <c r="V39" s="36">
        <f t="shared" si="12"/>
        <v>1.4168000000000001</v>
      </c>
      <c r="W39" s="25">
        <v>4.3999999999999997E-2</v>
      </c>
      <c r="X39" s="25">
        <v>9.7000000000000003E-2</v>
      </c>
      <c r="Y39" s="14">
        <v>14.8</v>
      </c>
      <c r="Z39" s="36">
        <f t="shared" si="13"/>
        <v>1.4356000000000002</v>
      </c>
      <c r="AA39" s="12">
        <v>0.04</v>
      </c>
      <c r="AB39" s="13">
        <v>9.0999999999999998E-2</v>
      </c>
      <c r="AC39" s="10">
        <v>16.7</v>
      </c>
      <c r="AD39" s="36">
        <f t="shared" si="14"/>
        <v>1.5196999999999998</v>
      </c>
      <c r="AE39" s="57">
        <v>4.7E-2</v>
      </c>
      <c r="AF39" s="57">
        <v>9.1999999999999998E-2</v>
      </c>
      <c r="AG39" s="58">
        <v>13.7</v>
      </c>
      <c r="AH39" s="36">
        <f t="shared" si="15"/>
        <v>1.2604</v>
      </c>
      <c r="AI39" s="57">
        <v>5.0999999999999997E-2</v>
      </c>
      <c r="AJ39" s="57">
        <v>9.4E-2</v>
      </c>
      <c r="AK39" s="58">
        <v>12.7</v>
      </c>
      <c r="AL39" s="36">
        <f t="shared" si="18"/>
        <v>1.1938</v>
      </c>
      <c r="AM39" s="56">
        <v>4.4999999999999998E-2</v>
      </c>
      <c r="AN39" s="56">
        <v>8.8999999999999996E-2</v>
      </c>
      <c r="AO39" s="56">
        <v>14.1</v>
      </c>
      <c r="AP39" s="36">
        <f t="shared" si="28"/>
        <v>1.2548999999999999</v>
      </c>
      <c r="AQ39" s="67">
        <v>4.2000000000000003E-2</v>
      </c>
      <c r="AR39" s="67">
        <v>9.9000000000000005E-2</v>
      </c>
      <c r="AS39" s="67">
        <v>14.2</v>
      </c>
      <c r="AT39" s="61">
        <f t="shared" si="4"/>
        <v>1.4057999999999999</v>
      </c>
      <c r="AU39" s="67">
        <v>3.9E-2</v>
      </c>
      <c r="AV39" s="67">
        <v>0.10199999999999999</v>
      </c>
      <c r="AW39" s="67">
        <v>14.8</v>
      </c>
      <c r="AX39" s="61">
        <f t="shared" si="5"/>
        <v>1.5096000000000001</v>
      </c>
      <c r="AY39" s="86">
        <v>3.9E-2</v>
      </c>
      <c r="AZ39" s="86">
        <v>9.9000000000000005E-2</v>
      </c>
      <c r="BA39" s="67">
        <v>15</v>
      </c>
      <c r="BB39" s="61">
        <f t="shared" si="6"/>
        <v>1.4850000000000001</v>
      </c>
      <c r="BC39" s="72">
        <v>3.7999999999999999E-2</v>
      </c>
      <c r="BD39" s="72">
        <v>0.1</v>
      </c>
      <c r="BE39" s="67">
        <v>15.4</v>
      </c>
      <c r="BF39" s="61">
        <f t="shared" si="30"/>
        <v>1.54</v>
      </c>
      <c r="BG39" s="72">
        <v>3.6999999999999998E-2</v>
      </c>
      <c r="BH39" s="72">
        <v>0.1</v>
      </c>
      <c r="BI39" s="67">
        <v>16.5</v>
      </c>
      <c r="BJ39" s="61">
        <f t="shared" si="31"/>
        <v>1.6500000000000001</v>
      </c>
      <c r="BK39" s="72">
        <v>3.3000000000000002E-2</v>
      </c>
      <c r="BL39" s="72">
        <v>0.1</v>
      </c>
      <c r="BM39" s="67">
        <v>18.600000000000001</v>
      </c>
      <c r="BN39" s="61">
        <f t="shared" si="17"/>
        <v>1.8600000000000003</v>
      </c>
      <c r="BO39" s="27" t="s">
        <v>19</v>
      </c>
    </row>
    <row r="40" spans="1:74" ht="16.5" thickBot="1" x14ac:dyDescent="0.3">
      <c r="A40" t="e">
        <f t="shared" si="1"/>
        <v>#REF!</v>
      </c>
      <c r="B40" s="28" t="s">
        <v>8</v>
      </c>
      <c r="C40" s="29">
        <f>MEDIAN(C5:C39)</f>
        <v>5.2999999999999999E-2</v>
      </c>
      <c r="D40" s="29">
        <f>MEDIAN(D5:D39)</f>
        <v>0.1225</v>
      </c>
      <c r="E40" s="30">
        <f>MEDIAN(E5:E39)</f>
        <v>12.6</v>
      </c>
      <c r="F40" s="30">
        <f>MEDIAN(F5:F39)</f>
        <v>1.5937000000000001</v>
      </c>
      <c r="G40" s="29">
        <f>MEDIAN(G5:G39)</f>
        <v>4.7E-2</v>
      </c>
      <c r="H40" s="29">
        <f>MEDIAN(H5:H39)</f>
        <v>0.1135</v>
      </c>
      <c r="I40" s="30">
        <f>MEDIAN(I5:I39)</f>
        <v>13.65</v>
      </c>
      <c r="J40" s="30">
        <f>MEDIAN(J5:J39)</f>
        <v>1.5062500000000001</v>
      </c>
      <c r="K40" s="29">
        <f>MEDIAN(K5:K39)</f>
        <v>4.4999999999999998E-2</v>
      </c>
      <c r="L40" s="29">
        <f>MEDIAN(L5:L39)</f>
        <v>0.1085</v>
      </c>
      <c r="M40" s="30">
        <f>MEDIAN(M5:M39)</f>
        <v>13.6</v>
      </c>
      <c r="N40" s="30">
        <f>MEDIAN(N5:N39)</f>
        <v>1.3524</v>
      </c>
      <c r="O40" s="29">
        <f>MEDIAN(O5:O39)</f>
        <v>4.1000000000000002E-2</v>
      </c>
      <c r="P40" s="29">
        <f>MEDIAN(P5:P39)</f>
        <v>9.0999999999999998E-2</v>
      </c>
      <c r="Q40" s="30">
        <f>MEDIAN(Q5:Q39)</f>
        <v>15.1</v>
      </c>
      <c r="R40" s="30">
        <f>MEDIAN(R5:R39)</f>
        <v>1.5036999999999998</v>
      </c>
      <c r="S40" s="29">
        <f>MEDIAN(S5:S39)</f>
        <v>3.7499999999999999E-2</v>
      </c>
      <c r="T40" s="29">
        <f>MEDIAN(T5:T39)</f>
        <v>0.104</v>
      </c>
      <c r="U40" s="30">
        <f>MEDIAN(U5:U39)</f>
        <v>15.65</v>
      </c>
      <c r="V40" s="30">
        <f>MEDIAN(V5:V39)</f>
        <v>1.6470500000000001</v>
      </c>
      <c r="W40" s="29">
        <f>MEDIAN(W5:W39)</f>
        <v>3.5999999999999997E-2</v>
      </c>
      <c r="X40" s="29">
        <f>MEDIAN(X5:X39)</f>
        <v>0.10349999999999999</v>
      </c>
      <c r="Y40" s="30">
        <f>MEDIAN(Y5:Y39)</f>
        <v>15.7</v>
      </c>
      <c r="Z40" s="30">
        <f>MEDIAN(Z5:Z39)</f>
        <v>1.7181000000000002</v>
      </c>
      <c r="AA40" s="29">
        <f>MEDIAN(AA5:AA39)</f>
        <v>3.4500000000000003E-2</v>
      </c>
      <c r="AB40" s="29">
        <f>MEDIAN(AB5:AB39)</f>
        <v>0.106</v>
      </c>
      <c r="AC40" s="30">
        <f>MEDIAN(AC5:AC39)</f>
        <v>16.399999999999999</v>
      </c>
      <c r="AD40" s="30">
        <f>MEDIAN(AD5:AD39)</f>
        <v>1.6762999999999999</v>
      </c>
      <c r="AE40" s="29">
        <f>MEDIAN(AE5:AE39)</f>
        <v>4.2000000000000003E-2</v>
      </c>
      <c r="AF40" s="29">
        <f>MEDIAN(AF5:AF39)</f>
        <v>9.5500000000000002E-2</v>
      </c>
      <c r="AG40" s="30">
        <f>MEDIAN(AG5:AG39)</f>
        <v>14.35</v>
      </c>
      <c r="AH40" s="30">
        <f>MEDIAN(AH5:AH39)</f>
        <v>1.4211800000000001</v>
      </c>
      <c r="AI40" s="29">
        <f>MEDIAN(AI5:AI39)</f>
        <v>5.1499999999999997E-2</v>
      </c>
      <c r="AJ40" s="29">
        <f>MEDIAN(AJ5:AJ39)</f>
        <v>8.6999999999999994E-2</v>
      </c>
      <c r="AK40" s="30">
        <f>MEDIAN(AK5:AK39)</f>
        <v>13</v>
      </c>
      <c r="AL40" s="30">
        <f>MEDIAN(AL5:AL39)</f>
        <v>1.0867499999999999</v>
      </c>
      <c r="AM40" s="29">
        <f>MEDIAN(AM5:AM39)</f>
        <v>4.8000000000000001E-2</v>
      </c>
      <c r="AN40" s="29">
        <f>MEDIAN(AN5:AN39)</f>
        <v>9.4500000000000001E-2</v>
      </c>
      <c r="AO40" s="30">
        <f>MEDIAN(AO5:AO39)</f>
        <v>12.9</v>
      </c>
      <c r="AP40" s="30">
        <f>MEDIAN(AP5:AP39)</f>
        <v>1.2548999999999999</v>
      </c>
      <c r="AQ40" s="29">
        <f>MEDIAN(AQ5:AQ39)</f>
        <v>4.4999999999999998E-2</v>
      </c>
      <c r="AR40" s="29">
        <f>MEDIAN(AR5:AR39)</f>
        <v>9.9000000000000005E-2</v>
      </c>
      <c r="AS40" s="30">
        <f>MEDIAN(AS5:AS39)</f>
        <v>14.2</v>
      </c>
      <c r="AT40" s="30">
        <f>MEDIAN(AT5:AT39)</f>
        <v>1.365</v>
      </c>
      <c r="AU40" s="29">
        <f>MEDIAN(AU5:AU39)</f>
        <v>4.2000000000000003E-2</v>
      </c>
      <c r="AV40" s="29">
        <f>MEDIAN(AV5:AV39)</f>
        <v>9.6000000000000002E-2</v>
      </c>
      <c r="AW40" s="30">
        <f>MEDIAN(AW5:AW39)</f>
        <v>15.2</v>
      </c>
      <c r="AX40" s="30">
        <f>MEDIAN(AX5:AX39)</f>
        <v>1.4129999999999998</v>
      </c>
      <c r="AY40" s="87">
        <f>MEDIAN(AY5:AY39)</f>
        <v>3.9E-2</v>
      </c>
      <c r="AZ40" s="87">
        <f>MEDIAN(AZ5:AZ39)</f>
        <v>9.4E-2</v>
      </c>
      <c r="BA40" s="30">
        <f>MEDIAN(BA5:BA39)</f>
        <v>16.2</v>
      </c>
      <c r="BB40" s="30">
        <f>MEDIAN(BB5:BB39)</f>
        <v>1.4841000000000002</v>
      </c>
      <c r="BC40" s="92">
        <f>MEDIAN(BC5:BC39)</f>
        <v>3.6999999999999998E-2</v>
      </c>
      <c r="BD40" s="92">
        <f>MEDIAN(BD5:BD39)</f>
        <v>9.5000000000000001E-2</v>
      </c>
      <c r="BE40" s="30">
        <f>MEDIAN(BE5:BE39)</f>
        <v>16.3</v>
      </c>
      <c r="BF40" s="30">
        <f>MEDIAN(BF5:BF39)</f>
        <v>1.4795999999999998</v>
      </c>
      <c r="BG40" s="92">
        <f>MEDIAN(BG5:BG39)</f>
        <v>3.6999999999999998E-2</v>
      </c>
      <c r="BH40" s="92">
        <f>MEDIAN(BH5:BH39)</f>
        <v>0.09</v>
      </c>
      <c r="BI40" s="30">
        <f>MEDIAN(BI5:BI39)</f>
        <v>17.600000000000001</v>
      </c>
      <c r="BJ40" s="30">
        <f>MEDIAN(BJ5:BJ39)</f>
        <v>1.52</v>
      </c>
      <c r="BK40" s="92">
        <f>MEDIAN(BK5:BK39)</f>
        <v>3.4000000000000002E-2</v>
      </c>
      <c r="BL40" s="92">
        <f>MEDIAN(BL5:BL39)</f>
        <v>9.1999999999999998E-2</v>
      </c>
      <c r="BM40" s="30">
        <f>MEDIAN(BM5:BM39)</f>
        <v>19</v>
      </c>
      <c r="BN40" s="30">
        <f>MEDIAN(BN5:BN39)</f>
        <v>1.7370000000000001</v>
      </c>
      <c r="BO40" s="29"/>
      <c r="BP40" s="29"/>
      <c r="BQ40" s="30"/>
      <c r="BR40" s="30"/>
      <c r="BS40" s="29"/>
      <c r="BT40" s="29" t="e">
        <f>MEDIAN(BT5:BT39)</f>
        <v>#NUM!</v>
      </c>
      <c r="BU40" s="30" t="e">
        <f>MEDIAN(BU5:BU39)</f>
        <v>#NUM!</v>
      </c>
      <c r="BV40" s="30" t="e">
        <f>MEDIAN(BV5:BV39)</f>
        <v>#NUM!</v>
      </c>
    </row>
    <row r="43" spans="1:74" ht="15.75" x14ac:dyDescent="0.25">
      <c r="A43" t="e">
        <f>#REF!+1</f>
        <v>#REF!</v>
      </c>
      <c r="B43" s="27" t="s">
        <v>48</v>
      </c>
      <c r="C43" s="25"/>
      <c r="D43" s="25"/>
      <c r="E43" s="14"/>
      <c r="F43" s="10"/>
      <c r="G43" s="25">
        <v>3.5000000000000003E-2</v>
      </c>
      <c r="H43" s="25">
        <v>0.20100000000000001</v>
      </c>
      <c r="I43" s="14">
        <v>10.5</v>
      </c>
      <c r="J43" s="10">
        <f>H43*I43</f>
        <v>2.1105</v>
      </c>
      <c r="K43" s="11">
        <v>3.4000000000000002E-2</v>
      </c>
      <c r="L43" s="25">
        <v>0.188</v>
      </c>
      <c r="M43" s="10">
        <v>11.8</v>
      </c>
      <c r="N43" s="10">
        <f>L43*M43</f>
        <v>2.2183999999999999</v>
      </c>
      <c r="O43" s="11">
        <v>3.5000000000000003E-2</v>
      </c>
      <c r="P43" s="25">
        <v>0.19500000000000001</v>
      </c>
      <c r="Q43" s="10">
        <v>13</v>
      </c>
      <c r="R43" s="10">
        <f>P43*Q43</f>
        <v>2.5350000000000001</v>
      </c>
      <c r="S43" s="11">
        <v>3.2000000000000001E-2</v>
      </c>
      <c r="T43" s="25">
        <v>0.23599999999999999</v>
      </c>
      <c r="U43" s="10">
        <v>15.4</v>
      </c>
      <c r="V43" s="36">
        <f>T43*U43</f>
        <v>3.6343999999999999</v>
      </c>
      <c r="W43" s="25">
        <v>2.8000000000000001E-2</v>
      </c>
      <c r="X43" s="25">
        <v>0.23699999999999999</v>
      </c>
      <c r="Y43" s="10">
        <v>16.5</v>
      </c>
      <c r="Z43" s="36">
        <f>X43*Y43</f>
        <v>3.9104999999999999</v>
      </c>
      <c r="AA43" s="11">
        <v>2.5000000000000001E-2</v>
      </c>
      <c r="AB43" s="25">
        <v>0.26900000000000002</v>
      </c>
      <c r="AC43" s="10">
        <v>16.2</v>
      </c>
      <c r="AD43" s="36">
        <f>AB43*AC43</f>
        <v>4.3578000000000001</v>
      </c>
      <c r="AE43" s="12">
        <v>2.8000000000000001E-2</v>
      </c>
      <c r="AF43" s="13">
        <v>0.246</v>
      </c>
      <c r="AG43" s="10">
        <v>18</v>
      </c>
      <c r="AH43" s="36">
        <f t="shared" ref="AH43:AH47" si="32">AF43*AG43</f>
        <v>4.4279999999999999</v>
      </c>
      <c r="AI43" s="12">
        <v>4.2999999999999997E-2</v>
      </c>
      <c r="AJ43" s="13">
        <v>0.22500000000000001</v>
      </c>
      <c r="AK43" s="10">
        <v>11.5</v>
      </c>
      <c r="AL43" s="10">
        <f t="shared" ref="AL43:AL47" si="33">AJ43*AK43</f>
        <v>2.5874999999999999</v>
      </c>
      <c r="AM43" s="12">
        <v>4.9000000000000002E-2</v>
      </c>
      <c r="AN43" s="13">
        <v>0.189</v>
      </c>
      <c r="AO43" s="10">
        <v>11</v>
      </c>
      <c r="AP43" s="10">
        <f t="shared" ref="AP43:AP47" si="34">AN43*AO43</f>
        <v>2.0790000000000002</v>
      </c>
      <c r="AQ43" s="62">
        <v>0.05</v>
      </c>
      <c r="AR43" s="63">
        <v>0.17299999999999999</v>
      </c>
      <c r="AS43" s="60">
        <v>11.3</v>
      </c>
      <c r="AT43" s="60">
        <f t="shared" ref="AT43:AT47" si="35">AR43*AS43</f>
        <v>1.9549000000000001</v>
      </c>
      <c r="AU43" s="62">
        <v>0.05</v>
      </c>
      <c r="AV43" s="63">
        <v>0.17299999999999999</v>
      </c>
      <c r="AW43" s="60">
        <v>11.3</v>
      </c>
      <c r="AX43" s="60">
        <f t="shared" ref="AX43:AX47" si="36">AV43*AW43</f>
        <v>1.9549000000000001</v>
      </c>
      <c r="AY43" s="84"/>
      <c r="AZ43" s="84"/>
      <c r="BA43" s="60"/>
      <c r="BB43" s="60"/>
      <c r="BC43" s="90"/>
      <c r="BD43" s="90"/>
      <c r="BE43" s="60"/>
      <c r="BF43" s="60"/>
      <c r="BG43" s="90"/>
      <c r="BH43" s="90"/>
      <c r="BI43" s="60"/>
      <c r="BJ43" s="60"/>
      <c r="BK43" s="90"/>
      <c r="BL43" s="90"/>
      <c r="BM43" s="60"/>
      <c r="BN43" s="60"/>
      <c r="BO43" s="27" t="s">
        <v>48</v>
      </c>
    </row>
    <row r="45" spans="1:74" ht="15.75" x14ac:dyDescent="0.25">
      <c r="A45" t="e">
        <f>A33+1</f>
        <v>#REF!</v>
      </c>
      <c r="B45" s="27" t="s">
        <v>50</v>
      </c>
      <c r="C45" s="25"/>
      <c r="D45" s="25"/>
      <c r="E45" s="14"/>
      <c r="F45" s="10"/>
      <c r="G45" s="25">
        <v>4.2000000000000003E-2</v>
      </c>
      <c r="H45" s="25">
        <v>0.21099999999999999</v>
      </c>
      <c r="I45" s="14">
        <v>11.1</v>
      </c>
      <c r="J45" s="10">
        <f>H45*I45</f>
        <v>2.3420999999999998</v>
      </c>
      <c r="K45" s="25">
        <v>0.04</v>
      </c>
      <c r="L45" s="25">
        <v>0.19600000000000001</v>
      </c>
      <c r="M45" s="14">
        <v>10.6</v>
      </c>
      <c r="N45" s="10">
        <f>L45*M45</f>
        <v>2.0775999999999999</v>
      </c>
      <c r="O45" s="25">
        <v>3.5000000000000003E-2</v>
      </c>
      <c r="P45" s="25">
        <v>0.16300000000000001</v>
      </c>
      <c r="Q45" s="14">
        <v>12.5</v>
      </c>
      <c r="R45" s="36">
        <f>P45*Q45</f>
        <v>2.0375000000000001</v>
      </c>
      <c r="S45" s="25">
        <v>3.3000000000000002E-2</v>
      </c>
      <c r="T45" s="25">
        <v>0.16700000000000001</v>
      </c>
      <c r="U45" s="10">
        <v>15.1</v>
      </c>
      <c r="V45" s="36">
        <f>T45*U45</f>
        <v>2.5217000000000001</v>
      </c>
      <c r="W45" s="25">
        <v>3.4000000000000002E-2</v>
      </c>
      <c r="X45" s="25">
        <v>0.17299999999999999</v>
      </c>
      <c r="Y45" s="14">
        <v>14.1</v>
      </c>
      <c r="Z45" s="10">
        <f>X45*Y45</f>
        <v>2.4392999999999998</v>
      </c>
      <c r="AA45" s="15">
        <v>2.7E-2</v>
      </c>
      <c r="AB45" s="16">
        <v>0.182</v>
      </c>
      <c r="AC45" s="14">
        <v>17.3</v>
      </c>
      <c r="AD45" s="10">
        <f>AB45*AC45</f>
        <v>3.1486000000000001</v>
      </c>
      <c r="AE45" s="15">
        <v>3.1E-2</v>
      </c>
      <c r="AF45" s="16">
        <v>0.182</v>
      </c>
      <c r="AG45" s="14">
        <v>17.600000000000001</v>
      </c>
      <c r="AH45" s="10">
        <f t="shared" si="32"/>
        <v>3.2032000000000003</v>
      </c>
      <c r="AI45" s="15">
        <v>4.4999999999999998E-2</v>
      </c>
      <c r="AJ45" s="16">
        <v>8.1000000000000003E-2</v>
      </c>
      <c r="AK45" s="14">
        <v>25.7</v>
      </c>
      <c r="AL45" s="10">
        <f t="shared" si="33"/>
        <v>2.0817000000000001</v>
      </c>
      <c r="AM45" s="15">
        <v>5.0999999999999997E-2</v>
      </c>
      <c r="AN45" s="16">
        <v>0.12</v>
      </c>
      <c r="AO45" s="14">
        <v>11.9</v>
      </c>
      <c r="AP45" s="10">
        <f t="shared" si="34"/>
        <v>1.4279999999999999</v>
      </c>
      <c r="AQ45" s="64">
        <v>5.0999999999999997E-2</v>
      </c>
      <c r="AR45" s="65">
        <v>0.13300000000000001</v>
      </c>
      <c r="AS45" s="66">
        <v>10.5</v>
      </c>
      <c r="AT45" s="60">
        <f t="shared" si="35"/>
        <v>1.3965000000000001</v>
      </c>
      <c r="AU45" s="64">
        <v>5.0999999999999997E-2</v>
      </c>
      <c r="AV45" s="65">
        <v>0.13300000000000001</v>
      </c>
      <c r="AW45" s="66">
        <v>10.5</v>
      </c>
      <c r="AX45" s="60">
        <f t="shared" si="36"/>
        <v>1.3965000000000001</v>
      </c>
      <c r="AY45" s="84"/>
      <c r="AZ45" s="84"/>
      <c r="BA45" s="60"/>
      <c r="BB45" s="60"/>
      <c r="BC45" s="90"/>
      <c r="BD45" s="90"/>
      <c r="BE45" s="60"/>
      <c r="BF45" s="60"/>
      <c r="BG45" s="90"/>
      <c r="BH45" s="90"/>
      <c r="BI45" s="60"/>
      <c r="BJ45" s="60"/>
      <c r="BK45" s="90"/>
      <c r="BL45" s="90"/>
      <c r="BM45" s="60"/>
      <c r="BN45" s="60"/>
      <c r="BO45" s="27"/>
    </row>
    <row r="46" spans="1:74" ht="15.75" x14ac:dyDescent="0.25">
      <c r="A46" t="e">
        <f>A16+1</f>
        <v>#REF!</v>
      </c>
      <c r="B46" s="27" t="s">
        <v>50</v>
      </c>
      <c r="C46" s="25"/>
      <c r="D46" s="25"/>
      <c r="E46" s="14"/>
      <c r="F46" s="10"/>
      <c r="G46" s="25">
        <v>4.2000000000000003E-2</v>
      </c>
      <c r="H46" s="25">
        <v>0.21099999999999999</v>
      </c>
      <c r="I46" s="14">
        <v>11.1</v>
      </c>
      <c r="J46" s="10">
        <f>H46*I46</f>
        <v>2.3420999999999998</v>
      </c>
      <c r="K46" s="25">
        <v>0.04</v>
      </c>
      <c r="L46" s="25">
        <v>0.19600000000000001</v>
      </c>
      <c r="M46" s="14">
        <v>10.6</v>
      </c>
      <c r="N46" s="10">
        <f>L46*M46</f>
        <v>2.0775999999999999</v>
      </c>
      <c r="O46" s="25">
        <v>3.5000000000000003E-2</v>
      </c>
      <c r="P46" s="25">
        <v>0.16300000000000001</v>
      </c>
      <c r="Q46" s="14">
        <v>12.5</v>
      </c>
      <c r="R46" s="36">
        <f>P46*Q46</f>
        <v>2.0375000000000001</v>
      </c>
      <c r="S46" s="25">
        <v>3.3000000000000002E-2</v>
      </c>
      <c r="T46" s="25">
        <v>0.16700000000000001</v>
      </c>
      <c r="U46" s="10">
        <v>15.1</v>
      </c>
      <c r="V46" s="36">
        <f>T46*U46</f>
        <v>2.5217000000000001</v>
      </c>
      <c r="W46" s="25">
        <v>3.4000000000000002E-2</v>
      </c>
      <c r="X46" s="25">
        <v>0.17299999999999999</v>
      </c>
      <c r="Y46" s="14">
        <v>14.1</v>
      </c>
      <c r="Z46" s="10">
        <f>X46*Y46</f>
        <v>2.4392999999999998</v>
      </c>
      <c r="AA46" s="15">
        <v>2.7E-2</v>
      </c>
      <c r="AB46" s="16">
        <v>0.182</v>
      </c>
      <c r="AC46" s="14">
        <v>17.3</v>
      </c>
      <c r="AD46" s="10">
        <f>AB46*AC46</f>
        <v>3.1486000000000001</v>
      </c>
      <c r="AE46" s="15">
        <v>3.1E-2</v>
      </c>
      <c r="AF46" s="16">
        <v>0.182</v>
      </c>
      <c r="AG46" s="14">
        <v>17.600000000000001</v>
      </c>
      <c r="AH46" s="10">
        <f>AF46*AG46</f>
        <v>3.2032000000000003</v>
      </c>
      <c r="AI46" s="15">
        <v>4.4999999999999998E-2</v>
      </c>
      <c r="AJ46" s="16">
        <v>8.1000000000000003E-2</v>
      </c>
      <c r="AK46" s="14">
        <v>25.7</v>
      </c>
      <c r="AL46" s="10">
        <f>AJ46*AK46</f>
        <v>2.0817000000000001</v>
      </c>
      <c r="AM46" s="15">
        <v>5.0999999999999997E-2</v>
      </c>
      <c r="AN46" s="16">
        <v>0.12</v>
      </c>
      <c r="AO46" s="14">
        <v>11.9</v>
      </c>
      <c r="AP46" s="10">
        <f>AN46*AO46</f>
        <v>1.4279999999999999</v>
      </c>
      <c r="AQ46" s="64">
        <v>5.0999999999999997E-2</v>
      </c>
      <c r="AR46" s="65">
        <v>0.13300000000000001</v>
      </c>
      <c r="AS46" s="66">
        <v>10.5</v>
      </c>
      <c r="AT46" s="60">
        <f>AR46*AS46</f>
        <v>1.3965000000000001</v>
      </c>
      <c r="AU46" s="64">
        <v>5.0999999999999997E-2</v>
      </c>
      <c r="AV46" s="65">
        <v>0.14599999999999999</v>
      </c>
      <c r="AW46" s="66">
        <v>10.9</v>
      </c>
      <c r="AX46" s="60">
        <f>AV46*AW46</f>
        <v>1.5913999999999999</v>
      </c>
      <c r="AY46" s="64">
        <v>4.8000000000000001E-2</v>
      </c>
      <c r="AZ46" s="64">
        <v>0.125</v>
      </c>
      <c r="BA46" s="66">
        <v>13.2</v>
      </c>
      <c r="BB46" s="60">
        <f>AZ46*BA46</f>
        <v>1.65</v>
      </c>
      <c r="BC46" s="65">
        <v>4.8000000000000001E-2</v>
      </c>
      <c r="BD46" s="65">
        <v>0.125</v>
      </c>
      <c r="BE46" s="66">
        <v>13.2</v>
      </c>
      <c r="BF46" s="60">
        <f>BD46*BE46</f>
        <v>1.65</v>
      </c>
      <c r="BG46" s="90"/>
      <c r="BH46" s="90"/>
      <c r="BI46" s="60"/>
      <c r="BJ46" s="60"/>
      <c r="BK46" s="90"/>
      <c r="BL46" s="90"/>
      <c r="BM46" s="60"/>
      <c r="BN46" s="60"/>
      <c r="BO46" s="27" t="s">
        <v>50</v>
      </c>
    </row>
    <row r="47" spans="1:74" ht="15.75" x14ac:dyDescent="0.25">
      <c r="B47" s="73" t="s">
        <v>60</v>
      </c>
      <c r="C47" s="42"/>
      <c r="D47" s="42"/>
      <c r="E47" s="40"/>
      <c r="F47" s="10"/>
      <c r="G47" s="42"/>
      <c r="H47" s="42"/>
      <c r="I47" s="40"/>
      <c r="J47" s="10"/>
      <c r="K47" s="42"/>
      <c r="L47" s="42"/>
      <c r="M47" s="40"/>
      <c r="N47" s="10"/>
      <c r="O47" s="42"/>
      <c r="P47" s="42"/>
      <c r="Q47" s="40"/>
      <c r="R47" s="36"/>
      <c r="S47" s="42"/>
      <c r="T47" s="42"/>
      <c r="U47" s="40"/>
      <c r="V47" s="36"/>
      <c r="W47" s="42"/>
      <c r="X47" s="42"/>
      <c r="Y47" s="40"/>
      <c r="Z47" s="36"/>
      <c r="AA47" s="15"/>
      <c r="AB47" s="16"/>
      <c r="AC47" s="14"/>
      <c r="AD47" s="36"/>
      <c r="AE47" s="15">
        <v>2.9000000000000001E-2</v>
      </c>
      <c r="AF47" s="16">
        <v>6.7000000000000004E-2</v>
      </c>
      <c r="AG47" s="14">
        <v>13.3</v>
      </c>
      <c r="AH47" s="36">
        <f t="shared" si="32"/>
        <v>0.89110000000000011</v>
      </c>
      <c r="AI47" s="15">
        <v>3.7999999999999999E-2</v>
      </c>
      <c r="AJ47" s="16">
        <v>5.7000000000000002E-2</v>
      </c>
      <c r="AK47" s="14">
        <v>13.9</v>
      </c>
      <c r="AL47" s="10">
        <f t="shared" si="33"/>
        <v>0.7923</v>
      </c>
      <c r="AM47" s="15">
        <v>3.5999999999999997E-2</v>
      </c>
      <c r="AN47" s="16">
        <v>6.8000000000000005E-2</v>
      </c>
      <c r="AO47" s="14">
        <v>13.2</v>
      </c>
      <c r="AP47" s="10">
        <f t="shared" si="34"/>
        <v>0.89760000000000006</v>
      </c>
      <c r="AQ47" s="64">
        <v>3.3000000000000002E-2</v>
      </c>
      <c r="AR47" s="65">
        <v>4.8000000000000001E-2</v>
      </c>
      <c r="AS47" s="66">
        <v>21.7</v>
      </c>
      <c r="AT47" s="60">
        <f t="shared" si="35"/>
        <v>1.0416000000000001</v>
      </c>
      <c r="AU47" s="64">
        <v>3.6999999999999998E-2</v>
      </c>
      <c r="AV47" s="65">
        <v>0.09</v>
      </c>
      <c r="AW47" s="66">
        <v>12.8</v>
      </c>
      <c r="AX47" s="60">
        <f t="shared" si="36"/>
        <v>1.1519999999999999</v>
      </c>
      <c r="AY47" s="64">
        <v>3.6999999999999998E-2</v>
      </c>
      <c r="AZ47" s="64">
        <v>0.09</v>
      </c>
      <c r="BA47" s="66">
        <v>12.8</v>
      </c>
      <c r="BB47" s="60">
        <f>AZ47*BA47</f>
        <v>1.1519999999999999</v>
      </c>
      <c r="BC47" s="65">
        <v>3.6999999999999998E-2</v>
      </c>
      <c r="BD47" s="65">
        <v>0.09</v>
      </c>
      <c r="BE47" s="66">
        <v>12.8</v>
      </c>
      <c r="BF47" s="60">
        <f>BD47*BE47</f>
        <v>1.1519999999999999</v>
      </c>
      <c r="BG47" s="90"/>
      <c r="BH47" s="90"/>
      <c r="BI47" s="60"/>
      <c r="BJ47" s="60"/>
      <c r="BK47" s="90"/>
      <c r="BL47" s="90"/>
      <c r="BM47" s="60"/>
      <c r="BN47" s="60"/>
      <c r="BO47" s="73" t="s">
        <v>60</v>
      </c>
    </row>
    <row r="48" spans="1:74" ht="16.5" thickBot="1" x14ac:dyDescent="0.3">
      <c r="A48" t="e">
        <f>#REF!+1</f>
        <v>#REF!</v>
      </c>
      <c r="B48" s="45" t="s">
        <v>47</v>
      </c>
      <c r="C48" s="48">
        <v>2.1000000000000001E-2</v>
      </c>
      <c r="D48" s="48">
        <v>0.13400000000000001</v>
      </c>
      <c r="E48" s="49">
        <v>10.8</v>
      </c>
      <c r="F48" s="10">
        <f>D48*E48</f>
        <v>1.4472000000000003</v>
      </c>
      <c r="G48" s="48">
        <v>2.8000000000000001E-2</v>
      </c>
      <c r="H48" s="48">
        <v>7.5999999999999998E-2</v>
      </c>
      <c r="I48" s="49">
        <v>18.2</v>
      </c>
      <c r="J48" s="10">
        <f>H48*I48</f>
        <v>1.3832</v>
      </c>
      <c r="K48" s="48">
        <v>3.2000000000000001E-2</v>
      </c>
      <c r="L48" s="48">
        <v>8.4000000000000005E-2</v>
      </c>
      <c r="M48" s="49">
        <v>14.6</v>
      </c>
      <c r="N48" s="10">
        <f>L48*M48</f>
        <v>1.2264000000000002</v>
      </c>
      <c r="O48" s="48">
        <v>2.5999999999999999E-2</v>
      </c>
      <c r="P48" s="48">
        <v>7.9000000000000001E-2</v>
      </c>
      <c r="Q48" s="49">
        <v>18.7</v>
      </c>
      <c r="R48" s="36">
        <f>P48*Q48</f>
        <v>1.4773000000000001</v>
      </c>
      <c r="S48" s="48">
        <v>2.5000000000000001E-2</v>
      </c>
      <c r="T48" s="48">
        <v>7.4999999999999997E-2</v>
      </c>
      <c r="U48" s="49">
        <v>23.9</v>
      </c>
      <c r="V48" s="36">
        <f>T48*U48</f>
        <v>1.7924999999999998</v>
      </c>
      <c r="W48" s="48">
        <v>2.5999999999999999E-2</v>
      </c>
      <c r="X48" s="48">
        <v>0.106</v>
      </c>
      <c r="Y48" s="49">
        <v>17.7</v>
      </c>
      <c r="Z48" s="36">
        <f>X48*Y48</f>
        <v>1.8761999999999999</v>
      </c>
      <c r="AA48" s="50">
        <v>2.5999999999999999E-2</v>
      </c>
      <c r="AB48" s="51">
        <v>8.5000000000000006E-2</v>
      </c>
      <c r="AC48" s="46">
        <v>22</v>
      </c>
      <c r="AD48" s="36">
        <f>AB48*AC48</f>
        <v>1.87</v>
      </c>
      <c r="AE48" s="50">
        <v>3.3000000000000002E-2</v>
      </c>
      <c r="AF48" s="51">
        <v>2.1000000000000001E-2</v>
      </c>
      <c r="AG48" s="46"/>
      <c r="AH48" s="36"/>
      <c r="AI48" s="50">
        <v>4.1000000000000002E-2</v>
      </c>
      <c r="AJ48" s="51">
        <v>0.13900000000000001</v>
      </c>
      <c r="AK48" s="46">
        <v>10.4</v>
      </c>
      <c r="AL48" s="47">
        <f>AJ48*AK48</f>
        <v>1.4456000000000002</v>
      </c>
      <c r="AM48" s="50">
        <v>4.8000000000000001E-2</v>
      </c>
      <c r="AN48" s="51">
        <v>0.13600000000000001</v>
      </c>
      <c r="AO48" s="46">
        <v>11.6</v>
      </c>
      <c r="AP48" s="47">
        <f>AN48*AO48</f>
        <v>1.5776000000000001</v>
      </c>
      <c r="AQ48" s="68">
        <v>4.5999999999999999E-2</v>
      </c>
      <c r="AR48" s="69">
        <v>0.124</v>
      </c>
      <c r="AS48" s="70">
        <v>13.3</v>
      </c>
      <c r="AT48" s="71">
        <f>AR48*AS48</f>
        <v>1.6492</v>
      </c>
      <c r="AU48" s="68">
        <v>4.3999999999999997E-2</v>
      </c>
      <c r="AV48" s="69">
        <v>8.5000000000000006E-2</v>
      </c>
      <c r="AW48" s="70">
        <v>17.8</v>
      </c>
      <c r="AX48" s="71">
        <f>AV48*AW48</f>
        <v>1.5130000000000001</v>
      </c>
      <c r="AY48" s="68">
        <v>3.5999999999999997E-2</v>
      </c>
      <c r="AZ48" s="68">
        <v>0.11</v>
      </c>
      <c r="BA48" s="70">
        <v>15.5</v>
      </c>
      <c r="BB48" s="71">
        <f>AZ48*BA48</f>
        <v>1.7050000000000001</v>
      </c>
      <c r="BC48" s="69">
        <v>3.5999999999999997E-2</v>
      </c>
      <c r="BD48" s="69">
        <v>0.11</v>
      </c>
      <c r="BE48" s="70">
        <v>15.5</v>
      </c>
      <c r="BF48" s="71">
        <f>BD48*BE48</f>
        <v>1.7050000000000001</v>
      </c>
      <c r="BG48" s="90"/>
      <c r="BH48" s="90"/>
      <c r="BI48" s="60"/>
      <c r="BJ48" s="60"/>
      <c r="BK48" s="90"/>
      <c r="BL48" s="90"/>
      <c r="BM48" s="60"/>
      <c r="BN48" s="60"/>
      <c r="BO48" s="45" t="s">
        <v>47</v>
      </c>
    </row>
    <row r="49" spans="1:67" ht="15.75" x14ac:dyDescent="0.25">
      <c r="B49" s="24" t="s">
        <v>12</v>
      </c>
    </row>
    <row r="50" spans="1:67" ht="15.75" x14ac:dyDescent="0.25">
      <c r="A50" t="e">
        <f>A21+1</f>
        <v>#REF!</v>
      </c>
      <c r="B50" s="39" t="s">
        <v>36</v>
      </c>
      <c r="C50" s="42">
        <v>6.6000000000000003E-2</v>
      </c>
      <c r="D50" s="42">
        <v>0.11600000000000001</v>
      </c>
      <c r="E50" s="40">
        <v>11.8</v>
      </c>
      <c r="F50" s="36">
        <f>D50*E50</f>
        <v>1.3688000000000002</v>
      </c>
      <c r="G50" s="42">
        <v>5.7000000000000002E-2</v>
      </c>
      <c r="H50" s="42">
        <v>0.113</v>
      </c>
      <c r="I50" s="40">
        <v>13.5</v>
      </c>
      <c r="J50" s="36">
        <f>H50*I50</f>
        <v>1.5255000000000001</v>
      </c>
      <c r="K50" s="42">
        <v>5.7000000000000002E-2</v>
      </c>
      <c r="L50" s="42">
        <v>0.108</v>
      </c>
      <c r="M50" s="40">
        <v>13.8</v>
      </c>
      <c r="N50" s="36">
        <f>L50*M50</f>
        <v>1.4904000000000002</v>
      </c>
      <c r="O50" s="42">
        <v>4.8000000000000001E-2</v>
      </c>
      <c r="P50" s="42">
        <v>8.8999999999999996E-2</v>
      </c>
      <c r="Q50" s="40">
        <v>19.2</v>
      </c>
      <c r="R50" s="36">
        <f>P50*Q50</f>
        <v>1.7087999999999999</v>
      </c>
      <c r="S50" s="42">
        <v>4.5999999999999999E-2</v>
      </c>
      <c r="T50" s="42">
        <v>9.7000000000000003E-2</v>
      </c>
      <c r="U50" s="40">
        <v>18.3</v>
      </c>
      <c r="V50" s="36">
        <f>T50*U50</f>
        <v>1.7751000000000001</v>
      </c>
      <c r="W50" s="42">
        <v>4.5999999999999999E-2</v>
      </c>
      <c r="X50" s="42">
        <v>9.9000000000000005E-2</v>
      </c>
      <c r="Y50" s="40">
        <v>20.3</v>
      </c>
      <c r="Z50" s="36">
        <f>X50*Y50</f>
        <v>2.0097</v>
      </c>
      <c r="AA50" s="15">
        <v>5.1999999999999998E-2</v>
      </c>
      <c r="AB50" s="16">
        <v>7.1999999999999995E-2</v>
      </c>
      <c r="AC50" s="14">
        <v>21.6</v>
      </c>
      <c r="AD50" s="36">
        <f>AB50*AC50</f>
        <v>1.5551999999999999</v>
      </c>
      <c r="AE50" s="15">
        <v>0.05</v>
      </c>
      <c r="AF50" s="16">
        <v>6.5000000000000002E-2</v>
      </c>
      <c r="AG50" s="14">
        <v>23.2</v>
      </c>
      <c r="AH50" s="36">
        <f>AF50*AG50</f>
        <v>1.508</v>
      </c>
      <c r="AI50" s="15">
        <v>6.9000000000000006E-2</v>
      </c>
      <c r="AJ50" s="16">
        <v>5.8000000000000003E-2</v>
      </c>
      <c r="AK50" s="14">
        <v>19.8</v>
      </c>
      <c r="AL50" s="36">
        <f>AJ50*AK50</f>
        <v>1.1484000000000001</v>
      </c>
      <c r="AM50" s="15">
        <v>5.5E-2</v>
      </c>
      <c r="AN50" s="16">
        <v>0.08</v>
      </c>
      <c r="AO50" s="14">
        <v>17.3</v>
      </c>
      <c r="AP50" s="36">
        <f>AN50*AO50</f>
        <v>1.3840000000000001</v>
      </c>
      <c r="AQ50" s="64">
        <v>0.05</v>
      </c>
      <c r="AR50" s="65">
        <v>0.09</v>
      </c>
      <c r="AS50" s="66">
        <v>17.100000000000001</v>
      </c>
      <c r="AT50" s="61">
        <f>AR50*AS50</f>
        <v>1.5390000000000001</v>
      </c>
      <c r="AU50" s="64">
        <v>4.7E-2</v>
      </c>
      <c r="AV50" s="65">
        <v>0.10199999999999999</v>
      </c>
      <c r="AW50" s="66">
        <v>15.8</v>
      </c>
      <c r="AX50" s="61">
        <f>AV50*AW50</f>
        <v>1.6115999999999999</v>
      </c>
      <c r="AY50" s="64">
        <v>4.7E-2</v>
      </c>
      <c r="AZ50" s="64">
        <v>9.5000000000000001E-2</v>
      </c>
      <c r="BA50" s="66">
        <v>16.399999999999999</v>
      </c>
      <c r="BB50" s="61">
        <f>AZ50*BA50</f>
        <v>1.5579999999999998</v>
      </c>
      <c r="BC50" s="65">
        <v>4.7E-2</v>
      </c>
      <c r="BD50" s="65">
        <v>9.5000000000000001E-2</v>
      </c>
      <c r="BE50" s="66">
        <v>16.399999999999999</v>
      </c>
      <c r="BF50" s="61">
        <f>BD50*BE50</f>
        <v>1.5579999999999998</v>
      </c>
      <c r="BG50" s="90"/>
      <c r="BH50" s="90"/>
      <c r="BI50" s="60"/>
      <c r="BJ50" s="60"/>
      <c r="BK50" s="90"/>
      <c r="BL50" s="90"/>
      <c r="BM50" s="60"/>
      <c r="BN50" s="60"/>
      <c r="BO50" s="39" t="s">
        <v>36</v>
      </c>
    </row>
    <row r="51" spans="1:67" ht="15.75" x14ac:dyDescent="0.25">
      <c r="A51" t="e">
        <f>A26+1</f>
        <v>#REF!</v>
      </c>
      <c r="B51" s="26" t="s">
        <v>37</v>
      </c>
      <c r="C51" s="42"/>
      <c r="D51" s="42"/>
      <c r="E51" s="40"/>
      <c r="F51" s="10"/>
      <c r="G51" s="42">
        <v>2.1000000000000001E-2</v>
      </c>
      <c r="H51" s="42">
        <v>9.1999999999999998E-2</v>
      </c>
      <c r="I51" s="40">
        <v>11.3</v>
      </c>
      <c r="J51" s="10">
        <f>H51*I51</f>
        <v>1.0396000000000001</v>
      </c>
      <c r="K51" s="42">
        <v>5.5E-2</v>
      </c>
      <c r="L51" s="42">
        <v>7.6999999999999999E-2</v>
      </c>
      <c r="M51" s="41">
        <v>13.4</v>
      </c>
      <c r="N51" s="10">
        <f>L51*M51</f>
        <v>1.0318000000000001</v>
      </c>
      <c r="O51" s="42">
        <v>0.05</v>
      </c>
      <c r="P51" s="42">
        <v>7.6999999999999999E-2</v>
      </c>
      <c r="Q51" s="41">
        <v>13.6</v>
      </c>
      <c r="R51" s="36">
        <f>P51*Q51</f>
        <v>1.0471999999999999</v>
      </c>
      <c r="S51" s="42">
        <v>4.4999999999999998E-2</v>
      </c>
      <c r="T51" s="42">
        <v>7.6999999999999999E-2</v>
      </c>
      <c r="U51" s="41">
        <v>14.9</v>
      </c>
      <c r="V51" s="36">
        <f>T51*U51</f>
        <v>1.1473</v>
      </c>
      <c r="W51" s="42">
        <v>4.2999999999999997E-2</v>
      </c>
      <c r="X51" s="42">
        <v>7.0000000000000007E-2</v>
      </c>
      <c r="Y51" s="41">
        <v>18.100000000000001</v>
      </c>
      <c r="Z51" s="36">
        <f>X51*Y51</f>
        <v>1.2670000000000001</v>
      </c>
      <c r="AA51" s="12">
        <v>3.6999999999999998E-2</v>
      </c>
      <c r="AB51" s="13">
        <v>7.3999999999999996E-2</v>
      </c>
      <c r="AC51" s="10">
        <v>18.2</v>
      </c>
      <c r="AD51" s="36">
        <f>AB51*AC51</f>
        <v>1.3467999999999998</v>
      </c>
      <c r="AE51" s="12">
        <v>4.5999999999999999E-2</v>
      </c>
      <c r="AF51" s="13">
        <v>9.5000000000000001E-2</v>
      </c>
      <c r="AG51" s="10">
        <v>12.2</v>
      </c>
      <c r="AH51" s="36">
        <f>AF51*AG51</f>
        <v>1.159</v>
      </c>
      <c r="AI51" s="12">
        <v>7.3999999999999996E-2</v>
      </c>
      <c r="AJ51" s="13">
        <v>5.5E-2</v>
      </c>
      <c r="AK51" s="10">
        <v>13.7</v>
      </c>
      <c r="AL51" s="10">
        <f>AJ51*AK51</f>
        <v>0.75349999999999995</v>
      </c>
      <c r="AM51" s="12">
        <v>6.2E-2</v>
      </c>
      <c r="AN51" s="13">
        <v>6.5000000000000002E-2</v>
      </c>
      <c r="AO51" s="10">
        <v>14</v>
      </c>
      <c r="AP51" s="10">
        <f>AN51*AO51</f>
        <v>0.91</v>
      </c>
      <c r="AQ51" s="62">
        <v>5.7000000000000002E-2</v>
      </c>
      <c r="AR51" s="63">
        <v>5.8999999999999997E-2</v>
      </c>
      <c r="AS51" s="60">
        <v>16.7</v>
      </c>
      <c r="AT51" s="60">
        <f>AR51*AS51</f>
        <v>0.98529999999999995</v>
      </c>
      <c r="AU51" s="62">
        <v>5.6000000000000001E-2</v>
      </c>
      <c r="AV51" s="63">
        <v>6.4000000000000001E-2</v>
      </c>
      <c r="AW51" s="60">
        <v>15.6</v>
      </c>
      <c r="AX51" s="60">
        <f>AV51*AW51</f>
        <v>0.99839999999999995</v>
      </c>
      <c r="AY51" s="62">
        <v>5.3999999999999999E-2</v>
      </c>
      <c r="AZ51" s="62">
        <v>0.06</v>
      </c>
      <c r="BA51" s="60">
        <v>17.5</v>
      </c>
      <c r="BB51" s="60">
        <f>AZ51*BA51</f>
        <v>1.05</v>
      </c>
      <c r="BC51" s="63">
        <v>5.3999999999999999E-2</v>
      </c>
      <c r="BD51" s="63">
        <v>0.06</v>
      </c>
      <c r="BE51" s="60">
        <v>17.5</v>
      </c>
      <c r="BF51" s="60">
        <f>BD51*BE51</f>
        <v>1.05</v>
      </c>
      <c r="BG51" s="90"/>
      <c r="BH51" s="90"/>
      <c r="BI51" s="60"/>
      <c r="BJ51" s="60"/>
      <c r="BK51" s="90"/>
      <c r="BL51" s="90"/>
      <c r="BM51" s="60"/>
      <c r="BN51" s="60"/>
      <c r="BO51" s="26" t="s">
        <v>37</v>
      </c>
    </row>
    <row r="52" spans="1:67" ht="15.75" x14ac:dyDescent="0.25">
      <c r="B52" s="24" t="s">
        <v>15</v>
      </c>
      <c r="J52" t="e">
        <f>#REF!+1</f>
        <v>#REF!</v>
      </c>
      <c r="K52" s="1" t="e">
        <f>#REF!</f>
        <v>#REF!</v>
      </c>
      <c r="L52" t="e">
        <f>#REF!+1</f>
        <v>#REF!</v>
      </c>
      <c r="M52" s="1" t="e">
        <f>#REF!</f>
        <v>#REF!</v>
      </c>
      <c r="N52" s="2" t="e">
        <f>#REF!</f>
        <v>#REF!</v>
      </c>
      <c r="W52" t="e">
        <f>#REF!+1</f>
        <v>#REF!</v>
      </c>
      <c r="X52" s="1">
        <v>0.11649999999999999</v>
      </c>
      <c r="Y52" s="4">
        <v>1.42</v>
      </c>
    </row>
    <row r="53" spans="1:67" ht="15.75" x14ac:dyDescent="0.25">
      <c r="B53" s="24" t="s">
        <v>16</v>
      </c>
      <c r="J53" t="e">
        <f t="shared" ref="J53:L60" si="37">J52+1</f>
        <v>#REF!</v>
      </c>
      <c r="K53" s="1">
        <f>C40</f>
        <v>5.2999999999999999E-2</v>
      </c>
      <c r="L53" t="e">
        <f t="shared" si="37"/>
        <v>#REF!</v>
      </c>
      <c r="M53" s="1">
        <f>D40</f>
        <v>0.1225</v>
      </c>
      <c r="N53" s="2">
        <f>F40</f>
        <v>1.5937000000000001</v>
      </c>
      <c r="W53" t="e">
        <f>W52+1</f>
        <v>#REF!</v>
      </c>
      <c r="X53" s="1">
        <v>0.13450000000000001</v>
      </c>
      <c r="Y53" s="4">
        <v>1.83</v>
      </c>
    </row>
    <row r="54" spans="1:67" ht="15.75" x14ac:dyDescent="0.25">
      <c r="B54" s="24" t="s">
        <v>6</v>
      </c>
      <c r="J54" t="e">
        <f t="shared" si="37"/>
        <v>#REF!</v>
      </c>
      <c r="K54" s="1">
        <f>G40</f>
        <v>4.7E-2</v>
      </c>
      <c r="L54" t="e">
        <f t="shared" si="37"/>
        <v>#REF!</v>
      </c>
      <c r="M54" s="1">
        <f>H40</f>
        <v>0.1135</v>
      </c>
      <c r="N54" s="2">
        <f>J40</f>
        <v>1.5062500000000001</v>
      </c>
      <c r="W54" t="e">
        <f>W53+1</f>
        <v>#REF!</v>
      </c>
      <c r="X54" s="1">
        <v>0.13300000000000001</v>
      </c>
      <c r="Y54" s="4">
        <v>1.6</v>
      </c>
    </row>
    <row r="55" spans="1:67" ht="15.75" x14ac:dyDescent="0.25">
      <c r="B55" s="24" t="s">
        <v>17</v>
      </c>
      <c r="J55" t="e">
        <f t="shared" si="37"/>
        <v>#REF!</v>
      </c>
      <c r="K55" s="1">
        <f>K40</f>
        <v>4.4999999999999998E-2</v>
      </c>
      <c r="L55" t="e">
        <f t="shared" si="37"/>
        <v>#REF!</v>
      </c>
      <c r="M55" s="1">
        <f>L40</f>
        <v>0.1085</v>
      </c>
      <c r="N55" s="2">
        <f>N40</f>
        <v>1.3524</v>
      </c>
      <c r="W55">
        <v>2003</v>
      </c>
      <c r="X55" s="1">
        <v>0.124</v>
      </c>
      <c r="Y55" s="4">
        <v>1.41</v>
      </c>
    </row>
    <row r="56" spans="1:67" ht="15.75" x14ac:dyDescent="0.25">
      <c r="B56" s="24" t="s">
        <v>7</v>
      </c>
      <c r="J56" t="e">
        <f t="shared" si="37"/>
        <v>#REF!</v>
      </c>
      <c r="K56" s="1">
        <f>O40</f>
        <v>4.1000000000000002E-2</v>
      </c>
      <c r="L56" t="e">
        <f t="shared" si="37"/>
        <v>#REF!</v>
      </c>
      <c r="M56" s="1">
        <f>P40</f>
        <v>9.0999999999999998E-2</v>
      </c>
      <c r="N56" s="2">
        <f>R40</f>
        <v>1.5036999999999998</v>
      </c>
      <c r="W56">
        <v>2004</v>
      </c>
      <c r="X56" s="1">
        <v>0.114</v>
      </c>
      <c r="Y56" s="4">
        <v>1.49</v>
      </c>
    </row>
    <row r="57" spans="1:67" ht="15.75" x14ac:dyDescent="0.25">
      <c r="B57" s="24" t="s">
        <v>18</v>
      </c>
      <c r="J57" t="e">
        <f t="shared" si="37"/>
        <v>#REF!</v>
      </c>
      <c r="K57" s="1">
        <f>S40</f>
        <v>3.7499999999999999E-2</v>
      </c>
      <c r="L57" t="e">
        <f t="shared" si="37"/>
        <v>#REF!</v>
      </c>
      <c r="M57" s="1">
        <f>T40</f>
        <v>0.104</v>
      </c>
      <c r="N57" s="2">
        <f>V40</f>
        <v>1.6470500000000001</v>
      </c>
      <c r="W57">
        <v>2005</v>
      </c>
      <c r="X57" s="1">
        <v>0.11799999999999999</v>
      </c>
      <c r="Y57" s="4">
        <v>1.95</v>
      </c>
    </row>
    <row r="58" spans="1:67" ht="15.75" x14ac:dyDescent="0.25">
      <c r="B58" s="33" t="s">
        <v>19</v>
      </c>
      <c r="J58" t="e">
        <f t="shared" si="37"/>
        <v>#REF!</v>
      </c>
      <c r="K58" s="1">
        <f>W40</f>
        <v>3.5999999999999997E-2</v>
      </c>
      <c r="L58" t="e">
        <f t="shared" si="37"/>
        <v>#REF!</v>
      </c>
      <c r="M58" s="1">
        <f>X40</f>
        <v>0.10349999999999999</v>
      </c>
      <c r="N58" s="2">
        <f>Z40</f>
        <v>1.7181000000000002</v>
      </c>
    </row>
    <row r="59" spans="1:67" ht="16.5" thickBot="1" x14ac:dyDescent="0.3">
      <c r="B59" s="34"/>
      <c r="J59" t="e">
        <f t="shared" si="37"/>
        <v>#REF!</v>
      </c>
      <c r="K59" s="1">
        <f>AA40</f>
        <v>3.4500000000000003E-2</v>
      </c>
      <c r="L59" t="e">
        <f t="shared" si="37"/>
        <v>#REF!</v>
      </c>
      <c r="M59" s="1">
        <f>AB40</f>
        <v>0.106</v>
      </c>
      <c r="N59" s="2">
        <f>AD40</f>
        <v>1.6762999999999999</v>
      </c>
    </row>
    <row r="60" spans="1:67" ht="15.75" x14ac:dyDescent="0.25">
      <c r="A60">
        <v>1</v>
      </c>
      <c r="B60" s="43" t="s">
        <v>20</v>
      </c>
      <c r="J60" t="e">
        <f t="shared" si="37"/>
        <v>#REF!</v>
      </c>
      <c r="K60" s="1">
        <f>AE40</f>
        <v>4.2000000000000003E-2</v>
      </c>
      <c r="L60" t="e">
        <f t="shared" si="37"/>
        <v>#REF!</v>
      </c>
      <c r="M60" s="1">
        <f>AF40</f>
        <v>9.5500000000000002E-2</v>
      </c>
      <c r="N60" s="2">
        <f>AH40</f>
        <v>1.4211800000000001</v>
      </c>
      <c r="U60">
        <v>1991</v>
      </c>
      <c r="V60">
        <v>6.2100000000000002E-2</v>
      </c>
    </row>
    <row r="61" spans="1:67" ht="15.75" x14ac:dyDescent="0.25">
      <c r="A61">
        <f>A60+1</f>
        <v>2</v>
      </c>
      <c r="B61" s="24" t="s">
        <v>12</v>
      </c>
      <c r="J61">
        <v>2009</v>
      </c>
      <c r="K61" s="1">
        <f>AI40</f>
        <v>5.1499999999999997E-2</v>
      </c>
      <c r="L61">
        <v>2009</v>
      </c>
      <c r="M61" s="1">
        <f>AJ40</f>
        <v>8.6999999999999994E-2</v>
      </c>
      <c r="N61" s="2">
        <f>AL40</f>
        <v>1.0867499999999999</v>
      </c>
      <c r="U61">
        <f>U60+1</f>
        <v>1992</v>
      </c>
      <c r="V61">
        <v>6.0199999999999997E-2</v>
      </c>
    </row>
    <row r="62" spans="1:67" ht="15.75" x14ac:dyDescent="0.25">
      <c r="A62">
        <f t="shared" ref="A62:A74" si="38">A61+1</f>
        <v>3</v>
      </c>
      <c r="B62" s="44" t="s">
        <v>21</v>
      </c>
      <c r="J62">
        <v>2010</v>
      </c>
      <c r="K62" s="1">
        <f>AM40</f>
        <v>4.8000000000000001E-2</v>
      </c>
      <c r="L62">
        <v>2010</v>
      </c>
      <c r="M62" s="53">
        <f>AN40</f>
        <v>9.4500000000000001E-2</v>
      </c>
      <c r="N62" s="2">
        <f>AP40</f>
        <v>1.2548999999999999</v>
      </c>
      <c r="U62">
        <f t="shared" ref="U62:U74" si="39">U61+1</f>
        <v>1993</v>
      </c>
      <c r="V62">
        <v>5.2299999999999999E-2</v>
      </c>
    </row>
    <row r="63" spans="1:67" ht="15.75" x14ac:dyDescent="0.25">
      <c r="A63">
        <f t="shared" si="38"/>
        <v>4</v>
      </c>
      <c r="B63" s="44" t="s">
        <v>22</v>
      </c>
      <c r="J63">
        <v>2011</v>
      </c>
      <c r="K63" s="1">
        <f>AQ40</f>
        <v>4.4999999999999998E-2</v>
      </c>
      <c r="L63">
        <v>2011</v>
      </c>
      <c r="M63" s="1">
        <f>AR40</f>
        <v>9.9000000000000005E-2</v>
      </c>
      <c r="N63" s="2">
        <f>AT40</f>
        <v>1.365</v>
      </c>
      <c r="U63">
        <f t="shared" si="39"/>
        <v>1994</v>
      </c>
      <c r="V63">
        <v>6.6799999999999998E-2</v>
      </c>
    </row>
    <row r="64" spans="1:67" ht="15.75" x14ac:dyDescent="0.25">
      <c r="A64">
        <f t="shared" si="38"/>
        <v>5</v>
      </c>
      <c r="B64" s="44" t="s">
        <v>23</v>
      </c>
      <c r="J64">
        <v>2012</v>
      </c>
      <c r="K64" s="1">
        <f>AU40</f>
        <v>4.2000000000000003E-2</v>
      </c>
      <c r="L64">
        <v>2012</v>
      </c>
      <c r="M64" s="1">
        <f>AV40</f>
        <v>9.6000000000000002E-2</v>
      </c>
      <c r="N64" s="2">
        <f>AX40</f>
        <v>1.4129999999999998</v>
      </c>
      <c r="U64">
        <f t="shared" si="39"/>
        <v>1995</v>
      </c>
      <c r="V64">
        <v>6.25E-2</v>
      </c>
    </row>
    <row r="65" spans="1:22" ht="15.75" x14ac:dyDescent="0.25">
      <c r="A65">
        <f t="shared" si="38"/>
        <v>6</v>
      </c>
      <c r="B65" s="24" t="s">
        <v>13</v>
      </c>
      <c r="J65">
        <v>2013</v>
      </c>
      <c r="K65" s="1">
        <f>AY40</f>
        <v>3.9E-2</v>
      </c>
      <c r="L65">
        <v>2013</v>
      </c>
      <c r="M65" s="1">
        <f>AZ40</f>
        <v>9.4E-2</v>
      </c>
      <c r="N65" s="2">
        <f>BB40</f>
        <v>1.4841000000000002</v>
      </c>
      <c r="U65">
        <f t="shared" si="39"/>
        <v>1996</v>
      </c>
      <c r="V65">
        <v>5.7799999999999997E-2</v>
      </c>
    </row>
    <row r="66" spans="1:22" ht="15.75" x14ac:dyDescent="0.25">
      <c r="A66">
        <f t="shared" si="38"/>
        <v>7</v>
      </c>
      <c r="B66" s="24" t="s">
        <v>14</v>
      </c>
      <c r="U66">
        <f t="shared" si="39"/>
        <v>1997</v>
      </c>
      <c r="V66">
        <v>5.4800000000000001E-2</v>
      </c>
    </row>
    <row r="67" spans="1:22" ht="15.75" x14ac:dyDescent="0.25">
      <c r="A67">
        <f t="shared" si="38"/>
        <v>8</v>
      </c>
      <c r="B67" s="24" t="s">
        <v>15</v>
      </c>
      <c r="U67">
        <f t="shared" si="39"/>
        <v>1998</v>
      </c>
      <c r="V67">
        <v>4.48E-2</v>
      </c>
    </row>
    <row r="68" spans="1:22" ht="15.75" x14ac:dyDescent="0.25">
      <c r="A68">
        <f t="shared" si="38"/>
        <v>9</v>
      </c>
      <c r="B68" s="44" t="s">
        <v>24</v>
      </c>
      <c r="U68">
        <f t="shared" si="39"/>
        <v>1999</v>
      </c>
      <c r="V68">
        <v>4.7E-2</v>
      </c>
    </row>
    <row r="69" spans="1:22" ht="15.75" x14ac:dyDescent="0.25">
      <c r="A69">
        <f t="shared" si="38"/>
        <v>10</v>
      </c>
      <c r="B69" s="24" t="s">
        <v>6</v>
      </c>
      <c r="U69">
        <f t="shared" si="39"/>
        <v>2000</v>
      </c>
      <c r="V69">
        <v>4.99E-2</v>
      </c>
    </row>
    <row r="70" spans="1:22" ht="15.75" x14ac:dyDescent="0.25">
      <c r="A70">
        <f t="shared" si="38"/>
        <v>11</v>
      </c>
      <c r="B70" s="44" t="s">
        <v>25</v>
      </c>
      <c r="U70">
        <f t="shared" si="39"/>
        <v>2001</v>
      </c>
      <c r="V70">
        <v>4.3799999999999999E-2</v>
      </c>
    </row>
    <row r="71" spans="1:22" ht="15.75" x14ac:dyDescent="0.25">
      <c r="A71">
        <f t="shared" si="38"/>
        <v>12</v>
      </c>
      <c r="B71" s="24" t="s">
        <v>17</v>
      </c>
      <c r="U71">
        <f t="shared" si="39"/>
        <v>2002</v>
      </c>
      <c r="V71">
        <v>5.67E-2</v>
      </c>
    </row>
    <row r="72" spans="1:22" ht="15.75" x14ac:dyDescent="0.25">
      <c r="A72">
        <f t="shared" si="38"/>
        <v>13</v>
      </c>
      <c r="B72" s="24" t="s">
        <v>7</v>
      </c>
      <c r="U72">
        <f t="shared" si="39"/>
        <v>2003</v>
      </c>
      <c r="V72">
        <v>4.48E-2</v>
      </c>
    </row>
    <row r="73" spans="1:22" ht="15.75" x14ac:dyDescent="0.25">
      <c r="A73">
        <f t="shared" si="38"/>
        <v>14</v>
      </c>
      <c r="B73" s="44" t="s">
        <v>26</v>
      </c>
      <c r="U73">
        <f t="shared" si="39"/>
        <v>2004</v>
      </c>
      <c r="V73">
        <v>3.85E-2</v>
      </c>
    </row>
    <row r="74" spans="1:22" ht="15.75" x14ac:dyDescent="0.25">
      <c r="A74">
        <f t="shared" si="38"/>
        <v>15</v>
      </c>
      <c r="B74" s="33" t="s">
        <v>19</v>
      </c>
      <c r="U74">
        <f t="shared" si="39"/>
        <v>2005</v>
      </c>
      <c r="V74">
        <v>3.7499999999999999E-2</v>
      </c>
    </row>
    <row r="75" spans="1:22" x14ac:dyDescent="0.2">
      <c r="U75">
        <v>2006</v>
      </c>
    </row>
    <row r="77" spans="1:22" x14ac:dyDescent="0.2">
      <c r="B77">
        <v>2001</v>
      </c>
    </row>
    <row r="81" spans="2:2" x14ac:dyDescent="0.2">
      <c r="B81">
        <v>2002</v>
      </c>
    </row>
    <row r="85" spans="2:2" x14ac:dyDescent="0.2">
      <c r="B85">
        <v>2003</v>
      </c>
    </row>
    <row r="89" spans="2:2" x14ac:dyDescent="0.2">
      <c r="B89">
        <v>2004</v>
      </c>
    </row>
    <row r="93" spans="2:2" x14ac:dyDescent="0.2">
      <c r="B93">
        <v>2005</v>
      </c>
    </row>
    <row r="97" spans="2:2" x14ac:dyDescent="0.2">
      <c r="B97">
        <v>2006</v>
      </c>
    </row>
    <row r="101" spans="2:2" x14ac:dyDescent="0.2">
      <c r="B101">
        <v>2007</v>
      </c>
    </row>
  </sheetData>
  <phoneticPr fontId="0" type="noConversion"/>
  <pageMargins left="0.18" right="0.25" top="1" bottom="1" header="0.5" footer="0.5"/>
  <pageSetup scale="27" orientation="landscape" r:id="rId1"/>
  <headerFooter alignWithMargins="0"/>
  <ignoredErrors>
    <ignoredError sqref="K52:K60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2017-07-05T07:00:00+00:00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87D1122C-B2F0-46EE-9586-E9AB5E3D03FB}"/>
</file>

<file path=customXml/itemProps2.xml><?xml version="1.0" encoding="utf-8"?>
<ds:datastoreItem xmlns:ds="http://schemas.openxmlformats.org/officeDocument/2006/customXml" ds:itemID="{A05DD931-6D42-4E7B-B148-93BAE7258B06}"/>
</file>

<file path=customXml/itemProps3.xml><?xml version="1.0" encoding="utf-8"?>
<ds:datastoreItem xmlns:ds="http://schemas.openxmlformats.org/officeDocument/2006/customXml" ds:itemID="{81709E75-C855-44BE-90C8-936FB6E5548E}"/>
</file>

<file path=customXml/itemProps4.xml><?xml version="1.0" encoding="utf-8"?>
<ds:datastoreItem xmlns:ds="http://schemas.openxmlformats.org/officeDocument/2006/customXml" ds:itemID="{6D43A0EC-2AB0-477F-910C-E50F5C2E81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ROE-MTB Chart</vt:lpstr>
      <vt:lpstr>Div Yield Graph</vt:lpstr>
      <vt:lpstr>ROE and MB Data</vt:lpstr>
    </vt:vector>
  </TitlesOfParts>
  <Company>Pennsylvania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Center for Academic Computing</dc:creator>
  <cp:lastModifiedBy>J. Randall Woolridge</cp:lastModifiedBy>
  <cp:lastPrinted>2001-05-01T13:35:17Z</cp:lastPrinted>
  <dcterms:created xsi:type="dcterms:W3CDTF">2001-04-05T21:20:20Z</dcterms:created>
  <dcterms:modified xsi:type="dcterms:W3CDTF">2017-03-21T20:17:08Z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{D4E80D7B-7586-40C7-BDFF-D367AB1C9BBD}</vt:lpwstr>
  </property>
  <property fmtid="{D5CDD505-2E9C-101B-9397-08002B2CF9AE}" pid="3" name="ContentTypeId">
    <vt:lpwstr>0x0101006E56B4D1795A2E4DB2F0B01679ED314A00718D2FBB09848246B6FD4A5A815592E3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