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Data Requests\2) Public Counsel\Avista Responses\"/>
    </mc:Choice>
  </mc:AlternateContent>
  <bookViews>
    <workbookView xWindow="0" yWindow="0" windowWidth="14385" windowHeight="4650"/>
  </bookViews>
  <sheets>
    <sheet name="Sheet1" sheetId="1" r:id="rId1"/>
    <sheet name="Sheet2" sheetId="2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 s="1"/>
  <c r="B10" i="2"/>
  <c r="B4" i="2"/>
  <c r="D4" i="2" s="1"/>
  <c r="B4" i="1" s="1"/>
</calcChain>
</file>

<file path=xl/sharedStrings.xml><?xml version="1.0" encoding="utf-8"?>
<sst xmlns="http://schemas.openxmlformats.org/spreadsheetml/2006/main" count="55" uniqueCount="34">
  <si>
    <t>Particulate Emissions</t>
  </si>
  <si>
    <t xml:space="preserve">Rathdrum CT </t>
  </si>
  <si>
    <t>Boulder Park</t>
  </si>
  <si>
    <t>NECT</t>
  </si>
  <si>
    <t>Coyote Springs 2</t>
  </si>
  <si>
    <t>KFCT</t>
  </si>
  <si>
    <t xml:space="preserve">KFGS Hogged Fuel Boiler </t>
  </si>
  <si>
    <t xml:space="preserve">Source </t>
  </si>
  <si>
    <t>Source Test Report, 2016 Emission Compliance Tests, Avista Corporation, Kettle Falls Generating Station, Station, Kettle Falls, Washington. The Avogadro Group, LLC. April 2016</t>
  </si>
  <si>
    <t>lb</t>
  </si>
  <si>
    <t xml:space="preserve">Heat Input (mmbtu) </t>
  </si>
  <si>
    <t>lb/mmbtu 2018</t>
  </si>
  <si>
    <t xml:space="preserve">PM, lb/mmbtu </t>
  </si>
  <si>
    <t>Particulate Emission RATES, 2018</t>
  </si>
  <si>
    <t>EPA CAMD, PM EF from original PTC</t>
  </si>
  <si>
    <t>Source Test Report, 2019 Emission Compliance Tests, Avista Corporation, NECT, Spokane WA, Montrose Air Quality, May 2019, average for both units</t>
  </si>
  <si>
    <t>Permitted limit from SCAPA NOC 1091</t>
  </si>
  <si>
    <t>Permitted limit from SCAPCA NOC 1091</t>
  </si>
  <si>
    <t>Unit 3</t>
  </si>
  <si>
    <t>-</t>
  </si>
  <si>
    <t>2/7/18 - 0.027 lb/mmbtu</t>
  </si>
  <si>
    <t>6/21/18 - 0.043 lb/mmbtu</t>
  </si>
  <si>
    <t>9/11/18 - 0.024 lb/mmbtu</t>
  </si>
  <si>
    <t>11/13/18 - 0.019 lb/mmbtu</t>
  </si>
  <si>
    <t>12/11/18 - 0.017 lb/mmbtu</t>
  </si>
  <si>
    <t>Unit 4</t>
  </si>
  <si>
    <t>2/7/18 - 0.034 lb/mmbtu</t>
  </si>
  <si>
    <t>6/26/18 - 0.051 lb/mmbtu</t>
  </si>
  <si>
    <t>9/6/18 - 0.021 lb/mmbtu</t>
  </si>
  <si>
    <t>9/26/18 - 0.025 lb/mmbtu</t>
  </si>
  <si>
    <t>11/15/18 - 0.016 lb/mmbtu</t>
  </si>
  <si>
    <t>12/13/18 - 0.021 lb/mmbtu</t>
  </si>
  <si>
    <t>Colstrip 3&amp;4</t>
  </si>
  <si>
    <t>Received form Gordon Criswell on 8/9/2019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</si>
</sst>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name val="Times New Roman"/>
      <family val="1"/>
    </font>
    <font>
      <sz val="11"/>
      <name val="Calibri"/>
      <family val="2"/>
      <scheme val="minor"/>
    </font>
    <font>
      <i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4" fillId="0" borderId="0" xfId="0" applyFont="1"/>
    <xf numFmtId="0" fontId="0" fillId="2" borderId="0" xfId="0" applyFill="1"/>
    <xf numFmtId="164" fontId="0" fillId="0" borderId="0" xfId="0" applyNumberFormat="1" applyAlignment="1">
      <alignment horizontal="right"/>
    </xf>
    <xf numFmtId="0" fontId="0" fillId="3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C13" sqref="C13"/>
    </sheetView>
  </sheetViews>
  <sheetFormatPr defaultRowHeight="15" x14ac:dyDescent="0.25"/>
  <cols>
    <col min="1" max="1" width="21.85546875" customWidth="1"/>
    <col min="2" max="2" width="15.140625" style="3" customWidth="1"/>
    <col min="3" max="3" width="36.85546875" customWidth="1"/>
    <col min="8" max="8" width="13.28515625" customWidth="1"/>
  </cols>
  <sheetData>
    <row r="1" spans="1:13" x14ac:dyDescent="0.25">
      <c r="A1" t="s">
        <v>13</v>
      </c>
    </row>
    <row r="3" spans="1:13" x14ac:dyDescent="0.25">
      <c r="A3" s="5"/>
      <c r="B3" s="6" t="s">
        <v>12</v>
      </c>
      <c r="C3" s="5" t="s">
        <v>7</v>
      </c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25">
      <c r="A4" t="s">
        <v>1</v>
      </c>
      <c r="B4" s="4">
        <f>Sheet2!D4</f>
        <v>1.020463232104492E-2</v>
      </c>
      <c r="C4" s="7" t="s">
        <v>14</v>
      </c>
    </row>
    <row r="5" spans="1:13" x14ac:dyDescent="0.25">
      <c r="A5" t="s">
        <v>2</v>
      </c>
      <c r="B5" s="3">
        <v>5.2999999999999999E-2</v>
      </c>
      <c r="C5" s="7" t="s">
        <v>17</v>
      </c>
    </row>
    <row r="6" spans="1:13" x14ac:dyDescent="0.25">
      <c r="A6" t="s">
        <v>3</v>
      </c>
      <c r="B6" s="3">
        <v>1.4E-2</v>
      </c>
      <c r="C6" s="7" t="s">
        <v>15</v>
      </c>
    </row>
    <row r="7" spans="1:13" x14ac:dyDescent="0.25">
      <c r="A7" t="s">
        <v>4</v>
      </c>
      <c r="B7" s="10"/>
    </row>
    <row r="8" spans="1:13" x14ac:dyDescent="0.25">
      <c r="C8" s="1"/>
    </row>
    <row r="9" spans="1:13" x14ac:dyDescent="0.25">
      <c r="A9" t="s">
        <v>6</v>
      </c>
      <c r="B9" s="3">
        <v>1.7999999999999999E-2</v>
      </c>
      <c r="C9" s="2" t="s">
        <v>8</v>
      </c>
    </row>
    <row r="10" spans="1:13" x14ac:dyDescent="0.25">
      <c r="A10" t="s">
        <v>5</v>
      </c>
      <c r="B10" s="3">
        <v>6.0000000000000001E-3</v>
      </c>
      <c r="C10" s="2" t="s">
        <v>8</v>
      </c>
    </row>
    <row r="12" spans="1:13" x14ac:dyDescent="0.25">
      <c r="A12" t="s">
        <v>32</v>
      </c>
      <c r="C12" t="s">
        <v>33</v>
      </c>
    </row>
    <row r="14" spans="1:13" x14ac:dyDescent="0.25">
      <c r="B14" s="3" t="s">
        <v>18</v>
      </c>
    </row>
    <row r="15" spans="1:13" x14ac:dyDescent="0.25">
      <c r="B15" s="3" t="s">
        <v>19</v>
      </c>
      <c r="C15" t="s">
        <v>20</v>
      </c>
    </row>
    <row r="16" spans="1:13" x14ac:dyDescent="0.25">
      <c r="B16" s="3" t="s">
        <v>19</v>
      </c>
      <c r="C16" t="s">
        <v>21</v>
      </c>
    </row>
    <row r="17" spans="2:3" x14ac:dyDescent="0.25">
      <c r="B17" s="3" t="s">
        <v>19</v>
      </c>
      <c r="C17" t="s">
        <v>22</v>
      </c>
    </row>
    <row r="18" spans="2:3" x14ac:dyDescent="0.25">
      <c r="B18" s="3" t="s">
        <v>19</v>
      </c>
      <c r="C18" t="s">
        <v>23</v>
      </c>
    </row>
    <row r="19" spans="2:3" x14ac:dyDescent="0.25">
      <c r="B19" s="3" t="s">
        <v>19</v>
      </c>
      <c r="C19" t="s">
        <v>24</v>
      </c>
    </row>
    <row r="21" spans="2:3" x14ac:dyDescent="0.25">
      <c r="B21" s="3" t="s">
        <v>25</v>
      </c>
    </row>
    <row r="22" spans="2:3" x14ac:dyDescent="0.25">
      <c r="B22" s="3" t="s">
        <v>19</v>
      </c>
      <c r="C22" t="s">
        <v>26</v>
      </c>
    </row>
    <row r="23" spans="2:3" x14ac:dyDescent="0.25">
      <c r="B23" s="3" t="s">
        <v>19</v>
      </c>
      <c r="C23" t="s">
        <v>27</v>
      </c>
    </row>
    <row r="24" spans="2:3" x14ac:dyDescent="0.25">
      <c r="B24" s="3" t="s">
        <v>19</v>
      </c>
      <c r="C24" t="s">
        <v>28</v>
      </c>
    </row>
    <row r="25" spans="2:3" x14ac:dyDescent="0.25">
      <c r="B25" s="3" t="s">
        <v>19</v>
      </c>
      <c r="C25" t="s">
        <v>29</v>
      </c>
    </row>
    <row r="26" spans="2:3" x14ac:dyDescent="0.25">
      <c r="B26" s="3" t="s">
        <v>19</v>
      </c>
      <c r="C26" t="s">
        <v>30</v>
      </c>
    </row>
    <row r="27" spans="2:3" x14ac:dyDescent="0.25">
      <c r="B27" s="3" t="s">
        <v>19</v>
      </c>
      <c r="C27" t="s">
        <v>31</v>
      </c>
    </row>
  </sheetData>
  <pageMargins left="0.7" right="0.7" top="0.75" bottom="0.75" header="0.3" footer="0.3"/>
  <pageSetup scale="72" orientation="landscape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C13" sqref="C13"/>
    </sheetView>
  </sheetViews>
  <sheetFormatPr defaultRowHeight="15" x14ac:dyDescent="0.25"/>
  <cols>
    <col min="1" max="1" width="25" customWidth="1"/>
    <col min="2" max="2" width="9.28515625" style="3" customWidth="1"/>
    <col min="3" max="3" width="20.85546875" style="3" customWidth="1"/>
    <col min="4" max="4" width="19.85546875" style="3" customWidth="1"/>
  </cols>
  <sheetData>
    <row r="1" spans="1:5" x14ac:dyDescent="0.25">
      <c r="A1" t="s">
        <v>0</v>
      </c>
    </row>
    <row r="3" spans="1:5" x14ac:dyDescent="0.25">
      <c r="B3" s="3" t="s">
        <v>9</v>
      </c>
      <c r="C3" s="3" t="s">
        <v>10</v>
      </c>
      <c r="D3" s="3" t="s">
        <v>11</v>
      </c>
    </row>
    <row r="4" spans="1:5" x14ac:dyDescent="0.25">
      <c r="A4" t="s">
        <v>1</v>
      </c>
      <c r="B4" s="3">
        <f>2134 * 7</f>
        <v>14938</v>
      </c>
      <c r="C4" s="3">
        <v>1463845</v>
      </c>
      <c r="D4" s="4">
        <f>B4/C4</f>
        <v>1.020463232104492E-2</v>
      </c>
      <c r="E4" s="7" t="s">
        <v>14</v>
      </c>
    </row>
    <row r="5" spans="1:5" x14ac:dyDescent="0.25">
      <c r="A5" t="s">
        <v>2</v>
      </c>
      <c r="E5" s="7" t="s">
        <v>16</v>
      </c>
    </row>
    <row r="6" spans="1:5" x14ac:dyDescent="0.25">
      <c r="A6" t="s">
        <v>3</v>
      </c>
      <c r="E6" s="7" t="s">
        <v>15</v>
      </c>
    </row>
    <row r="7" spans="1:5" x14ac:dyDescent="0.25">
      <c r="A7" t="s">
        <v>4</v>
      </c>
    </row>
    <row r="8" spans="1:5" x14ac:dyDescent="0.25">
      <c r="E8" s="1"/>
    </row>
    <row r="9" spans="1:5" x14ac:dyDescent="0.25">
      <c r="A9" t="s">
        <v>6</v>
      </c>
      <c r="D9" s="3">
        <v>1.7999999999999999E-2</v>
      </c>
      <c r="E9" s="2" t="s">
        <v>8</v>
      </c>
    </row>
    <row r="10" spans="1:5" x14ac:dyDescent="0.25">
      <c r="A10" t="s">
        <v>5</v>
      </c>
      <c r="B10" s="3">
        <f>0.494*1275.1</f>
        <v>629.8993999999999</v>
      </c>
      <c r="C10" s="3">
        <f>94.86*1026</f>
        <v>97326.36</v>
      </c>
      <c r="D10" s="9">
        <f>B10/C10</f>
        <v>6.4720328593404694E-3</v>
      </c>
      <c r="E10" s="2" t="s">
        <v>8</v>
      </c>
    </row>
  </sheetData>
  <pageMargins left="0.7" right="0.7" top="0.75" bottom="0.75" header="0.3" footer="0.3"/>
  <pageSetup scale="63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2362B7DF54949B73F5FF5A0815C7E" ma:contentTypeVersion="56" ma:contentTypeDescription="" ma:contentTypeScope="" ma:versionID="5d4c263a48c28cfac417fa45243e60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2019-10-24T07:00:00+00:00</OpenedDate>
    <SignificantOrder xmlns="dc463f71-b30c-4ab2-9473-d307f9d35888">false</SignificantOrder>
    <Date1 xmlns="dc463f71-b30c-4ab2-9473-d307f9d35888">2020-01-10T08:00:00+00:00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Corporation;Puget Sound Energy;Pacific Power &amp; Light Company</CaseCompanyNames>
    <Nickname xmlns="http://schemas.microsoft.com/sharepoint/v3" xsi:nil="true"/>
    <DocketNumber xmlns="dc463f71-b30c-4ab2-9473-d307f9d35888">190882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A74CF0-CA55-464D-BF01-86A7E070B6F0}"/>
</file>

<file path=customXml/itemProps2.xml><?xml version="1.0" encoding="utf-8"?>
<ds:datastoreItem xmlns:ds="http://schemas.openxmlformats.org/officeDocument/2006/customXml" ds:itemID="{95E5F15C-968A-4197-A719-E65B1C0467D8}"/>
</file>

<file path=customXml/itemProps3.xml><?xml version="1.0" encoding="utf-8"?>
<ds:datastoreItem xmlns:ds="http://schemas.openxmlformats.org/officeDocument/2006/customXml" ds:itemID="{3520808A-4147-47DF-B6F3-A7AF195FE419}"/>
</file>

<file path=customXml/itemProps4.xml><?xml version="1.0" encoding="utf-8"?>
<ds:datastoreItem xmlns:ds="http://schemas.openxmlformats.org/officeDocument/2006/customXml" ds:itemID="{C8040DDC-970E-439E-A587-48CB4391A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Booth, Kevin</dc:creator>
  <cp:lastModifiedBy>Kimball, Paul</cp:lastModifiedBy>
  <cp:lastPrinted>2019-08-19T14:55:32Z</cp:lastPrinted>
  <dcterms:created xsi:type="dcterms:W3CDTF">2019-08-16T14:44:00Z</dcterms:created>
  <dcterms:modified xsi:type="dcterms:W3CDTF">2019-08-19T14:55:35Z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0x0101006E56B4D1795A2E4DB2F0B01679ED314A007592362B7DF54949B73F5FF5A0815C7E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