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15 Dockets\UE-152253 ERF Filing\Compliance Filing (11-30-21)\Working docs\"/>
    </mc:Choice>
  </mc:AlternateContent>
  <xr:revisionPtr revIDLastSave="0" documentId="13_ncr:1_{16BED132-D7C6-4603-990F-6846FDDFBC7E}" xr6:coauthVersionLast="46" xr6:coauthVersionMax="46" xr10:uidLastSave="{00000000-0000-0000-0000-000000000000}"/>
  <bookViews>
    <workbookView xWindow="1116" yWindow="1116" windowWidth="17280" windowHeight="8916" tabRatio="694" activeTab="4" xr2:uid="{C50A2D30-EDB2-4D6A-B024-23151F28D2A7}"/>
  </bookViews>
  <sheets>
    <sheet name="Attachments&gt;" sheetId="28" r:id="rId1"/>
    <sheet name="A" sheetId="5" r:id="rId2"/>
    <sheet name="B" sheetId="18" r:id="rId3"/>
    <sheet name="C" sheetId="2" r:id="rId4"/>
    <sheet name="D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3" hidden="1">{#N/A,#N/A,FALSE,"schA"}</definedName>
    <definedName name="__________________www1" localSheetId="4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3" hidden="1">{#N/A,#N/A,FALSE,"schA"}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3" hidden="1">{#N/A,#N/A,FALSE,"schA"}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3" hidden="1">{#N/A,#N/A,FALSE,"schA"}</definedName>
    <definedName name="_______________www1" localSheetId="4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3" hidden="1">{#N/A,#N/A,FALSE,"schA"}</definedName>
    <definedName name="______________www1" localSheetId="4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3" hidden="1">{#N/A,#N/A,FALSE,"schA"}</definedName>
    <definedName name="_____________www1" localSheetId="4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localSheetId="4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3" hidden="1">{#N/A,#N/A,FALSE,"schA"}</definedName>
    <definedName name="____________www1" localSheetId="4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localSheetId="4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3" hidden="1">{#N/A,#N/A,FALSE,"schA"}</definedName>
    <definedName name="___________www1" localSheetId="4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3" hidden="1">{#N/A,#N/A,FALSE,"schA"}</definedName>
    <definedName name="__________www1" localSheetId="4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localSheetId="4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3" hidden="1">{#N/A,#N/A,FALSE,"schA"}</definedName>
    <definedName name="_________www1" localSheetId="4" hidden="1">{#N/A,#N/A,FALSE,"schA"}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3" hidden="1">{#N/A,#N/A,FALSE,"schA"}</definedName>
    <definedName name="________www1" localSheetId="4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localSheetId="4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3" hidden="1">{#N/A,#N/A,FALSE,"schA"}</definedName>
    <definedName name="_______www1" localSheetId="4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localSheetId="4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3" hidden="1">{#N/A,#N/A,FALSE,"schA"}</definedName>
    <definedName name="______www1" localSheetId="4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localSheetId="4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3" hidden="1">{#N/A,#N/A,FALSE,"schA"}</definedName>
    <definedName name="_____www1" localSheetId="4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localSheetId="4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3" hidden="1">{#N/A,#N/A,FALSE,"schA"}</definedName>
    <definedName name="____www1" localSheetId="4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localSheetId="4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3" hidden="1">{#N/A,#N/A,FALSE,"schA"}</definedName>
    <definedName name="___www1" localSheetId="4" hidden="1">{#N/A,#N/A,FALSE,"schA"}</definedName>
    <definedName name="___www1" hidden="1">{#N/A,#N/A,FALSE,"schA"}</definedName>
    <definedName name="__123Graph_A" localSheetId="1" hidden="1">[3]Inputs!#REF!</definedName>
    <definedName name="__123Graph_A" localSheetId="3" hidden="1">[3]Inputs!#REF!</definedName>
    <definedName name="__123Graph_A" localSheetId="4" hidden="1">'[4]OR kWh'!#REF!</definedName>
    <definedName name="__123Graph_A" hidden="1">'[4]OR kWh'!#REF!</definedName>
    <definedName name="__123Graph_B" localSheetId="1" hidden="1">[3]Inputs!#REF!</definedName>
    <definedName name="__123Graph_B" localSheetId="3" hidden="1">[3]Inputs!#REF!</definedName>
    <definedName name="__123Graph_B" localSheetId="4" hidden="1">'[4]OR kWh'!#REF!</definedName>
    <definedName name="__123Graph_B" hidden="1">'[4]OR kWh'!#REF!</definedName>
    <definedName name="__123Graph_D" localSheetId="1" hidden="1">[3]Inputs!#REF!</definedName>
    <definedName name="__123Graph_D" localSheetId="3" hidden="1">[3]Inputs!#REF!</definedName>
    <definedName name="__123Graph_D" localSheetId="4" hidden="1">'[4]OR kWh'!#REF!</definedName>
    <definedName name="__123Graph_D" hidden="1">'[4]OR kWh'!#REF!</definedName>
    <definedName name="__123Graph_E" hidden="1">[5]Input!$E$22:$E$37</definedName>
    <definedName name="__123Graph_ECURRENT" localSheetId="1" hidden="1">[6]ConsolidatingPL!#REF!</definedName>
    <definedName name="__123Graph_ECURRENT" localSheetId="3" hidden="1">[6]ConsolidatingPL!#REF!</definedName>
    <definedName name="__123Graph_ECURRENT" localSheetId="4" hidden="1">[6]ConsolidatingPL!#REF!</definedName>
    <definedName name="__123Graph_ECURRENT" hidden="1">[6]ConsolidatingPL!#REF!</definedName>
    <definedName name="__123Graph_F" hidden="1">[5]Input!$D$22:$D$37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localSheetId="4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localSheetId="4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localSheetId="4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localSheetId="4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localSheetId="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localSheetId="4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3" hidden="1">{#N/A,#N/A,FALSE,"schA"}</definedName>
    <definedName name="__www1" localSheetId="4" hidden="1">{#N/A,#N/A,FALSE,"schA"}</definedName>
    <definedName name="__www1" hidden="1">{#N/A,#N/A,FALSE,"schA"}</definedName>
    <definedName name="_1Price_Ta">#REF!</definedName>
    <definedName name="_2Price_Ta">#REF!</definedName>
    <definedName name="_B">'[7]Rate Design'!#REF!</definedName>
    <definedName name="_ex1" localSheetId="1" hidden="1">{#N/A,#N/A,FALSE,"Summ";#N/A,#N/A,FALSE,"General"}</definedName>
    <definedName name="_ex1" localSheetId="3" hidden="1">{#N/A,#N/A,FALSE,"Summ";#N/A,#N/A,FALSE,"General"}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1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localSheetId="4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localSheetId="4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localSheetId="4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localSheetId="4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localSheetId="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3" hidden="1">#REF!</definedName>
    <definedName name="_Key2" localSheetId="4" hidden="1">#REF!</definedName>
    <definedName name="_Key2" hidden="1">#REF!</definedName>
    <definedName name="_MEN2">[1]Jan!#REF!</definedName>
    <definedName name="_MEN3">[1]Jan!#REF!</definedName>
    <definedName name="_new1" localSheetId="1" hidden="1">{#N/A,#N/A,FALSE,"Summ";#N/A,#N/A,FALSE,"General"}</definedName>
    <definedName name="_new1" localSheetId="3" hidden="1">{#N/A,#N/A,FALSE,"Summ";#N/A,#N/A,FALSE,"General"}</definedName>
    <definedName name="_new1" localSheetId="4" hidden="1">{#N/A,#N/A,FALSE,"Summ";#N/A,#N/A,FALSE,"General"}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localSheetId="4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>#REF!</definedName>
    <definedName name="_Regression_Int" hidden="1">1</definedName>
    <definedName name="_Regression_Out" localSheetId="1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ix6" localSheetId="1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3" hidden="1">#REF!</definedName>
    <definedName name="_Sort" localSheetId="4" hidden="1">#REF!</definedName>
    <definedName name="_Sort" hidden="1">#REF!</definedName>
    <definedName name="_TOP1">[1]Jan!#REF!</definedName>
    <definedName name="_www1" localSheetId="1" hidden="1">{#N/A,#N/A,FALSE,"schA"}</definedName>
    <definedName name="_www1" localSheetId="3" hidden="1">{#N/A,#N/A,FALSE,"schA"}</definedName>
    <definedName name="_www1" localSheetId="4" hidden="1">{#N/A,#N/A,FALSE,"schA"}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1" hidden="1">#REF!</definedName>
    <definedName name="a" localSheetId="3" hidden="1">#REF!</definedName>
    <definedName name="a" localSheetId="4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djustInput">[15]Inputs!$L$3:$T$998</definedName>
    <definedName name="AdjustSwitch">[15]Variables!$AG$3:$AI$3</definedName>
    <definedName name="anscount" hidden="1">1</definedName>
    <definedName name="APR">[16]Backup!#REF!</definedName>
    <definedName name="APRT">#REF!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localSheetId="4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[16]Backup!#REF!</definedName>
    <definedName name="AUGT">#REF!</definedName>
    <definedName name="AverageFactors">[15]UTCR!$AC$22:$AQ$108</definedName>
    <definedName name="AverageInput">[15]Inputs!$F$3:$I$1719</definedName>
    <definedName name="AvgFactors">[13]Factors!$B$3:$P$99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x0017DGUEDPCFJUPUZOOLJCS2B" localSheetId="1" hidden="1">#REF!</definedName>
    <definedName name="BEx0017DGUEDPCFJUPUZOOLJCS2B" localSheetId="3" hidden="1">#REF!</definedName>
    <definedName name="BEx0017DGUEDPCFJUPUZOOLJCS2B" localSheetId="4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3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3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3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3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3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3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3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3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3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3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3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3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3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3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3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3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3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3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3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3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3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3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3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3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3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3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3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3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3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3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3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3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3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3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3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3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3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3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3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3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3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3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3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3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3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3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3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3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3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3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3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3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3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3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3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3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3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3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3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3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3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3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3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3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3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3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3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3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3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3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3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3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3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3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3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3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3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3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3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3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3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3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3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3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3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3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3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3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3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3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3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3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3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3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3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3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3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3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3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3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3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3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3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3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3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3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3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3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3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3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3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3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3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3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3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3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3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3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3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3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3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3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3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3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3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3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3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3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3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3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3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3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3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3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3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3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3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3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3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3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3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3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3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3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3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3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3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3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3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3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3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3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3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3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3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3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3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3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3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3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3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3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3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3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3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3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3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3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3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3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3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3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3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3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3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3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3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3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3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3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3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3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3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3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3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3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3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3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3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3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3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3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3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3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3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3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3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3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3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3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3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3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3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3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3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3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3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3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3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3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3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3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3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3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3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3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3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3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3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3" hidden="1">#REF!</definedName>
    <definedName name="BEx3L7D0PI38HWZ7VADU16C9E33D" localSheetId="4" hidden="1">#REF!</definedName>
    <definedName name="BEx3L7D0PI38HWZ7VADU16C9E33D" hidden="1">#REF!</definedName>
    <definedName name="BEx3LANPY1HT49TAH98H4B9RC1D4" localSheetId="1" hidden="1">#REF!</definedName>
    <definedName name="BEx3LANPY1HT49TAH98H4B9RC1D4" localSheetId="3" hidden="1">#REF!</definedName>
    <definedName name="BEx3LANPY1HT49TAH98H4B9RC1D4" localSheetId="4" hidden="1">#REF!</definedName>
    <definedName name="BEx3LANPY1HT49TAH98H4B9RC1D4" hidden="1">#REF!</definedName>
    <definedName name="BEx3LM1PR4Y7KINKMTMKR984GX8Q" localSheetId="1" hidden="1">#REF!</definedName>
    <definedName name="BEx3LM1PR4Y7KINKMTMKR984GX8Q" localSheetId="3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3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3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3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3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3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3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3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3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3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3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3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3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3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3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3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3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3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3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3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3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3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3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3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3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3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3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3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3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3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3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3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3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3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3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3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3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3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3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3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3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3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3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3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3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3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3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3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3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3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3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3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3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3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3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3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3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3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3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3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3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3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3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3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3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3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3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3" hidden="1">#REF!</definedName>
    <definedName name="BEx3UKOCOQG7S1YQ436S997K1KWV" localSheetId="4" hidden="1">#REF!</definedName>
    <definedName name="BEx3UKOCOQG7S1YQ436S997K1KWV" hidden="1">#REF!</definedName>
    <definedName name="BEx3UNISOEXF3OFHT2BUA6P9RBIJ" localSheetId="1" hidden="1">#REF!</definedName>
    <definedName name="BEx3UNISOEXF3OFHT2BUA6P9RBIJ" localSheetId="3" hidden="1">#REF!</definedName>
    <definedName name="BEx3UNISOEXF3OFHT2BUA6P9RBIJ" localSheetId="4" hidden="1">#REF!</definedName>
    <definedName name="BEx3UNISOEXF3OFHT2BUA6P9RBIJ" hidden="1">#REF!</definedName>
    <definedName name="BEx3UYM19VIXLA0EU7LB9NHA77PB" localSheetId="1" hidden="1">#REF!</definedName>
    <definedName name="BEx3UYM19VIXLA0EU7LB9NHA77PB" localSheetId="3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3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3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3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3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3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3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3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3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3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3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3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3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3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3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3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3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3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3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3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3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3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3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3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3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3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3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3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3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3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3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3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3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3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3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3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3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3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3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3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3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3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3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3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3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3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3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3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3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3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3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3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3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3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3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3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3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3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3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3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3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3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3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3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3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3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3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3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3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3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3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3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3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3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3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3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3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3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3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3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3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3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3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3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3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3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3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3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3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3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3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3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3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3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3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3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3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3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3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3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3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3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3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3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3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3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3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3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3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3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3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3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3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3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3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3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3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3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3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3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3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3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3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3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3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3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3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3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3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3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3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3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3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3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3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3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3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3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3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3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3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3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3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3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3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3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3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3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3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3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3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3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3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3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3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3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3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3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3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3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3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3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3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3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3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3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3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3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3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3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3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3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3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3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3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3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3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3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3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3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3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3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3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3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3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3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3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3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3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3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3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3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3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3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3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3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3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3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3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3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3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3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3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3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3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3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3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3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3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3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3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3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3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3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3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3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3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3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3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3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3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3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3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3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3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3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3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3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3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3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3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3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3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3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3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3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3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3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3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3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3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3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3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3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3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3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3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3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3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3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3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3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3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3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3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3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3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3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3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3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3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3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3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3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3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3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3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3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3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3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3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3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3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3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3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3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3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3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3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3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3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3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3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3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3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3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3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3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3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3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3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3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3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3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3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3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3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3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3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3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3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3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3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3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3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3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3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3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3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3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3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3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3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3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3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3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3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3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3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3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3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3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3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3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3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3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3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3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3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3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3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3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3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3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3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3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3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3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3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3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3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3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3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3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3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3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3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3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3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3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3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3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3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3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3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3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3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3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3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3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3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3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3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3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3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3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3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3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3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3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3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3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3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3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3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3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3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3" hidden="1">#REF!</definedName>
    <definedName name="BEx9EG9KBJ77M8LEOR9ITOKN5KXY" localSheetId="4" hidden="1">#REF!</definedName>
    <definedName name="BEx9EG9KBJ77M8LEOR9ITOKN5KXY" hidden="1">#REF!</definedName>
    <definedName name="BEx9EL27NGDBCTVPW97K42QANS5K" localSheetId="1" hidden="1">#REF!</definedName>
    <definedName name="BEx9EL27NGDBCTVPW97K42QANS5K" localSheetId="3" hidden="1">#REF!</definedName>
    <definedName name="BEx9EL27NGDBCTVPW97K42QANS5K" localSheetId="4" hidden="1">#REF!</definedName>
    <definedName name="BEx9EL27NGDBCTVPW97K42QANS5K" hidden="1">#REF!</definedName>
    <definedName name="BEx9EMK6HAJJMVYZTN5AUIV7O1E6" localSheetId="1" hidden="1">#REF!</definedName>
    <definedName name="BEx9EMK6HAJJMVYZTN5AUIV7O1E6" localSheetId="3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3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3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3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3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3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3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3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3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3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3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3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3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3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3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3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3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3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3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3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3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3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3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3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3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3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3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3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3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3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3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3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3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3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3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3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3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3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3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3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3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3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3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3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3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3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3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3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3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3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3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3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3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3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3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3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3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3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3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3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3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3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3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3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3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3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3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3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3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3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3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3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3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3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3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3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3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3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3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3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3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3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3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3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3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3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3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3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3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3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3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3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3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3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3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3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3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3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3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3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3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3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3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3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3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3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3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3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3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3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3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3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3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3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3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3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3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3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3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3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3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3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3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3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3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3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3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3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3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3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3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3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3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3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3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3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3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3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3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3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3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3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3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3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3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3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3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3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3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3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3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3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3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3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3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3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3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3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3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3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3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3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3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3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3" hidden="1">#REF!</definedName>
    <definedName name="BExBCK9SCAABKOT9IP6TEPRR7YDT" localSheetId="4" hidden="1">#REF!</definedName>
    <definedName name="BExBCK9SCAABKOT9IP6TEPRR7YDT" hidden="1">#REF!</definedName>
    <definedName name="BExBCKKJFFT2RP50WNPKBT7X8PJ3" localSheetId="1" hidden="1">#REF!</definedName>
    <definedName name="BExBCKKJFFT2RP50WNPKBT7X8PJ3" localSheetId="3" hidden="1">#REF!</definedName>
    <definedName name="BExBCKKJFFT2RP50WNPKBT7X8PJ3" localSheetId="4" hidden="1">#REF!</definedName>
    <definedName name="BExBCKKJFFT2RP50WNPKBT7X8PJ3" hidden="1">#REF!</definedName>
    <definedName name="BExBCKKJTIRKC1RZJRTK65HHLX4W" localSheetId="1" hidden="1">#REF!</definedName>
    <definedName name="BExBCKKJTIRKC1RZJRTK65HHLX4W" localSheetId="3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3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3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3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3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3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3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3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3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3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3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3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3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3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3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3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3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3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3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3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3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3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3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3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3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3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3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3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3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3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3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3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3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3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3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3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3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3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3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3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3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3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3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3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3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3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3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3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3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3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3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3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3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3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3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3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3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3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3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3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3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3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3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3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3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3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3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3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3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3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3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3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3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3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3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3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3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3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3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3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3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3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3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3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3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3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3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3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3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3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3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3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3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3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3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3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3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3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3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3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3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3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3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3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3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3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3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3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3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3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3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3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3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3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3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3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3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3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3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3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3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3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3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3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3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3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3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3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3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3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3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3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3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3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3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3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3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3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3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3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3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3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3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3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3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3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3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3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3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3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3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3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3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3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3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3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3" hidden="1">#REF!</definedName>
    <definedName name="BExDCP3UZ3C2O4C1F7KMU0Z9U32N" localSheetId="4" hidden="1">#REF!</definedName>
    <definedName name="BExDCP3UZ3C2O4C1F7KMU0Z9U32N" hidden="1">#REF!</definedName>
    <definedName name="BExENU8ISP26W97JG63CN1XT9KB4" localSheetId="1" hidden="1">#REF!</definedName>
    <definedName name="BExENU8ISP26W97JG63CN1XT9KB4" localSheetId="3" hidden="1">#REF!</definedName>
    <definedName name="BExENU8ISP26W97JG63CN1XT9KB4" localSheetId="4" hidden="1">#REF!</definedName>
    <definedName name="BExENU8ISP26W97JG63CN1XT9KB4" hidden="1">#REF!</definedName>
    <definedName name="BExEO14OTKLVDBTNB2ONGZ4YB20H" localSheetId="1" hidden="1">#REF!</definedName>
    <definedName name="BExEO14OTKLVDBTNB2ONGZ4YB20H" localSheetId="3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3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3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3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3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3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3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3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3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3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3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3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3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3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3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3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3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3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3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3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3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3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3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3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3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3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3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3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3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3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3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3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3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3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3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3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3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3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3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3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3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3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3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3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3" hidden="1">#REF!</definedName>
    <definedName name="BExEUNU7FYVTR4DD1D31SS7PNXX2" localSheetId="4" hidden="1">#REF!</definedName>
    <definedName name="BExEUNU7FYVTR4DD1D31SS7PNXX2" hidden="1">#REF!</definedName>
    <definedName name="BExEUOAHB0OT3BACAHNZ3B905C0P" localSheetId="1" hidden="1">#REF!</definedName>
    <definedName name="BExEUOAHB0OT3BACAHNZ3B905C0P" localSheetId="3" hidden="1">#REF!</definedName>
    <definedName name="BExEUOAHB0OT3BACAHNZ3B905C0P" localSheetId="4" hidden="1">#REF!</definedName>
    <definedName name="BExEUOAHB0OT3BACAHNZ3B905C0P" hidden="1">#REF!</definedName>
    <definedName name="BExEV2TP7NA3ZR6RJGH5ER370OUM" localSheetId="1" hidden="1">#REF!</definedName>
    <definedName name="BExEV2TP7NA3ZR6RJGH5ER370OUM" localSheetId="3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3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3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3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3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3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3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3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3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3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3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3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3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3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3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3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3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3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3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3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3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3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3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3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3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3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3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3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3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3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3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3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3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3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3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3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3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3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3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3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3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3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3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3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3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3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3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3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3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3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3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3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3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3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3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3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3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3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3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3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3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3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3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3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3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3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3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3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3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3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3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3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3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3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3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3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3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3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3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3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3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3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3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3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3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3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3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3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3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3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3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3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3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3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3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3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3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3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3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3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3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3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3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3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3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3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3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3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3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3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3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3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3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3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3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3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3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3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3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3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3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3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3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3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3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3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3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3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3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3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3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3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3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3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3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3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3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3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3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3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3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3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3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3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3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3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3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3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3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3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3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3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3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3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3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3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3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3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3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3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3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3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3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3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3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3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3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3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3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3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3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3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3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3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3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3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3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3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3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3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3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3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3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3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3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3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3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3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3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3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3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3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3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3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3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3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3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3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3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3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3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3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3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3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3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3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3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3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3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3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3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3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3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3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3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3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3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3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3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3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3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3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3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3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3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3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3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3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3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3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3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3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3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3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3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3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3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3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3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3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3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3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3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3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3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3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3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3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3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3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3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3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3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3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3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3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3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3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3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3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3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3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3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3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3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3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3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3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3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3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3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3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3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3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3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3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3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3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3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3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3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3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3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3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3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3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3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3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3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3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3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3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3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3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3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3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3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3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3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3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3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3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3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3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3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3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3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3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3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3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3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3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3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3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3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3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3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3" hidden="1">#REF!</definedName>
    <definedName name="BExIPKNFUDPDKOSH5GHDVNA8D66S" localSheetId="4" hidden="1">#REF!</definedName>
    <definedName name="BExIPKNFUDPDKOSH5GHDVNA8D66S" hidden="1">#REF!</definedName>
    <definedName name="BExIPVL5VEVK9Q7AYB7EC2VZWBEZ" localSheetId="1" hidden="1">#REF!</definedName>
    <definedName name="BExIPVL5VEVK9Q7AYB7EC2VZWBEZ" localSheetId="3" hidden="1">#REF!</definedName>
    <definedName name="BExIPVL5VEVK9Q7AYB7EC2VZWBEZ" localSheetId="4" hidden="1">#REF!</definedName>
    <definedName name="BExIPVL5VEVK9Q7AYB7EC2VZWBEZ" hidden="1">#REF!</definedName>
    <definedName name="BExIQ1VS9A2FHVD9TUHKG9K8EVVP" localSheetId="1" hidden="1">#REF!</definedName>
    <definedName name="BExIQ1VS9A2FHVD9TUHKG9K8EVVP" localSheetId="3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3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3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3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3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3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3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3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3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3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3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3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3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3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3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3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3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3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3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3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3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3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3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3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3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3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3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3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3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3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3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3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3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3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3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3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3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3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3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3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3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3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3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3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3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3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3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3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3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3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3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3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3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3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3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3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3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3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3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3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3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3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3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3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3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3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3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3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3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3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3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3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3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3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3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3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3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3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3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3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3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3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3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3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3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3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3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3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3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3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3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3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3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3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3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3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3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3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3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3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3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3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3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3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3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3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3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3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3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3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3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3" hidden="1">#REF!</definedName>
    <definedName name="BExKGNK5YGKP0YHHTAAOV17Z9EIM" localSheetId="4" hidden="1">#REF!</definedName>
    <definedName name="BExKGNK5YGKP0YHHTAAOV17Z9EIM" hidden="1">#REF!</definedName>
    <definedName name="BExKGQ3T3TWGZUSNVWJE1XWXHGRQ" localSheetId="1" hidden="1">#REF!</definedName>
    <definedName name="BExKGQ3T3TWGZUSNVWJE1XWXHGRQ" localSheetId="3" hidden="1">#REF!</definedName>
    <definedName name="BExKGQ3T3TWGZUSNVWJE1XWXHGRQ" localSheetId="4" hidden="1">#REF!</definedName>
    <definedName name="BExKGQ3T3TWGZUSNVWJE1XWXHGRQ" hidden="1">#REF!</definedName>
    <definedName name="BExKGV77YH9YXIQTRKK2331QGYKF" localSheetId="1" hidden="1">#REF!</definedName>
    <definedName name="BExKGV77YH9YXIQTRKK2331QGYKF" localSheetId="3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3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3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3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3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3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3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3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3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3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3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3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3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3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3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3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3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3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3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3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3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3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3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3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3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3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3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3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3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3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3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3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3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3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3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3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3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3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3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3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3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3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3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3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3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3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3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3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3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3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3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3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3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3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3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3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3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3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3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3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3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3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3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3" hidden="1">#REF!</definedName>
    <definedName name="BExKPFFSVTL757PNITV8R9RN4452" localSheetId="4" hidden="1">#REF!</definedName>
    <definedName name="BExKPFFSVTL757PNITV8R9RN4452" hidden="1">#REF!</definedName>
    <definedName name="BExKPIL5ZWOXQAENH3VP3ZHA2N7N" localSheetId="1" hidden="1">#REF!</definedName>
    <definedName name="BExKPIL5ZWOXQAENH3VP3ZHA2N7N" localSheetId="3" hidden="1">#REF!</definedName>
    <definedName name="BExKPIL5ZWOXQAENH3VP3ZHA2N7N" localSheetId="4" hidden="1">#REF!</definedName>
    <definedName name="BExKPIL5ZWOXQAENH3VP3ZHA2N7N" hidden="1">#REF!</definedName>
    <definedName name="BExKPJHKPVROP9QX9BMBZMU2HEZ1" localSheetId="1" hidden="1">#REF!</definedName>
    <definedName name="BExKPJHKPVROP9QX9BMBZMU2HEZ1" localSheetId="3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3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3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3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3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3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3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3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3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3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3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3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3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3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3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3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3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3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3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3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3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3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3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3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3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3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3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3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3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3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3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3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3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3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3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3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3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3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3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3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3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3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3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3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3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3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3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3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3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3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3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3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3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3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3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3" hidden="1">#REF!</definedName>
    <definedName name="BExMBYPQDG9AYDQ5E8IECVFREPO6" localSheetId="4" hidden="1">#REF!</definedName>
    <definedName name="BExMBYPQDG9AYDQ5E8IECVFREPO6" hidden="1">#REF!</definedName>
    <definedName name="BExMC7PESEESXVMDCGGIP5LPMUGY" localSheetId="1" hidden="1">#REF!</definedName>
    <definedName name="BExMC7PESEESXVMDCGGIP5LPMUGY" localSheetId="3" hidden="1">#REF!</definedName>
    <definedName name="BExMC7PESEESXVMDCGGIP5LPMUGY" localSheetId="4" hidden="1">#REF!</definedName>
    <definedName name="BExMC7PESEESXVMDCGGIP5LPMUGY" hidden="1">#REF!</definedName>
    <definedName name="BExMC8AZUTX8LG89K2JJR7ZG62XX" localSheetId="1" hidden="1">#REF!</definedName>
    <definedName name="BExMC8AZUTX8LG89K2JJR7ZG62XX" localSheetId="3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3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3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3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3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3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3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3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3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3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3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3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3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3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3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3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3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3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3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3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3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3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3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3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3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3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3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3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3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3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3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3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3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3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3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3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3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3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3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3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3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3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3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3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3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3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3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3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3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3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3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3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3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3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3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3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3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3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3" hidden="1">#REF!</definedName>
    <definedName name="BExMKP92JGBM5BJO174H9A4HQIB9" localSheetId="4" hidden="1">#REF!</definedName>
    <definedName name="BExMKP92JGBM5BJO174H9A4HQIB9" hidden="1">#REF!</definedName>
    <definedName name="BExMKPEDT6IOYLLC3KJKRZOETC3Y" localSheetId="1" hidden="1">#REF!</definedName>
    <definedName name="BExMKPEDT6IOYLLC3KJKRZOETC3Y" localSheetId="3" hidden="1">#REF!</definedName>
    <definedName name="BExMKPEDT6IOYLLC3KJKRZOETC3Y" localSheetId="4" hidden="1">#REF!</definedName>
    <definedName name="BExMKPEDT6IOYLLC3KJKRZOETC3Y" hidden="1">#REF!</definedName>
    <definedName name="BExMKTW7R5SOV4PHAFGHU3W73DYE" localSheetId="1" hidden="1">#REF!</definedName>
    <definedName name="BExMKTW7R5SOV4PHAFGHU3W73DYE" localSheetId="3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3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3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3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3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3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3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3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3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3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3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3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3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3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3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3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3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3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3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3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3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3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3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3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3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3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3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3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3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3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3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3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3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3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3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3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3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3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3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3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3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3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3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3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3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3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3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3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3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3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3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3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3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3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3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3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3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3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3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3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3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3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3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3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3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3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3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3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3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3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3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3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3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3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3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3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3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3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3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3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3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3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3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3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3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3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3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3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3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3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3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3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3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3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3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3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3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3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3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3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3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3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3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3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3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3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3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3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3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3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3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3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3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3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3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3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3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3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3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3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3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3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3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3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3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3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3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3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3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3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3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3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3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3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3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3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3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3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3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3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3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3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3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3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3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3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3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3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3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3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3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3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3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3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3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3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3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3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3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3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3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3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3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3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3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3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3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3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3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3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3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3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3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3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3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3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3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3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3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3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3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3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3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3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3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3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3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3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3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3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3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3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3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3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3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3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3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3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3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3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3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3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3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3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3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3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3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3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3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3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3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3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3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3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3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3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3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3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3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3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3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3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3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3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3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3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3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3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3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3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3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3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3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3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3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3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3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3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3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3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3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3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3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3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3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3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3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3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3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3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3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3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3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3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3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3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3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3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3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3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3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3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3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3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3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3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3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3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3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3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3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3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3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3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3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3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3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3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3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3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3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3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3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3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3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3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3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3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3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3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3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3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3" hidden="1">#REF!</definedName>
    <definedName name="BExQG8TYRD2G42UA5ZPCRLNKUDMX" localSheetId="4" hidden="1">#REF!</definedName>
    <definedName name="BExQG8TYRD2G42UA5ZPCRLNKUDMX" hidden="1">#REF!</definedName>
    <definedName name="BExQG9A8OZ31BDN5QEGQGWG59A43" localSheetId="1" hidden="1">#REF!</definedName>
    <definedName name="BExQG9A8OZ31BDN5QEGQGWG59A43" localSheetId="3" hidden="1">#REF!</definedName>
    <definedName name="BExQG9A8OZ31BDN5QEGQGWG59A43" localSheetId="4" hidden="1">#REF!</definedName>
    <definedName name="BExQG9A8OZ31BDN5QEGQGWG59A43" hidden="1">#REF!</definedName>
    <definedName name="BExQGGBQ2CMSPV4NV4RA7NMBQER6" localSheetId="1" hidden="1">#REF!</definedName>
    <definedName name="BExQGGBQ2CMSPV4NV4RA7NMBQER6" localSheetId="3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3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3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3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3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3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3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3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3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3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3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3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3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3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3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3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3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3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3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3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3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3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3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3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3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3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3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3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3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3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3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3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3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3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3" hidden="1">#REF!</definedName>
    <definedName name="BExQL2NSE8OYZFXQH8A23RMVMFW7" localSheetId="4" hidden="1">#REF!</definedName>
    <definedName name="BExQL2NSE8OYZFXQH8A23RMVMFW7" hidden="1">#REF!</definedName>
    <definedName name="BExQL4GJ3LZJL6JDEHT7UDXW90TV" localSheetId="1" hidden="1">#REF!</definedName>
    <definedName name="BExQL4GJ3LZJL6JDEHT7UDXW90TV" localSheetId="3" hidden="1">#REF!</definedName>
    <definedName name="BExQL4GJ3LZJL6JDEHT7UDXW90TV" localSheetId="4" hidden="1">#REF!</definedName>
    <definedName name="BExQL4GJ3LZJL6JDEHT7UDXW90TV" hidden="1">#REF!</definedName>
    <definedName name="BExQLE1TOW3A287TQB0AVWENT8O1" localSheetId="1" hidden="1">#REF!</definedName>
    <definedName name="BExQLE1TOW3A287TQB0AVWENT8O1" localSheetId="3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3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3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3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3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3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3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3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3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3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3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3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3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3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3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3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3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3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3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3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3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3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3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3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3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3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3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3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3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3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3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3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3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3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3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3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3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3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3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3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3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3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3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3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3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3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3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3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3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3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3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3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3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3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3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3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3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3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3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3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3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3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3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3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3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3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3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3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3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3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3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3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3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3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3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3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3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3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3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3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3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3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3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3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3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3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3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3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3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3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3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3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3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3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3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3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3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3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3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3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3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3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3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3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3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3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3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3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3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3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3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3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3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3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3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3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3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3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3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3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3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3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3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3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3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3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3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3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3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3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3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3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3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3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3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3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3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3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3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3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3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3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3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3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3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3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3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3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3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3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3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3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3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3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3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3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3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3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3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3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3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3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3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3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3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3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3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3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3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3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3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3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3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3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3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3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3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3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3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3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3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3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3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3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3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3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3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3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3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3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3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3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3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3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3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3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3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3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3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3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3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3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3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3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3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3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3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3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3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3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3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3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3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3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3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3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3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3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3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3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3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3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3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3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3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3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3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3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3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3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3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3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3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3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3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3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3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3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3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3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3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3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3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3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3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3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3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3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3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3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3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3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3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3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3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3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3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3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3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3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3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3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3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3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3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3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3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3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3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3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3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3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3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3" hidden="1">#REF!</definedName>
    <definedName name="BExUAMWQODKBXMRH1QCMJLJBF8M7" localSheetId="4" hidden="1">#REF!</definedName>
    <definedName name="BExUAMWQODKBXMRH1QCMJLJBF8M7" hidden="1">#REF!</definedName>
    <definedName name="BExUAPR6Y32097JKJCTGC4C6EGE9" localSheetId="1" hidden="1">#REF!</definedName>
    <definedName name="BExUAPR6Y32097JKJCTGC4C6EGE9" localSheetId="3" hidden="1">#REF!</definedName>
    <definedName name="BExUAPR6Y32097JKJCTGC4C6EGE9" localSheetId="4" hidden="1">#REF!</definedName>
    <definedName name="BExUAPR6Y32097JKJCTGC4C6EGE9" hidden="1">#REF!</definedName>
    <definedName name="BExUARUP0MX710TNZSAA01HUEAVC" localSheetId="1" hidden="1">#REF!</definedName>
    <definedName name="BExUARUP0MX710TNZSAA01HUEAVC" localSheetId="3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3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3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3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3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3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3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3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3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3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3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3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3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3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3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3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3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3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3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3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3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3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3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3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3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3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3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3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3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3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3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3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3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3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3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3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3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3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3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3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3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3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3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3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3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3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3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3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3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3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3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3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3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3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3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3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3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3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3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3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3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3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3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3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3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3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3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3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3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3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3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3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3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3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3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3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3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3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3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3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3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3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3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3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3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3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3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3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3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3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3" hidden="1">#REF!</definedName>
    <definedName name="BExW1U0JLKQ094DW5MMOI8UHO09V" localSheetId="4" hidden="1">#REF!</definedName>
    <definedName name="BExW1U0JLKQ094DW5MMOI8UHO09V" hidden="1">#REF!</definedName>
    <definedName name="BExW1VNZHNB5P9V6232N0DQCE0WE" localSheetId="1" hidden="1">#REF!</definedName>
    <definedName name="BExW1VNZHNB5P9V6232N0DQCE0WE" localSheetId="3" hidden="1">#REF!</definedName>
    <definedName name="BExW1VNZHNB5P9V6232N0DQCE0WE" localSheetId="4" hidden="1">#REF!</definedName>
    <definedName name="BExW1VNZHNB5P9V6232N0DQCE0WE" hidden="1">#REF!</definedName>
    <definedName name="BExW1WK6J1TDP29S3QDPTYZJBLIW" localSheetId="1" hidden="1">#REF!</definedName>
    <definedName name="BExW1WK6J1TDP29S3QDPTYZJBLIW" localSheetId="3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3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3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3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3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3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3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3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3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3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3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3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3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3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3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3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3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3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3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3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3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3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3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3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3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3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3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3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3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3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3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3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3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3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3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3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3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3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3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3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3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3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3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3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3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3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3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3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3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3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3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3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3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3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3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3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3" hidden="1">#REF!</definedName>
    <definedName name="BExXO278QHQN8JDK5425EJ615ECC" localSheetId="4" hidden="1">#REF!</definedName>
    <definedName name="BExXO278QHQN8JDK5425EJ615ECC" hidden="1">#REF!</definedName>
    <definedName name="BExXO4QVV7YZ6L5A7WZEMIA5AZOV" localSheetId="1" hidden="1">#REF!</definedName>
    <definedName name="BExXO4QVV7YZ6L5A7WZEMIA5AZOV" localSheetId="3" hidden="1">#REF!</definedName>
    <definedName name="BExXO4QVV7YZ6L5A7WZEMIA5AZOV" localSheetId="4" hidden="1">#REF!</definedName>
    <definedName name="BExXO4QVV7YZ6L5A7WZEMIA5AZOV" hidden="1">#REF!</definedName>
    <definedName name="BExXOBHOP0WGFHI2Y9AO4L440UVQ" localSheetId="1" hidden="1">#REF!</definedName>
    <definedName name="BExXOBHOP0WGFHI2Y9AO4L440UVQ" localSheetId="3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3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3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3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3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3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3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3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3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3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3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3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3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3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3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3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3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3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3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3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3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3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3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3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3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3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3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3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3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3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3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3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3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3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3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3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3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3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3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3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3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3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3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3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3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3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3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3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3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3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3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3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3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3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3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3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3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3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3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3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3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3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3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3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3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3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3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3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3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3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3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3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3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3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3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3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3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3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3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3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3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3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3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3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3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3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3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3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3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3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3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3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3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3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3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3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3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3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3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3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3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3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3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3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3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3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3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3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3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3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3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3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3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3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3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3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3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3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3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3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3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3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3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3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3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3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3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3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3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3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3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3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3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3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3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3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3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3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3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3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3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3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3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3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3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3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3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3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3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3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3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3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3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3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3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3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3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3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3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3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3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3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3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3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3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3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3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3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3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3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3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3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3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3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3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3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3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3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3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3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3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3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3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3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3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3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3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3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3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3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3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3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3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3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3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3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3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3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3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3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3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3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3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3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3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3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3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3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3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3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3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3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3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3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3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3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3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3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3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3" hidden="1">#REF!</definedName>
    <definedName name="BExZSTNUWCRNCL22SMKXKFSLCJ0O" localSheetId="4" hidden="1">#REF!</definedName>
    <definedName name="BExZSTNUWCRNCL22SMKXKFSLCJ0O" hidden="1">#REF!</definedName>
    <definedName name="BExZSYRA4NR7K6RLC3I81QSG5SQR" localSheetId="1" hidden="1">#REF!</definedName>
    <definedName name="BExZSYRA4NR7K6RLC3I81QSG5SQR" localSheetId="3" hidden="1">#REF!</definedName>
    <definedName name="BExZSYRA4NR7K6RLC3I81QSG5SQR" localSheetId="4" hidden="1">#REF!</definedName>
    <definedName name="BExZSYRA4NR7K6RLC3I81QSG5SQR" hidden="1">#REF!</definedName>
    <definedName name="BExZT6JSZ8CBS0SB3T07N3LMAX7M" localSheetId="1" hidden="1">#REF!</definedName>
    <definedName name="BExZT6JSZ8CBS0SB3T07N3LMAX7M" localSheetId="3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3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3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3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3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3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3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3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3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3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3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3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3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3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3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3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3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3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3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3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3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3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3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3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3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3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3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3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3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3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3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3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3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3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3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3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3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3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3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3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3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3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3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3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3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3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3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3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3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3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3" hidden="1">#REF!</definedName>
    <definedName name="BExZZZEMIIFKMLLV4DJKX5TB9R5V" localSheetId="4" hidden="1">#REF!</definedName>
    <definedName name="BExZZZEMIIFKMLLV4DJKX5TB9R5V" hidden="1">#REF!</definedName>
    <definedName name="BOOKADJ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localSheetId="4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[17]Readings!$B$2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localSheetId="4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[15]Inputs!$J$1</definedName>
    <definedName name="Classification">'[10]Func Study'!$AB$251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localSheetId="1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localSheetId="4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>#REF!</definedName>
    <definedName name="COMPACTUAL">#REF!</definedName>
    <definedName name="COMPT">#REF!</definedName>
    <definedName name="COMPWEATHER">#REF!</definedName>
    <definedName name="copy" localSheetId="1" hidden="1">#REF!</definedName>
    <definedName name="copy" localSheetId="3" hidden="1">#REF!</definedName>
    <definedName name="copy" localSheetId="4" hidden="1">#REF!</definedName>
    <definedName name="copy" hidden="1">#REF!</definedName>
    <definedName name="COSFacVal">[10]Inputs!$R$5</definedName>
    <definedName name="dad">[18]Variables!$H$2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_xlnm.Database">#REF!</definedName>
    <definedName name="DATE">[19]Jan!#REF!</definedName>
    <definedName name="DEC">[16]Backup!#REF!</definedName>
    <definedName name="DECT">#REF!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3" hidden="1">{#N/A,#N/A,FALSE,"Coversheet";#N/A,#N/A,FALSE,"QA"}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3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3" hidden="1">{#N/A,#N/A,FALSE,"Schedule F";#N/A,#N/A,FALSE,"Schedule G"}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3" hidden="1">{#N/A,#N/A,FALSE,"Coversheet";#N/A,#N/A,FALSE,"QA"}</definedName>
    <definedName name="Delete21" localSheetId="4" hidden="1">{#N/A,#N/A,FALSE,"Coversheet";#N/A,#N/A,FALSE,"QA"}</definedName>
    <definedName name="Delete21" hidden="1">{#N/A,#N/A,FALSE,"Coversheet";#N/A,#N/A,FALSE,"QA"}</definedName>
    <definedName name="Demand">[9]Inputs!$D$8</definedName>
    <definedName name="Demand2">[20]Inputs!$D$11</definedName>
    <definedName name="DFIT" localSheetId="1" hidden="1">{#N/A,#N/A,FALSE,"Coversheet";#N/A,#N/A,FALSE,"QA"}</definedName>
    <definedName name="DFIT" localSheetId="3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sd" localSheetId="1" hidden="1">[21]Inputs!#REF!</definedName>
    <definedName name="dsd" localSheetId="3" hidden="1">[21]Inputs!#REF!</definedName>
    <definedName name="dsd" hidden="1">[21]Inputs!#REF!</definedName>
    <definedName name="DUDE" localSheetId="1" hidden="1">#REF!</definedName>
    <definedName name="DUDE" localSheetId="3" hidden="1">#REF!</definedName>
    <definedName name="DUDE" localSheetId="4" hidden="1">#REF!</definedName>
    <definedName name="DUDE" hidden="1">#REF!</definedName>
    <definedName name="ee" localSheetId="1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nergy">[17]Readings!$B$3</definedName>
    <definedName name="Engy">[9]Inputs!$D$9</definedName>
    <definedName name="Engy2">[20]Inputs!$D$12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localSheetId="3" hidden="1">{#N/A,#N/A,FALSE,"Coversheet";#N/A,#N/A,FALSE,"QA"}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localSheetId="4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localSheetId="4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localSheetId="4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localSheetId="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Method">[15]Variables!$AB$2</definedName>
    <definedName name="FactorType">[13]Variables!$AK$2:$AL$12</definedName>
    <definedName name="FACTP">#REF!</definedName>
    <definedName name="FactSum">'[10]COS Factor Table'!$A$14:$O$113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EB">[16]Backup!#REF!</definedName>
    <definedName name="FEBT">#REF!</definedName>
    <definedName name="ffff" localSheetId="1" hidden="1">{#N/A,#N/A,FALSE,"Coversheet";#N/A,#N/A,FALSE,"QA"}</definedName>
    <definedName name="ffff" localSheetId="3" hidden="1">{#N/A,#N/A,FALSE,"Coversheet";#N/A,#N/A,FALSE,"QA"}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3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[14]Variables!$D$26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localSheetId="4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REATER10MW">#REF!</definedName>
    <definedName name="GTD_Percents">#REF!</definedName>
    <definedName name="HEIGHT">#REF!</definedName>
    <definedName name="helllo" localSheetId="1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3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localSheetId="4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localSheetId="3" hidden="1">{"'Sheet1'!$A$1:$J$121"}</definedName>
    <definedName name="HTML_Control" localSheetId="4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>#REF!</definedName>
    <definedName name="IDcontractsRVN">#REF!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[22]Summary!#REF!</definedName>
    <definedName name="Instructions">#REF!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localSheetId="4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[16]Backup!#REF!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1" hidden="1">{#N/A,#N/A,FALSE,"Summ";#N/A,#N/A,FALSE,"General"}</definedName>
    <definedName name="jfkljsdkljiejgr" localSheetId="3" hidden="1">{#N/A,#N/A,FALSE,"Summ";#N/A,#N/A,FALSE,"General"}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jjj">[23]Inputs!$N$18</definedName>
    <definedName name="JUL">[16]Backup!#REF!</definedName>
    <definedName name="JULT">#REF!</definedName>
    <definedName name="JUN">[16]Backup!#REF!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localSheetId="4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localSheetId="4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localSheetId="4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localSheetId="4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localSheetId="4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localSheetId="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[13]Variables!$AK$15</definedName>
    <definedName name="JurisNumber">[13]Variables!$AL$15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imcount" hidden="1">1</definedName>
    <definedName name="Line_Ext_Credit">#REF!</definedName>
    <definedName name="LinkCos">'[10]JAM Download'!$K$4</definedName>
    <definedName name="ListOffset" hidden="1">1</definedName>
    <definedName name="LOG">[16]Backup!#REF!</definedName>
    <definedName name="lookup" localSheetId="1" hidden="1">{#N/A,#N/A,FALSE,"Coversheet";#N/A,#N/A,FALSE,"QA"}</definedName>
    <definedName name="lookup" localSheetId="3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LOSS">[16]Backup!#REF!</definedName>
    <definedName name="MACTIT">#REF!</definedName>
    <definedName name="MAR">[16]Backup!#REF!</definedName>
    <definedName name="MART">#REF!</definedName>
    <definedName name="Master" localSheetId="1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localSheetId="4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[16]Backup!#REF!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[9]Inputs!$C$6</definedName>
    <definedName name="Miller" localSheetId="1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localSheetId="4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[16]Backup!#REF!</definedName>
    <definedName name="monthlist">[24]Table!$R$2:$S$13</definedName>
    <definedName name="monthtotals">#REF!</definedName>
    <definedName name="MSPAverageInput">[15]Inputs!#REF!</definedName>
    <definedName name="MSPYearEndInput">[15]Inputs!#REF!</definedName>
    <definedName name="MTKWH">#REF!</definedName>
    <definedName name="MTR_YR3">[25]Variables!$E$14</definedName>
    <definedName name="MTREV">#REF!</definedName>
    <definedName name="MULT">#REF!</definedName>
    <definedName name="Net_to_Gross_Factor">[10]Inputs!$G$8</definedName>
    <definedName name="NetToGross">[14]Variables!$D$23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[1]Jan!#REF!</definedName>
    <definedName name="NEWMO2">[1]Jan!#REF!</definedName>
    <definedName name="NEWMONTH">[1]Jan!#REF!</definedName>
    <definedName name="NORMALIZE">#REF!</definedName>
    <definedName name="NOV">[16]Backup!#REF!</definedName>
    <definedName name="NOVT">#REF!</definedName>
    <definedName name="NPC">[12]Inputs!$N$18</definedName>
    <definedName name="NUM">#REF!</definedName>
    <definedName name="OCT">[16]Backup!#REF!</definedName>
    <definedName name="OCTT">#REF!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localSheetId="4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localSheetId="4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'[26]Dist Misc'!$F$120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localSheetId="4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[27]TransInvest!#REF!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[16]Backup!#REF!</definedName>
    <definedName name="PRESENT">#REF!</definedName>
    <definedName name="PRICCHNG">#REF!</definedName>
    <definedName name="PricingInfo" localSheetId="1" hidden="1">[3]Inputs!#REF!</definedName>
    <definedName name="PricingInfo" localSheetId="3" hidden="1">[3]Inputs!#REF!</definedName>
    <definedName name="PricingInfo" localSheetId="4" hidden="1">[3]Inputs!#REF!</definedName>
    <definedName name="PricingInfo" hidden="1">[3]Inputs!#REF!</definedName>
    <definedName name="_xlnm.Print_Area" localSheetId="1">A!$A$1:$U$57</definedName>
    <definedName name="_xlnm.Print_Area" localSheetId="2">B!$A$1:$AP$21</definedName>
    <definedName name="_xlnm.Print_Area" localSheetId="3">'C'!$A$1:$AJ$73</definedName>
    <definedName name="_xlnm.Print_Area" localSheetId="4">D!$A$1:$S$18</definedName>
    <definedName name="_xlnm.Print_Titles" localSheetId="1">A!$A:$H,A!$1:$2</definedName>
    <definedName name="_xlnm.Print_Titles" localSheetId="2">B!$A:$E,B!$1:$2</definedName>
    <definedName name="_xlnm.Print_Titles" localSheetId="3">'C'!$A:$D,'C'!$1:$2</definedName>
    <definedName name="_xlnm.Print_Titles" localSheetId="4">D!$A:$B,D!$1:$2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" localSheetId="1" hidden="1">{#N/A,#N/A,FALSE,"Coversheet";#N/A,#N/A,FALSE,"QA"}</definedName>
    <definedName name="q" localSheetId="3" hidden="1">{#N/A,#N/A,FALSE,"Coversheet";#N/A,#N/A,FALSE,"QA"}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3" hidden="1">{#N/A,#N/A,FALSE,"schA"}</definedName>
    <definedName name="qqq" localSheetId="4" hidden="1">{#N/A,#N/A,FALSE,"schA"}</definedName>
    <definedName name="qqq" hidden="1">{#N/A,#N/A,FALSE,"schA"}</definedName>
    <definedName name="Query1">#REF!</definedName>
    <definedName name="Rates">[28]Codes!$A$1:$C$497</definedName>
    <definedName name="RC_ADJ">#REF!</definedName>
    <definedName name="RESADJ">#REF!</definedName>
    <definedName name="ResourceSupplier">[14]Variables!$D$28</definedName>
    <definedName name="retail" localSheetId="1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localSheetId="4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[28]Codes!$F$2:$G$10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localSheetId="4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1" hidden="1">{#N/A,#N/A,FALSE,"Summ";#N/A,#N/A,FALSE,"General"}</definedName>
    <definedName name="sdlfhsdlhfkl" localSheetId="3" hidden="1">{#N/A,#N/A,FALSE,"Summ";#N/A,#N/A,FALSE,"General"}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[16]Backup!#REF!</definedName>
    <definedName name="SEPT">#REF!</definedName>
    <definedName name="SERVICES_3">#REF!</definedName>
    <definedName name="seven" localSheetId="1" hidden="1">{#N/A,#N/A,FALSE,"CRPT";#N/A,#N/A,FALSE,"TREND";#N/A,#N/A,FALSE,"%Curve"}</definedName>
    <definedName name="seven" localSheetId="3" hidden="1">{#N/A,#N/A,FALSE,"CRPT";#N/A,#N/A,FALSE,"TREND";#N/A,#N/A,FALSE,"%Curve"}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[15]Variables!$AE$32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localSheetId="4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localSheetId="4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localSheetId="4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3" hidden="1">{"YTD-Total",#N/A,FALSE,"Provision"}</definedName>
    <definedName name="standard1" localSheetId="4" hidden="1">{"YTD-Total",#N/A,FALSE,"Provision"}</definedName>
    <definedName name="standard1" hidden="1">{"YTD-Total",#N/A,FALSE,"Provision"}</definedName>
    <definedName name="START">[1]Jan!#REF!</definedName>
    <definedName name="SUM_TAB1">#REF!</definedName>
    <definedName name="SUM_TAB2">#REF!</definedName>
    <definedName name="SUM_TAB3">#REF!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ROLL">#REF!</definedName>
    <definedName name="tem" localSheetId="1" hidden="1">{#N/A,#N/A,FALSE,"Summ";#N/A,#N/A,FALSE,"General"}</definedName>
    <definedName name="tem" localSheetId="3" hidden="1">{#N/A,#N/A,FALSE,"Summ";#N/A,#N/A,FALSE,"General"}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otalRateBase">'[10]G+T+D+R+M'!$H$58</definedName>
    <definedName name="tr" localSheetId="1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localSheetId="3" hidden="1">#REF!</definedName>
    <definedName name="Transfer" localSheetId="4" hidden="1">#REF!</definedName>
    <definedName name="Transfer" hidden="1">#REF!</definedName>
    <definedName name="Transfers" localSheetId="1" hidden="1">#REF!</definedName>
    <definedName name="Transfers" localSheetId="3" hidden="1">#REF!</definedName>
    <definedName name="Transfers" localSheetId="4" hidden="1">#REF!</definedName>
    <definedName name="Transfers" hidden="1">#REF!</definedName>
    <definedName name="TRANSM_2">[29]Transm2!$A$1:$M$461:'[29]10 Yr FC'!$M$47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>#REF!</definedName>
    <definedName name="UncollectibleAccounts">[14]Variables!$D$25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[14]Variables!$D$29</definedName>
    <definedName name="v" localSheetId="1" hidden="1">{#N/A,#N/A,FALSE,"Coversheet";#N/A,#N/A,FALSE,"QA"}</definedName>
    <definedName name="v" localSheetId="3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1" hidden="1">{#N/A,#N/A,FALSE,"Summ";#N/A,#N/A,FALSE,"General"}</definedName>
    <definedName name="Value" localSheetId="3" hidden="1">{#N/A,#N/A,FALSE,"Summ";#N/A,#N/A,FALSE,"General"}</definedName>
    <definedName name="Value" localSheetId="4" hidden="1">{#N/A,#N/A,FALSE,"Summ";#N/A,#N/A,FALSE,"General"}</definedName>
    <definedName name="Value" hidden="1">{#N/A,#N/A,FALSE,"Summ";#N/A,#N/A,FALSE,"General"}</definedName>
    <definedName name="VAR">[16]Backup!#REF!</definedName>
    <definedName name="VARIABLE">[22]Summary!#REF!</definedName>
    <definedName name="VOUCHER">#REF!</definedName>
    <definedName name="w" localSheetId="1" hidden="1">[30]Inputs!#REF!</definedName>
    <definedName name="w" localSheetId="3" hidden="1">[30]Inputs!#REF!</definedName>
    <definedName name="w" hidden="1">[30]Inputs!#REF!</definedName>
    <definedName name="WaRevenueTax">[14]Variables!$D$27</definedName>
    <definedName name="we" localSheetId="1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1" hidden="1">{#N/A,#N/A,FALSE,"Coversheet";#N/A,#N/A,FALSE,"QA"}</definedName>
    <definedName name="WH" localSheetId="3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IDTH">#REF!</definedName>
    <definedName name="WinterPeak">'[31]Load Data'!$D$9:$H$12,'[31]Load Data'!$D$20:$H$22</definedName>
    <definedName name="WORK1">#REF!</definedName>
    <definedName name="WORK2">#REF!</definedName>
    <definedName name="WORK3">#REF!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4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localSheetId="4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localSheetId="4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4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4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sheet";#N/A,#N/A,FALSE,"Adj backup";#N/A,#N/A,FALSE,"t Accounts"}</definedName>
    <definedName name="wrn.All._.Pages." localSheetId="4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localSheetId="4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localSheetId="4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3" hidden="1">{#N/A,#N/A,TRUE,"Cover";#N/A,#N/A,TRUE,"Contents"}</definedName>
    <definedName name="wrn.Cover." localSheetId="4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3" hidden="1">{#N/A,#N/A,FALSE,"Cover";#N/A,#N/A,FALSE,"Contents"}</definedName>
    <definedName name="wrn.CoverContents." localSheetId="4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3" hidden="1">{#N/A,#N/A,FALSE,"schA"}</definedName>
    <definedName name="wrn.ECR." localSheetId="4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localSheetId="4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4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3" hidden="1">{"FullView",#N/A,FALSE,"Consltd-For contngcy"}</definedName>
    <definedName name="wrn.Full._.View." localSheetId="4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4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4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localSheetId="3" hidden="1">{"Open issues Only",#N/A,FALSE,"TIMELINE"}</definedName>
    <definedName name="wrn.Open._.Issues._.Only." localSheetId="4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4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localSheetId="4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3" hidden="1">{"PFS recon view",#N/A,FALSE,"Hyperion Proof"}</definedName>
    <definedName name="wrn.PFSreconview." localSheetId="4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3" hidden="1">{"PGHC recon view",#N/A,FALSE,"Hyperion Proof"}</definedName>
    <definedName name="wrn.PGHCreconview." localSheetId="4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localSheetId="4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3" hidden="1">{#N/A,#N/A,FALSE,"PHI"}</definedName>
    <definedName name="wrn.PHI._.only." localSheetId="4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localSheetId="4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3" hidden="1">{"PPM Co Code View",#N/A,FALSE,"Comp Codes"}</definedName>
    <definedName name="wrn.PPMCoCodeView." localSheetId="4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3" hidden="1">{"PPM Recon View",#N/A,FALSE,"Hyperion Proof"}</definedName>
    <definedName name="wrn.PPMreconview." localSheetId="4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3" hidden="1">{"DATA_SET",#N/A,FALSE,"HOURLY SPREAD"}</definedName>
    <definedName name="wrn.PRINT._.SOURCE._.DATA." localSheetId="4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localSheetId="3" hidden="1">{"Electric Only",#N/A,FALSE,"Hyperion Proof"}</definedName>
    <definedName name="wrn.ProofElectricOnly." localSheetId="4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3" hidden="1">{"Proof Total",#N/A,FALSE,"Hyperion Proof"}</definedName>
    <definedName name="wrn.ProofTotal." localSheetId="4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3" hidden="1">{#N/A,#N/A,FALSE,"Dec 1999 mapping"}</definedName>
    <definedName name="wrn.Reformat._.only." localSheetId="4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localSheetId="4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3" hidden="1">{"YTD-Total",#N/A,FALSE,"Provision"}</definedName>
    <definedName name="wrn.Standard." localSheetId="4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localSheetId="4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3" hidden="1">{"YTD-Utility",#N/A,FALSE,"Prov Utility"}</definedName>
    <definedName name="wrn.Standard._.Utility._.Only." localSheetId="4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localSheetId="4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3" hidden="1">{#N/A,#N/A,FALSE,"Consltd-For contngcy"}</definedName>
    <definedName name="wrn.Summary._.View." localSheetId="4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3" hidden="1">{"Total Summary",#N/A,FALSE,"Summary"}</definedName>
    <definedName name="wrn.Total._.Summary." localSheetId="4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3" hidden="1">{#N/A,#N/A,FALSE,"Dec 1999 UK Continuing Ops"}</definedName>
    <definedName name="wrn.UK._.Conversion._.Only." localSheetId="4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localSheetId="3" hidden="1">{#N/A,#N/A,FALSE,"schA"}</definedName>
    <definedName name="www" localSheetId="4" hidden="1">{#N/A,#N/A,FALSE,"schA"}</definedName>
    <definedName name="www" hidden="1">{#N/A,#N/A,FALSE,"schA"}</definedName>
    <definedName name="x">'[32]Weather Present'!$K$7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#REF!</definedName>
    <definedName name="y" localSheetId="3" hidden="1">#REF!</definedName>
    <definedName name="y" localSheetId="4" hidden="1">#REF!</definedName>
    <definedName name="y" hidden="1">#REF!</definedName>
    <definedName name="Year">#REF!</definedName>
    <definedName name="YearEndFactors">[15]UTCR!$G$22:$U$108</definedName>
    <definedName name="YearEndInput">[15]Inputs!$A$3:$D$1668</definedName>
    <definedName name="YEFactors">[13]Factors!$S$3:$AG$99</definedName>
    <definedName name="yuf" localSheetId="1" hidden="1">{#N/A,#N/A,FALSE,"Summ";#N/A,#N/A,FALSE,"General"}</definedName>
    <definedName name="yuf" localSheetId="3" hidden="1">{#N/A,#N/A,FALSE,"Summ";#N/A,#N/A,FALSE,"General"}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1" hidden="1">#REF!</definedName>
    <definedName name="z" localSheetId="3" hidden="1">#REF!</definedName>
    <definedName name="z" localSheetId="4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3" hidden="1">#REF!</definedName>
    <definedName name="Z_01844156_6462_4A28_9785_1A86F4D0C834_.wvu.PrintTitles" localSheetId="4" hidden="1">#REF!</definedName>
    <definedName name="Z_01844156_6462_4A28_9785_1A86F4D0C834_.wvu.PrintTitles" hidden="1">#REF!</definedName>
    <definedName name="ZA">'[33] annual balance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27" l="1"/>
  <c r="N15" i="27"/>
  <c r="N13" i="27"/>
  <c r="N12" i="27"/>
  <c r="J50" i="5" l="1"/>
  <c r="K50" i="5"/>
  <c r="L50" i="5"/>
  <c r="M50" i="5"/>
  <c r="N50" i="5"/>
  <c r="O50" i="5"/>
  <c r="P50" i="5"/>
  <c r="Q50" i="5"/>
  <c r="R50" i="5"/>
  <c r="S50" i="5"/>
  <c r="T50" i="5"/>
  <c r="I50" i="5"/>
  <c r="J37" i="5"/>
  <c r="K37" i="5"/>
  <c r="L37" i="5"/>
  <c r="M37" i="5"/>
  <c r="N37" i="5"/>
  <c r="O37" i="5"/>
  <c r="P37" i="5"/>
  <c r="Q37" i="5"/>
  <c r="R37" i="5"/>
  <c r="S37" i="5"/>
  <c r="T37" i="5"/>
  <c r="I37" i="5"/>
  <c r="I24" i="5"/>
  <c r="J24" i="5"/>
  <c r="K24" i="5"/>
  <c r="L24" i="5"/>
  <c r="M24" i="5"/>
  <c r="N24" i="5"/>
  <c r="O24" i="5"/>
  <c r="P24" i="5"/>
  <c r="Q24" i="5"/>
  <c r="R24" i="5"/>
  <c r="S24" i="5"/>
  <c r="T24" i="5"/>
  <c r="O11" i="5"/>
  <c r="P11" i="5"/>
  <c r="Q11" i="5"/>
  <c r="R11" i="5"/>
  <c r="S11" i="5"/>
  <c r="T11" i="5"/>
  <c r="L11" i="5"/>
  <c r="M11" i="5"/>
  <c r="N11" i="5"/>
  <c r="K11" i="5"/>
  <c r="J11" i="5"/>
  <c r="I11" i="5"/>
  <c r="J17" i="27" l="1"/>
  <c r="F17" i="27"/>
  <c r="H12" i="27"/>
  <c r="L12" i="27" s="1"/>
  <c r="G12" i="27"/>
  <c r="K12" i="27" s="1"/>
  <c r="H16" i="27"/>
  <c r="L16" i="27" s="1"/>
  <c r="G16" i="27"/>
  <c r="H15" i="27"/>
  <c r="L15" i="27" s="1"/>
  <c r="G15" i="27"/>
  <c r="K15" i="27" s="1"/>
  <c r="H14" i="27"/>
  <c r="L14" i="27" s="1"/>
  <c r="G14" i="27"/>
  <c r="K14" i="27" s="1"/>
  <c r="H13" i="27"/>
  <c r="L13" i="27" s="1"/>
  <c r="G13" i="27"/>
  <c r="K13" i="27" s="1"/>
  <c r="E13" i="27"/>
  <c r="I13" i="27" s="1"/>
  <c r="M13" i="27" s="1"/>
  <c r="E14" i="27"/>
  <c r="I14" i="27" s="1"/>
  <c r="M14" i="27" s="1"/>
  <c r="E15" i="27"/>
  <c r="I15" i="27" s="1"/>
  <c r="M15" i="27" s="1"/>
  <c r="E16" i="27"/>
  <c r="I16" i="27" s="1"/>
  <c r="M16" i="27" s="1"/>
  <c r="E12" i="27"/>
  <c r="I12" i="27" s="1"/>
  <c r="M12" i="27" s="1"/>
  <c r="P16" i="27" l="1"/>
  <c r="K16" i="27"/>
  <c r="H17" i="27"/>
  <c r="L17" i="27" s="1"/>
  <c r="I17" i="27"/>
  <c r="M17" i="27" s="1"/>
  <c r="G17" i="27"/>
  <c r="K17" i="27" s="1"/>
  <c r="Q16" i="27"/>
  <c r="R16" i="27" l="1"/>
  <c r="AO7" i="18" l="1"/>
  <c r="AN7" i="18"/>
  <c r="AM7" i="18"/>
  <c r="AN8" i="18" l="1"/>
  <c r="AO8" i="18"/>
  <c r="AN9" i="18"/>
  <c r="AO9" i="18"/>
  <c r="AN10" i="18"/>
  <c r="AO10" i="18"/>
  <c r="AM8" i="18"/>
  <c r="AM9" i="18"/>
  <c r="AM10" i="18"/>
  <c r="O17" i="18"/>
  <c r="AD17" i="18"/>
  <c r="O18" i="18"/>
  <c r="AD18" i="18"/>
  <c r="O19" i="18"/>
  <c r="AD19" i="18"/>
  <c r="O20" i="18"/>
  <c r="AD20" i="18"/>
  <c r="F20" i="18"/>
  <c r="E62" i="2" s="1"/>
  <c r="F19" i="18"/>
  <c r="E47" i="2" s="1"/>
  <c r="F18" i="18"/>
  <c r="E32" i="2" s="1"/>
  <c r="F17" i="18"/>
  <c r="E17" i="2" s="1"/>
  <c r="N15" i="18"/>
  <c r="N20" i="18" s="1"/>
  <c r="N14" i="18"/>
  <c r="N19" i="18" s="1"/>
  <c r="N13" i="18"/>
  <c r="N18" i="18" s="1"/>
  <c r="N12" i="18"/>
  <c r="N17" i="18" s="1"/>
  <c r="M15" i="18"/>
  <c r="M20" i="18" s="1"/>
  <c r="M14" i="18"/>
  <c r="M19" i="18" s="1"/>
  <c r="M13" i="18"/>
  <c r="M18" i="18" s="1"/>
  <c r="M12" i="18"/>
  <c r="M17" i="18" s="1"/>
  <c r="G13" i="18"/>
  <c r="G18" i="18" s="1"/>
  <c r="F32" i="2" s="1"/>
  <c r="H13" i="18"/>
  <c r="H18" i="18" s="1"/>
  <c r="G32" i="2" s="1"/>
  <c r="I13" i="18"/>
  <c r="I18" i="18" s="1"/>
  <c r="H32" i="2" s="1"/>
  <c r="J13" i="18"/>
  <c r="J18" i="18" s="1"/>
  <c r="I32" i="2" s="1"/>
  <c r="K13" i="18"/>
  <c r="K18" i="18" s="1"/>
  <c r="J32" i="2" s="1"/>
  <c r="L13" i="18"/>
  <c r="L18" i="18" s="1"/>
  <c r="G14" i="18"/>
  <c r="G19" i="18" s="1"/>
  <c r="F47" i="2" s="1"/>
  <c r="H14" i="18"/>
  <c r="H19" i="18" s="1"/>
  <c r="G47" i="2" s="1"/>
  <c r="I14" i="18"/>
  <c r="I19" i="18" s="1"/>
  <c r="H47" i="2" s="1"/>
  <c r="J14" i="18"/>
  <c r="J19" i="18" s="1"/>
  <c r="I47" i="2" s="1"/>
  <c r="K14" i="18"/>
  <c r="K19" i="18" s="1"/>
  <c r="J47" i="2" s="1"/>
  <c r="L14" i="18"/>
  <c r="L19" i="18" s="1"/>
  <c r="G15" i="18"/>
  <c r="G20" i="18" s="1"/>
  <c r="F62" i="2" s="1"/>
  <c r="H15" i="18"/>
  <c r="H20" i="18" s="1"/>
  <c r="G62" i="2" s="1"/>
  <c r="I15" i="18"/>
  <c r="I20" i="18" s="1"/>
  <c r="H62" i="2" s="1"/>
  <c r="J15" i="18"/>
  <c r="J20" i="18" s="1"/>
  <c r="I62" i="2" s="1"/>
  <c r="K15" i="18"/>
  <c r="K20" i="18" s="1"/>
  <c r="J62" i="2" s="1"/>
  <c r="L15" i="18"/>
  <c r="L20" i="18" s="1"/>
  <c r="H12" i="18"/>
  <c r="H17" i="18" s="1"/>
  <c r="G17" i="2" s="1"/>
  <c r="I12" i="18"/>
  <c r="I17" i="18" s="1"/>
  <c r="H17" i="2" s="1"/>
  <c r="J12" i="18"/>
  <c r="J17" i="18" s="1"/>
  <c r="I17" i="2" s="1"/>
  <c r="K12" i="18"/>
  <c r="K17" i="18" s="1"/>
  <c r="J17" i="2" s="1"/>
  <c r="L12" i="18"/>
  <c r="L17" i="18" s="1"/>
  <c r="G12" i="18"/>
  <c r="G17" i="18" s="1"/>
  <c r="F17" i="2" s="1"/>
  <c r="K62" i="2" l="1"/>
  <c r="K47" i="2"/>
  <c r="K17" i="2"/>
  <c r="K32" i="2"/>
  <c r="I9" i="5" l="1"/>
  <c r="F51" i="2"/>
  <c r="F52" i="2" s="1"/>
  <c r="F36" i="2"/>
  <c r="F37" i="2" s="1"/>
  <c r="F21" i="2"/>
  <c r="F22" i="2" s="1"/>
  <c r="AO12" i="18"/>
  <c r="AO17" i="18" s="1"/>
  <c r="AI17" i="2" s="1"/>
  <c r="AO13" i="18"/>
  <c r="AO18" i="18" s="1"/>
  <c r="AI32" i="2" s="1"/>
  <c r="AO14" i="18"/>
  <c r="AO19" i="18" s="1"/>
  <c r="AI47" i="2" s="1"/>
  <c r="AO15" i="18"/>
  <c r="AO20" i="18" s="1"/>
  <c r="AI62" i="2" s="1"/>
  <c r="G51" i="2" l="1"/>
  <c r="G52" i="2" s="1"/>
  <c r="G36" i="2"/>
  <c r="G37" i="2" s="1"/>
  <c r="G21" i="2"/>
  <c r="G22" i="2" s="1"/>
  <c r="H51" i="2" l="1"/>
  <c r="H52" i="2" s="1"/>
  <c r="H36" i="2"/>
  <c r="H37" i="2" s="1"/>
  <c r="H21" i="2"/>
  <c r="H22" i="2" s="1"/>
  <c r="I51" i="2" l="1"/>
  <c r="I52" i="2" s="1"/>
  <c r="I36" i="2"/>
  <c r="I37" i="2" s="1"/>
  <c r="I21" i="2"/>
  <c r="I22" i="2" s="1"/>
  <c r="J51" i="2" l="1"/>
  <c r="J52" i="2" s="1"/>
  <c r="J36" i="2"/>
  <c r="J37" i="2" s="1"/>
  <c r="J21" i="2"/>
  <c r="J22" i="2" s="1"/>
  <c r="K51" i="2" l="1"/>
  <c r="K52" i="2"/>
  <c r="L52" i="2" s="1"/>
  <c r="L54" i="2" s="1"/>
  <c r="K36" i="2"/>
  <c r="K37" i="2" s="1"/>
  <c r="L37" i="2" s="1"/>
  <c r="L39" i="2" s="1"/>
  <c r="K21" i="2"/>
  <c r="K22" i="2" s="1"/>
  <c r="L22" i="2" s="1"/>
  <c r="L24" i="2" s="1"/>
  <c r="I12" i="5" l="1"/>
  <c r="I16" i="5" l="1"/>
  <c r="E69" i="2" s="1"/>
  <c r="T52" i="5" l="1"/>
  <c r="S52" i="5"/>
  <c r="R52" i="5"/>
  <c r="Q52" i="5"/>
  <c r="P52" i="5"/>
  <c r="O52" i="5"/>
  <c r="N52" i="5"/>
  <c r="M52" i="5"/>
  <c r="L52" i="5"/>
  <c r="K52" i="5"/>
  <c r="J52" i="5"/>
  <c r="T39" i="5"/>
  <c r="S39" i="5"/>
  <c r="R39" i="5"/>
  <c r="Q39" i="5"/>
  <c r="P39" i="5"/>
  <c r="O39" i="5"/>
  <c r="N39" i="5"/>
  <c r="M39" i="5"/>
  <c r="L39" i="5"/>
  <c r="K39" i="5"/>
  <c r="J39" i="5"/>
  <c r="T26" i="5"/>
  <c r="S26" i="5"/>
  <c r="R26" i="5"/>
  <c r="Q26" i="5"/>
  <c r="P26" i="5"/>
  <c r="O26" i="5"/>
  <c r="N26" i="5"/>
  <c r="M26" i="5"/>
  <c r="L26" i="5"/>
  <c r="K26" i="5"/>
  <c r="J26" i="5"/>
  <c r="I22" i="5"/>
  <c r="K13" i="5"/>
  <c r="L13" i="5"/>
  <c r="M13" i="5"/>
  <c r="N13" i="5"/>
  <c r="O13" i="5"/>
  <c r="P13" i="5"/>
  <c r="Q13" i="5"/>
  <c r="R13" i="5"/>
  <c r="S13" i="5"/>
  <c r="T13" i="5"/>
  <c r="J13" i="5"/>
  <c r="T47" i="5"/>
  <c r="S47" i="5"/>
  <c r="R47" i="5"/>
  <c r="Q47" i="5"/>
  <c r="P47" i="5"/>
  <c r="O47" i="5"/>
  <c r="N47" i="5"/>
  <c r="M47" i="5"/>
  <c r="L47" i="5"/>
  <c r="K47" i="5"/>
  <c r="J47" i="5"/>
  <c r="T46" i="5"/>
  <c r="S46" i="5"/>
  <c r="R46" i="5"/>
  <c r="Q46" i="5"/>
  <c r="P46" i="5"/>
  <c r="O46" i="5"/>
  <c r="N46" i="5"/>
  <c r="M46" i="5"/>
  <c r="L46" i="5"/>
  <c r="K46" i="5"/>
  <c r="J46" i="5"/>
  <c r="T45" i="5"/>
  <c r="S45" i="5"/>
  <c r="R45" i="5"/>
  <c r="Q45" i="5"/>
  <c r="P45" i="5"/>
  <c r="O45" i="5"/>
  <c r="N45" i="5"/>
  <c r="M45" i="5"/>
  <c r="L45" i="5"/>
  <c r="K45" i="5"/>
  <c r="J45" i="5"/>
  <c r="T34" i="5"/>
  <c r="S34" i="5"/>
  <c r="R34" i="5"/>
  <c r="Q34" i="5"/>
  <c r="P34" i="5"/>
  <c r="O34" i="5"/>
  <c r="N34" i="5"/>
  <c r="M34" i="5"/>
  <c r="L34" i="5"/>
  <c r="K34" i="5"/>
  <c r="J34" i="5"/>
  <c r="T33" i="5"/>
  <c r="S33" i="5"/>
  <c r="R33" i="5"/>
  <c r="Q33" i="5"/>
  <c r="P33" i="5"/>
  <c r="O33" i="5"/>
  <c r="N33" i="5"/>
  <c r="M33" i="5"/>
  <c r="L33" i="5"/>
  <c r="K33" i="5"/>
  <c r="J33" i="5"/>
  <c r="T32" i="5"/>
  <c r="S32" i="5"/>
  <c r="R32" i="5"/>
  <c r="Q32" i="5"/>
  <c r="P32" i="5"/>
  <c r="O32" i="5"/>
  <c r="N32" i="5"/>
  <c r="M32" i="5"/>
  <c r="L32" i="5"/>
  <c r="K32" i="5"/>
  <c r="J32" i="5"/>
  <c r="T21" i="5"/>
  <c r="S21" i="5"/>
  <c r="R21" i="5"/>
  <c r="Q21" i="5"/>
  <c r="P21" i="5"/>
  <c r="O21" i="5"/>
  <c r="N21" i="5"/>
  <c r="M21" i="5"/>
  <c r="L21" i="5"/>
  <c r="K21" i="5"/>
  <c r="J21" i="5"/>
  <c r="T20" i="5"/>
  <c r="S20" i="5"/>
  <c r="R20" i="5"/>
  <c r="Q20" i="5"/>
  <c r="P20" i="5"/>
  <c r="O20" i="5"/>
  <c r="N20" i="5"/>
  <c r="M20" i="5"/>
  <c r="L20" i="5"/>
  <c r="K20" i="5"/>
  <c r="J20" i="5"/>
  <c r="T19" i="5"/>
  <c r="S19" i="5"/>
  <c r="R19" i="5"/>
  <c r="Q19" i="5"/>
  <c r="P19" i="5"/>
  <c r="O19" i="5"/>
  <c r="N19" i="5"/>
  <c r="M19" i="5"/>
  <c r="L19" i="5"/>
  <c r="K19" i="5"/>
  <c r="J19" i="5"/>
  <c r="J7" i="5"/>
  <c r="K7" i="5"/>
  <c r="L7" i="5"/>
  <c r="M7" i="5"/>
  <c r="N7" i="5"/>
  <c r="O7" i="5"/>
  <c r="P7" i="5"/>
  <c r="Q7" i="5"/>
  <c r="R7" i="5"/>
  <c r="S7" i="5"/>
  <c r="T7" i="5"/>
  <c r="J8" i="5"/>
  <c r="K8" i="5"/>
  <c r="L8" i="5"/>
  <c r="M8" i="5"/>
  <c r="N8" i="5"/>
  <c r="O8" i="5"/>
  <c r="P8" i="5"/>
  <c r="Q8" i="5"/>
  <c r="R8" i="5"/>
  <c r="S8" i="5"/>
  <c r="T8" i="5"/>
  <c r="K6" i="5"/>
  <c r="L6" i="5"/>
  <c r="M6" i="5"/>
  <c r="N6" i="5"/>
  <c r="O6" i="5"/>
  <c r="P6" i="5"/>
  <c r="Q6" i="5"/>
  <c r="R6" i="5"/>
  <c r="S6" i="5"/>
  <c r="T6" i="5"/>
  <c r="J6" i="5"/>
  <c r="R22" i="5" l="1"/>
  <c r="M22" i="5"/>
  <c r="Q22" i="5"/>
  <c r="L22" i="5"/>
  <c r="T22" i="5"/>
  <c r="N22" i="5"/>
  <c r="O22" i="5"/>
  <c r="J22" i="5"/>
  <c r="K22" i="5"/>
  <c r="S22" i="5"/>
  <c r="P22" i="5"/>
  <c r="P12" i="18" l="1"/>
  <c r="P17" i="18" s="1"/>
  <c r="L17" i="2" s="1"/>
  <c r="AF12" i="18"/>
  <c r="AF17" i="18" s="1"/>
  <c r="Z17" i="2" s="1"/>
  <c r="AG12" i="18"/>
  <c r="AG17" i="18" s="1"/>
  <c r="AA17" i="2" s="1"/>
  <c r="AH12" i="18"/>
  <c r="AH17" i="18" s="1"/>
  <c r="AB17" i="2" s="1"/>
  <c r="AI12" i="18"/>
  <c r="AI17" i="18" s="1"/>
  <c r="AC17" i="2" s="1"/>
  <c r="AJ12" i="18"/>
  <c r="AJ17" i="18" s="1"/>
  <c r="AD17" i="2" s="1"/>
  <c r="AK12" i="18"/>
  <c r="AK17" i="18" s="1"/>
  <c r="AE17" i="2" s="1"/>
  <c r="AL12" i="18"/>
  <c r="AL17" i="18" s="1"/>
  <c r="AF17" i="2" s="1"/>
  <c r="AM12" i="18"/>
  <c r="AM17" i="18" s="1"/>
  <c r="AG17" i="2" s="1"/>
  <c r="AN12" i="18"/>
  <c r="AN17" i="18" s="1"/>
  <c r="AH17" i="2" s="1"/>
  <c r="AF13" i="18"/>
  <c r="AF18" i="18" s="1"/>
  <c r="Z32" i="2" s="1"/>
  <c r="AG13" i="18"/>
  <c r="AG18" i="18" s="1"/>
  <c r="AA32" i="2" s="1"/>
  <c r="AH13" i="18"/>
  <c r="AH18" i="18" s="1"/>
  <c r="AB32" i="2" s="1"/>
  <c r="AI13" i="18"/>
  <c r="AI18" i="18" s="1"/>
  <c r="AC32" i="2" s="1"/>
  <c r="AJ13" i="18"/>
  <c r="AJ18" i="18" s="1"/>
  <c r="AD32" i="2" s="1"/>
  <c r="AK13" i="18"/>
  <c r="AK18" i="18" s="1"/>
  <c r="AE32" i="2" s="1"/>
  <c r="AL13" i="18"/>
  <c r="AL18" i="18" s="1"/>
  <c r="AF32" i="2" s="1"/>
  <c r="AM13" i="18"/>
  <c r="AM18" i="18" s="1"/>
  <c r="AG32" i="2" s="1"/>
  <c r="AN13" i="18"/>
  <c r="AN18" i="18" s="1"/>
  <c r="AH32" i="2" s="1"/>
  <c r="AF14" i="18"/>
  <c r="AF19" i="18" s="1"/>
  <c r="Z47" i="2" s="1"/>
  <c r="AG14" i="18"/>
  <c r="AG19" i="18" s="1"/>
  <c r="AA47" i="2" s="1"/>
  <c r="AH14" i="18"/>
  <c r="AH19" i="18" s="1"/>
  <c r="AB47" i="2" s="1"/>
  <c r="AI14" i="18"/>
  <c r="AI19" i="18" s="1"/>
  <c r="AC47" i="2" s="1"/>
  <c r="AJ14" i="18"/>
  <c r="AJ19" i="18" s="1"/>
  <c r="AD47" i="2" s="1"/>
  <c r="AK14" i="18"/>
  <c r="AK19" i="18" s="1"/>
  <c r="AE47" i="2" s="1"/>
  <c r="AL14" i="18"/>
  <c r="AL19" i="18" s="1"/>
  <c r="AF47" i="2" s="1"/>
  <c r="AM14" i="18"/>
  <c r="AM19" i="18" s="1"/>
  <c r="AG47" i="2" s="1"/>
  <c r="AN14" i="18"/>
  <c r="AN19" i="18" s="1"/>
  <c r="AH47" i="2" s="1"/>
  <c r="AF15" i="18"/>
  <c r="AF20" i="18" s="1"/>
  <c r="Z62" i="2" s="1"/>
  <c r="AG15" i="18"/>
  <c r="AG20" i="18" s="1"/>
  <c r="AA62" i="2" s="1"/>
  <c r="AH15" i="18"/>
  <c r="AH20" i="18" s="1"/>
  <c r="AB62" i="2" s="1"/>
  <c r="AI15" i="18"/>
  <c r="AI20" i="18" s="1"/>
  <c r="AC62" i="2" s="1"/>
  <c r="AJ15" i="18"/>
  <c r="AJ20" i="18" s="1"/>
  <c r="AD62" i="2" s="1"/>
  <c r="AK15" i="18"/>
  <c r="AK20" i="18" s="1"/>
  <c r="AE62" i="2" s="1"/>
  <c r="AL15" i="18"/>
  <c r="AL20" i="18" s="1"/>
  <c r="AF62" i="2" s="1"/>
  <c r="AM15" i="18"/>
  <c r="AM20" i="18" s="1"/>
  <c r="AG62" i="2" s="1"/>
  <c r="AN15" i="18"/>
  <c r="AN20" i="18" s="1"/>
  <c r="AH62" i="2" s="1"/>
  <c r="AE13" i="18"/>
  <c r="AE18" i="18" s="1"/>
  <c r="AE14" i="18"/>
  <c r="AE19" i="18" s="1"/>
  <c r="AE15" i="18"/>
  <c r="AE20" i="18" s="1"/>
  <c r="AE12" i="18"/>
  <c r="AE17" i="18" s="1"/>
  <c r="F18" i="2" l="1"/>
  <c r="F33" i="2" l="1"/>
  <c r="F34" i="2" s="1"/>
  <c r="F63" i="2"/>
  <c r="F64" i="2" s="1"/>
  <c r="G63" i="2" s="1"/>
  <c r="G64" i="2" s="1"/>
  <c r="H63" i="2" s="1"/>
  <c r="H64" i="2" s="1"/>
  <c r="I63" i="2" s="1"/>
  <c r="I64" i="2" s="1"/>
  <c r="J63" i="2" s="1"/>
  <c r="J64" i="2" s="1"/>
  <c r="K63" i="2" s="1"/>
  <c r="K64" i="2" s="1"/>
  <c r="F19" i="2"/>
  <c r="G18" i="2" s="1"/>
  <c r="G33" i="2" l="1"/>
  <c r="G34" i="2" s="1"/>
  <c r="F48" i="2"/>
  <c r="F49" i="2" s="1"/>
  <c r="G19" i="2"/>
  <c r="H18" i="2" s="1"/>
  <c r="AC15" i="18"/>
  <c r="AC20" i="18" s="1"/>
  <c r="Y62" i="2" s="1"/>
  <c r="AC14" i="18"/>
  <c r="AC19" i="18" s="1"/>
  <c r="Y47" i="2" s="1"/>
  <c r="AC13" i="18"/>
  <c r="AC18" i="18" s="1"/>
  <c r="Y32" i="2" s="1"/>
  <c r="AC12" i="18"/>
  <c r="AC17" i="18" s="1"/>
  <c r="Y17" i="2" s="1"/>
  <c r="AB15" i="18"/>
  <c r="AB20" i="18" s="1"/>
  <c r="X62" i="2" s="1"/>
  <c r="AB14" i="18"/>
  <c r="AB19" i="18" s="1"/>
  <c r="X47" i="2" s="1"/>
  <c r="AB13" i="18"/>
  <c r="AB18" i="18" s="1"/>
  <c r="X32" i="2" s="1"/>
  <c r="AB12" i="18"/>
  <c r="AB17" i="18" s="1"/>
  <c r="X17" i="2" s="1"/>
  <c r="R12" i="18"/>
  <c r="R17" i="18" s="1"/>
  <c r="N17" i="2" s="1"/>
  <c r="S12" i="18"/>
  <c r="S17" i="18" s="1"/>
  <c r="O17" i="2" s="1"/>
  <c r="T12" i="18"/>
  <c r="T17" i="18" s="1"/>
  <c r="P17" i="2" s="1"/>
  <c r="U12" i="18"/>
  <c r="U17" i="18" s="1"/>
  <c r="Q17" i="2" s="1"/>
  <c r="V12" i="18"/>
  <c r="V17" i="18" s="1"/>
  <c r="R17" i="2" s="1"/>
  <c r="W12" i="18"/>
  <c r="W17" i="18" s="1"/>
  <c r="S17" i="2" s="1"/>
  <c r="X12" i="18"/>
  <c r="X17" i="18" s="1"/>
  <c r="T17" i="2" s="1"/>
  <c r="Y12" i="18"/>
  <c r="Y17" i="18" s="1"/>
  <c r="U17" i="2" s="1"/>
  <c r="Z12" i="18"/>
  <c r="Z17" i="18" s="1"/>
  <c r="V17" i="2" s="1"/>
  <c r="AA12" i="18"/>
  <c r="AA17" i="18" s="1"/>
  <c r="W17" i="2" s="1"/>
  <c r="R13" i="18"/>
  <c r="R18" i="18" s="1"/>
  <c r="N32" i="2" s="1"/>
  <c r="S13" i="18"/>
  <c r="S18" i="18" s="1"/>
  <c r="O32" i="2" s="1"/>
  <c r="T13" i="18"/>
  <c r="T18" i="18" s="1"/>
  <c r="P32" i="2" s="1"/>
  <c r="U13" i="18"/>
  <c r="U18" i="18" s="1"/>
  <c r="Q32" i="2" s="1"/>
  <c r="V13" i="18"/>
  <c r="V18" i="18" s="1"/>
  <c r="R32" i="2" s="1"/>
  <c r="W13" i="18"/>
  <c r="W18" i="18" s="1"/>
  <c r="S32" i="2" s="1"/>
  <c r="X13" i="18"/>
  <c r="X18" i="18" s="1"/>
  <c r="T32" i="2" s="1"/>
  <c r="Y13" i="18"/>
  <c r="Y18" i="18" s="1"/>
  <c r="U32" i="2" s="1"/>
  <c r="Z13" i="18"/>
  <c r="Z18" i="18" s="1"/>
  <c r="V32" i="2" s="1"/>
  <c r="AA13" i="18"/>
  <c r="AA18" i="18" s="1"/>
  <c r="W32" i="2" s="1"/>
  <c r="R14" i="18"/>
  <c r="R19" i="18" s="1"/>
  <c r="N47" i="2" s="1"/>
  <c r="S14" i="18"/>
  <c r="S19" i="18" s="1"/>
  <c r="O47" i="2" s="1"/>
  <c r="T14" i="18"/>
  <c r="T19" i="18" s="1"/>
  <c r="P47" i="2" s="1"/>
  <c r="U14" i="18"/>
  <c r="U19" i="18" s="1"/>
  <c r="Q47" i="2" s="1"/>
  <c r="V14" i="18"/>
  <c r="V19" i="18" s="1"/>
  <c r="R47" i="2" s="1"/>
  <c r="W14" i="18"/>
  <c r="W19" i="18" s="1"/>
  <c r="S47" i="2" s="1"/>
  <c r="X14" i="18"/>
  <c r="X19" i="18" s="1"/>
  <c r="T47" i="2" s="1"/>
  <c r="Y14" i="18"/>
  <c r="Y19" i="18" s="1"/>
  <c r="U47" i="2" s="1"/>
  <c r="Z14" i="18"/>
  <c r="Z19" i="18" s="1"/>
  <c r="V47" i="2" s="1"/>
  <c r="AA14" i="18"/>
  <c r="AA19" i="18" s="1"/>
  <c r="W47" i="2" s="1"/>
  <c r="R15" i="18"/>
  <c r="R20" i="18" s="1"/>
  <c r="N62" i="2" s="1"/>
  <c r="S15" i="18"/>
  <c r="S20" i="18" s="1"/>
  <c r="O62" i="2" s="1"/>
  <c r="T15" i="18"/>
  <c r="T20" i="18" s="1"/>
  <c r="P62" i="2" s="1"/>
  <c r="U15" i="18"/>
  <c r="U20" i="18" s="1"/>
  <c r="Q62" i="2" s="1"/>
  <c r="V15" i="18"/>
  <c r="V20" i="18" s="1"/>
  <c r="R62" i="2" s="1"/>
  <c r="W15" i="18"/>
  <c r="W20" i="18" s="1"/>
  <c r="S62" i="2" s="1"/>
  <c r="X15" i="18"/>
  <c r="X20" i="18" s="1"/>
  <c r="T62" i="2" s="1"/>
  <c r="Y15" i="18"/>
  <c r="Y20" i="18" s="1"/>
  <c r="U62" i="2" s="1"/>
  <c r="Z15" i="18"/>
  <c r="Z20" i="18" s="1"/>
  <c r="V62" i="2" s="1"/>
  <c r="AA15" i="18"/>
  <c r="AA20" i="18" s="1"/>
  <c r="W62" i="2" s="1"/>
  <c r="Q15" i="18"/>
  <c r="Q20" i="18" s="1"/>
  <c r="M62" i="2" s="1"/>
  <c r="Q14" i="18"/>
  <c r="Q19" i="18" s="1"/>
  <c r="M47" i="2" s="1"/>
  <c r="Q13" i="18"/>
  <c r="Q18" i="18" s="1"/>
  <c r="M32" i="2" s="1"/>
  <c r="Q12" i="18"/>
  <c r="Q17" i="18" s="1"/>
  <c r="M17" i="2" s="1"/>
  <c r="P13" i="18"/>
  <c r="P18" i="18" s="1"/>
  <c r="L32" i="2" s="1"/>
  <c r="P14" i="18"/>
  <c r="P19" i="18" s="1"/>
  <c r="L47" i="2" s="1"/>
  <c r="P15" i="18"/>
  <c r="P20" i="18" l="1"/>
  <c r="L62" i="2" s="1"/>
  <c r="L63" i="2" s="1"/>
  <c r="L64" i="2" s="1"/>
  <c r="M63" i="2" s="1"/>
  <c r="M64" i="2" s="1"/>
  <c r="N63" i="2" s="1"/>
  <c r="N64" i="2" s="1"/>
  <c r="O63" i="2" s="1"/>
  <c r="O64" i="2" s="1"/>
  <c r="P63" i="2" s="1"/>
  <c r="P64" i="2" s="1"/>
  <c r="Q63" i="2" s="1"/>
  <c r="Q64" i="2" s="1"/>
  <c r="R63" i="2" s="1"/>
  <c r="R64" i="2" s="1"/>
  <c r="S63" i="2" s="1"/>
  <c r="S64" i="2" s="1"/>
  <c r="T63" i="2" s="1"/>
  <c r="T64" i="2" s="1"/>
  <c r="U63" i="2" s="1"/>
  <c r="U64" i="2" s="1"/>
  <c r="V63" i="2" s="1"/>
  <c r="V64" i="2" s="1"/>
  <c r="W63" i="2" s="1"/>
  <c r="W64" i="2" s="1"/>
  <c r="H33" i="2"/>
  <c r="H34" i="2" s="1"/>
  <c r="I33" i="2" s="1"/>
  <c r="I34" i="2" s="1"/>
  <c r="J33" i="2" s="1"/>
  <c r="J34" i="2" s="1"/>
  <c r="K33" i="2" s="1"/>
  <c r="K34" i="2" s="1"/>
  <c r="G48" i="2"/>
  <c r="G49" i="2" s="1"/>
  <c r="H48" i="2" s="1"/>
  <c r="H49" i="2" s="1"/>
  <c r="I48" i="2" s="1"/>
  <c r="I49" i="2" s="1"/>
  <c r="J48" i="2" s="1"/>
  <c r="J49" i="2" s="1"/>
  <c r="K48" i="2" s="1"/>
  <c r="K49" i="2" s="1"/>
  <c r="H19" i="2"/>
  <c r="I18" i="2" s="1"/>
  <c r="L48" i="2" l="1"/>
  <c r="L49" i="2" s="1"/>
  <c r="M48" i="2" s="1"/>
  <c r="M49" i="2" s="1"/>
  <c r="L33" i="2"/>
  <c r="L34" i="2" s="1"/>
  <c r="I19" i="2"/>
  <c r="J18" i="2" s="1"/>
  <c r="N48" i="2" l="1"/>
  <c r="N49" i="2" s="1"/>
  <c r="O48" i="2" s="1"/>
  <c r="O49" i="2" s="1"/>
  <c r="P48" i="2" s="1"/>
  <c r="P49" i="2" s="1"/>
  <c r="Q48" i="2" s="1"/>
  <c r="Q49" i="2" s="1"/>
  <c r="R48" i="2" s="1"/>
  <c r="R49" i="2" s="1"/>
  <c r="S48" i="2" s="1"/>
  <c r="S49" i="2" s="1"/>
  <c r="T48" i="2" s="1"/>
  <c r="T49" i="2" s="1"/>
  <c r="U48" i="2" s="1"/>
  <c r="U49" i="2" s="1"/>
  <c r="V48" i="2" s="1"/>
  <c r="V49" i="2" s="1"/>
  <c r="W48" i="2" s="1"/>
  <c r="W49" i="2" s="1"/>
  <c r="M33" i="2"/>
  <c r="M34" i="2" s="1"/>
  <c r="N33" i="2" s="1"/>
  <c r="N34" i="2" s="1"/>
  <c r="O33" i="2" s="1"/>
  <c r="O34" i="2" s="1"/>
  <c r="P33" i="2" s="1"/>
  <c r="P34" i="2" s="1"/>
  <c r="Q33" i="2" s="1"/>
  <c r="Q34" i="2" s="1"/>
  <c r="R33" i="2" s="1"/>
  <c r="R34" i="2" s="1"/>
  <c r="S33" i="2" s="1"/>
  <c r="S34" i="2" s="1"/>
  <c r="T33" i="2" s="1"/>
  <c r="T34" i="2" s="1"/>
  <c r="U33" i="2" s="1"/>
  <c r="U34" i="2" s="1"/>
  <c r="V33" i="2" s="1"/>
  <c r="V34" i="2" s="1"/>
  <c r="W33" i="2" s="1"/>
  <c r="W34" i="2" s="1"/>
  <c r="J19" i="2"/>
  <c r="K18" i="2" s="1"/>
  <c r="K19" i="2" l="1"/>
  <c r="I35" i="5" l="1"/>
  <c r="Q35" i="5"/>
  <c r="K35" i="5"/>
  <c r="S35" i="5"/>
  <c r="L35" i="5"/>
  <c r="T35" i="5"/>
  <c r="O35" i="5"/>
  <c r="N35" i="5"/>
  <c r="M35" i="5"/>
  <c r="P35" i="5"/>
  <c r="J35" i="5"/>
  <c r="R35" i="5"/>
  <c r="M48" i="5" l="1"/>
  <c r="N48" i="5"/>
  <c r="R48" i="5"/>
  <c r="K48" i="5"/>
  <c r="L48" i="5"/>
  <c r="T48" i="5"/>
  <c r="O48" i="5"/>
  <c r="S48" i="5"/>
  <c r="J48" i="5"/>
  <c r="P48" i="5"/>
  <c r="I48" i="5"/>
  <c r="Q48" i="5"/>
  <c r="O51" i="5" l="1"/>
  <c r="O55" i="5"/>
  <c r="K72" i="2" s="1"/>
  <c r="S55" i="5"/>
  <c r="O72" i="2" s="1"/>
  <c r="S51" i="5"/>
  <c r="T51" i="5"/>
  <c r="T55" i="5"/>
  <c r="P72" i="2" s="1"/>
  <c r="R55" i="5"/>
  <c r="N72" i="2" s="1"/>
  <c r="R51" i="5"/>
  <c r="L55" i="5"/>
  <c r="H72" i="2" s="1"/>
  <c r="L51" i="5"/>
  <c r="K55" i="5"/>
  <c r="G72" i="2" s="1"/>
  <c r="K51" i="5"/>
  <c r="N55" i="5"/>
  <c r="J72" i="2" s="1"/>
  <c r="N51" i="5"/>
  <c r="N56" i="5" s="1"/>
  <c r="J56" i="2" s="1"/>
  <c r="Q51" i="5"/>
  <c r="Q55" i="5"/>
  <c r="M72" i="2" s="1"/>
  <c r="P55" i="5"/>
  <c r="L72" i="2" s="1"/>
  <c r="P51" i="5"/>
  <c r="J55" i="5"/>
  <c r="F72" i="2" s="1"/>
  <c r="J51" i="5"/>
  <c r="M55" i="5"/>
  <c r="I72" i="2" s="1"/>
  <c r="M51" i="5"/>
  <c r="M56" i="5" s="1"/>
  <c r="I56" i="2" s="1"/>
  <c r="P56" i="5" l="1"/>
  <c r="L56" i="2" s="1"/>
  <c r="J56" i="5"/>
  <c r="F56" i="2" s="1"/>
  <c r="K56" i="5"/>
  <c r="G56" i="2" s="1"/>
  <c r="S56" i="5"/>
  <c r="O56" i="2" s="1"/>
  <c r="R56" i="5"/>
  <c r="N56" i="2" s="1"/>
  <c r="Q56" i="5"/>
  <c r="M56" i="2" s="1"/>
  <c r="T56" i="5"/>
  <c r="P56" i="2" s="1"/>
  <c r="L56" i="5"/>
  <c r="H56" i="2" s="1"/>
  <c r="O56" i="5"/>
  <c r="K56" i="2" s="1"/>
  <c r="P9" i="5" l="1"/>
  <c r="P16" i="5" s="1"/>
  <c r="M9" i="5"/>
  <c r="M16" i="5" s="1"/>
  <c r="T9" i="5"/>
  <c r="T16" i="5" s="1"/>
  <c r="L9" i="5"/>
  <c r="L16" i="5" s="1"/>
  <c r="O9" i="5"/>
  <c r="O16" i="5" s="1"/>
  <c r="R9" i="5"/>
  <c r="R16" i="5" s="1"/>
  <c r="Q9" i="5"/>
  <c r="Q16" i="5" s="1"/>
  <c r="S9" i="5"/>
  <c r="S16" i="5" s="1"/>
  <c r="K9" i="5"/>
  <c r="K16" i="5" s="1"/>
  <c r="J9" i="5"/>
  <c r="J16" i="5" s="1"/>
  <c r="N9" i="5"/>
  <c r="N16" i="5" s="1"/>
  <c r="I51" i="5" l="1"/>
  <c r="P12" i="5"/>
  <c r="O12" i="5"/>
  <c r="N12" i="5"/>
  <c r="M12" i="5"/>
  <c r="L12" i="5"/>
  <c r="S12" i="5"/>
  <c r="K12" i="5"/>
  <c r="T12" i="5"/>
  <c r="R12" i="5"/>
  <c r="J12" i="5"/>
  <c r="Q12" i="5"/>
  <c r="I55" i="5" l="1"/>
  <c r="E72" i="2" s="1"/>
  <c r="L69" i="2"/>
  <c r="I69" i="2"/>
  <c r="P69" i="2"/>
  <c r="G69" i="2"/>
  <c r="P42" i="5"/>
  <c r="L71" i="2" s="1"/>
  <c r="Q29" i="5"/>
  <c r="M70" i="2" s="1"/>
  <c r="R38" i="5"/>
  <c r="K38" i="5"/>
  <c r="N42" i="5"/>
  <c r="J71" i="2" s="1"/>
  <c r="I42" i="5"/>
  <c r="E71" i="2" s="1"/>
  <c r="N69" i="2"/>
  <c r="H69" i="2"/>
  <c r="P38" i="5"/>
  <c r="R42" i="5"/>
  <c r="N71" i="2" s="1"/>
  <c r="K42" i="5"/>
  <c r="G71" i="2" s="1"/>
  <c r="N38" i="5"/>
  <c r="L25" i="5"/>
  <c r="T42" i="5"/>
  <c r="P71" i="2" s="1"/>
  <c r="I38" i="5"/>
  <c r="S25" i="5"/>
  <c r="M25" i="5"/>
  <c r="T38" i="5"/>
  <c r="J25" i="5"/>
  <c r="O25" i="5"/>
  <c r="Q25" i="5"/>
  <c r="J69" i="2"/>
  <c r="S29" i="5"/>
  <c r="O70" i="2" s="1"/>
  <c r="M29" i="5"/>
  <c r="I70" i="2" s="1"/>
  <c r="L42" i="5"/>
  <c r="H71" i="2" s="1"/>
  <c r="J29" i="5"/>
  <c r="F70" i="2" s="1"/>
  <c r="Q42" i="5"/>
  <c r="M71" i="2" s="1"/>
  <c r="R29" i="5"/>
  <c r="N70" i="2" s="1"/>
  <c r="K25" i="5"/>
  <c r="L38" i="5"/>
  <c r="I29" i="5"/>
  <c r="E70" i="2" s="1"/>
  <c r="O29" i="5"/>
  <c r="K70" i="2" s="1"/>
  <c r="P25" i="5"/>
  <c r="Q38" i="5"/>
  <c r="K29" i="5"/>
  <c r="G70" i="2" s="1"/>
  <c r="M38" i="5"/>
  <c r="N25" i="5"/>
  <c r="M69" i="2"/>
  <c r="K69" i="2"/>
  <c r="R25" i="5"/>
  <c r="S38" i="5"/>
  <c r="M42" i="5"/>
  <c r="I71" i="2" s="1"/>
  <c r="N29" i="5"/>
  <c r="J70" i="2" s="1"/>
  <c r="T29" i="5"/>
  <c r="P70" i="2" s="1"/>
  <c r="I25" i="5"/>
  <c r="J38" i="5"/>
  <c r="O42" i="5"/>
  <c r="K71" i="2" s="1"/>
  <c r="F69" i="2"/>
  <c r="O69" i="2"/>
  <c r="P29" i="5"/>
  <c r="L70" i="2" s="1"/>
  <c r="S42" i="5"/>
  <c r="O71" i="2" s="1"/>
  <c r="L29" i="5"/>
  <c r="H70" i="2" s="1"/>
  <c r="T25" i="5"/>
  <c r="J42" i="5"/>
  <c r="F71" i="2" s="1"/>
  <c r="O38" i="5"/>
  <c r="I17" i="5" l="1"/>
  <c r="E11" i="2" s="1"/>
  <c r="M17" i="5"/>
  <c r="I11" i="2" s="1"/>
  <c r="P17" i="5"/>
  <c r="L11" i="2" s="1"/>
  <c r="I56" i="5"/>
  <c r="E56" i="2" s="1"/>
  <c r="P43" i="5"/>
  <c r="L41" i="2" s="1"/>
  <c r="L17" i="5"/>
  <c r="H11" i="2" s="1"/>
  <c r="L43" i="5"/>
  <c r="H41" i="2" s="1"/>
  <c r="T17" i="5"/>
  <c r="P11" i="2" s="1"/>
  <c r="I43" i="5"/>
  <c r="E41" i="2" s="1"/>
  <c r="Q43" i="5"/>
  <c r="M41" i="2" s="1"/>
  <c r="O43" i="5"/>
  <c r="K41" i="2" s="1"/>
  <c r="R17" i="5"/>
  <c r="N11" i="2" s="1"/>
  <c r="T43" i="5"/>
  <c r="P41" i="2" s="1"/>
  <c r="R30" i="5"/>
  <c r="N26" i="2" s="1"/>
  <c r="K17" i="5"/>
  <c r="G11" i="2" s="1"/>
  <c r="N43" i="5"/>
  <c r="J41" i="2" s="1"/>
  <c r="N17" i="5"/>
  <c r="J11" i="2" s="1"/>
  <c r="Q30" i="5"/>
  <c r="M26" i="2" s="1"/>
  <c r="T30" i="5"/>
  <c r="P26" i="2" s="1"/>
  <c r="O17" i="5"/>
  <c r="K11" i="2" s="1"/>
  <c r="S17" i="5"/>
  <c r="O11" i="2" s="1"/>
  <c r="J43" i="5"/>
  <c r="F41" i="2" s="1"/>
  <c r="L30" i="5"/>
  <c r="H26" i="2" s="1"/>
  <c r="J17" i="5"/>
  <c r="F11" i="2" s="1"/>
  <c r="Q17" i="5"/>
  <c r="M11" i="2" s="1"/>
  <c r="S43" i="5"/>
  <c r="O41" i="2" s="1"/>
  <c r="K30" i="5"/>
  <c r="G26" i="2" s="1"/>
  <c r="R43" i="5"/>
  <c r="N41" i="2" s="1"/>
  <c r="J30" i="5"/>
  <c r="F26" i="2" s="1"/>
  <c r="M30" i="5"/>
  <c r="I26" i="2" s="1"/>
  <c r="K43" i="5"/>
  <c r="G41" i="2" s="1"/>
  <c r="I30" i="5"/>
  <c r="E26" i="2" s="1"/>
  <c r="P30" i="5"/>
  <c r="L26" i="2" s="1"/>
  <c r="N30" i="5"/>
  <c r="J26" i="2" s="1"/>
  <c r="M43" i="5"/>
  <c r="I41" i="2" s="1"/>
  <c r="O30" i="5"/>
  <c r="K26" i="2" s="1"/>
  <c r="S30" i="5"/>
  <c r="O26" i="2" s="1"/>
  <c r="F42" i="2" l="1"/>
  <c r="F43" i="2" s="1"/>
  <c r="F57" i="2"/>
  <c r="F58" i="2" s="1"/>
  <c r="F27" i="2"/>
  <c r="F28" i="2" s="1"/>
  <c r="G27" i="2" l="1"/>
  <c r="G28" i="2" s="1"/>
  <c r="H27" i="2" s="1"/>
  <c r="H28" i="2" s="1"/>
  <c r="I27" i="2" s="1"/>
  <c r="I28" i="2" s="1"/>
  <c r="J27" i="2" s="1"/>
  <c r="J28" i="2" s="1"/>
  <c r="K27" i="2" s="1"/>
  <c r="K28" i="2" s="1"/>
  <c r="L27" i="2" s="1"/>
  <c r="L28" i="2" s="1"/>
  <c r="M27" i="2" s="1"/>
  <c r="M28" i="2" s="1"/>
  <c r="N27" i="2" s="1"/>
  <c r="N28" i="2" s="1"/>
  <c r="O27" i="2" s="1"/>
  <c r="O28" i="2" s="1"/>
  <c r="P27" i="2" s="1"/>
  <c r="P28" i="2" s="1"/>
  <c r="Q27" i="2" s="1"/>
  <c r="Q28" i="2" s="1"/>
  <c r="R27" i="2" s="1"/>
  <c r="R28" i="2" s="1"/>
  <c r="S27" i="2" s="1"/>
  <c r="S28" i="2" s="1"/>
  <c r="T27" i="2" s="1"/>
  <c r="T28" i="2" s="1"/>
  <c r="U27" i="2" s="1"/>
  <c r="U28" i="2" s="1"/>
  <c r="V27" i="2" s="1"/>
  <c r="V28" i="2" s="1"/>
  <c r="W27" i="2" s="1"/>
  <c r="W28" i="2" s="1"/>
  <c r="X28" i="2" s="1"/>
  <c r="G57" i="2"/>
  <c r="G58" i="2" s="1"/>
  <c r="H57" i="2" s="1"/>
  <c r="H58" i="2" s="1"/>
  <c r="I57" i="2" s="1"/>
  <c r="I58" i="2" s="1"/>
  <c r="J57" i="2" s="1"/>
  <c r="J58" i="2" s="1"/>
  <c r="K57" i="2" s="1"/>
  <c r="K58" i="2" s="1"/>
  <c r="L57" i="2" s="1"/>
  <c r="L58" i="2" s="1"/>
  <c r="M57" i="2" s="1"/>
  <c r="M58" i="2" s="1"/>
  <c r="N57" i="2" s="1"/>
  <c r="N58" i="2" s="1"/>
  <c r="O57" i="2" s="1"/>
  <c r="O58" i="2" s="1"/>
  <c r="P57" i="2" s="1"/>
  <c r="P58" i="2" s="1"/>
  <c r="Q57" i="2" s="1"/>
  <c r="Q58" i="2" s="1"/>
  <c r="R57" i="2" s="1"/>
  <c r="R58" i="2" s="1"/>
  <c r="S57" i="2" s="1"/>
  <c r="S58" i="2" s="1"/>
  <c r="T57" i="2" s="1"/>
  <c r="T58" i="2" s="1"/>
  <c r="U57" i="2" s="1"/>
  <c r="U58" i="2" s="1"/>
  <c r="V57" i="2" s="1"/>
  <c r="V58" i="2" s="1"/>
  <c r="W57" i="2" s="1"/>
  <c r="W58" i="2" s="1"/>
  <c r="X58" i="2" s="1"/>
  <c r="G42" i="2"/>
  <c r="G43" i="2" s="1"/>
  <c r="H42" i="2" s="1"/>
  <c r="H43" i="2" s="1"/>
  <c r="I42" i="2" s="1"/>
  <c r="I43" i="2" s="1"/>
  <c r="J42" i="2" s="1"/>
  <c r="J43" i="2" s="1"/>
  <c r="K42" i="2" s="1"/>
  <c r="K43" i="2" s="1"/>
  <c r="L42" i="2" s="1"/>
  <c r="L43" i="2" s="1"/>
  <c r="M42" i="2" s="1"/>
  <c r="M43" i="2" s="1"/>
  <c r="N42" i="2" s="1"/>
  <c r="N43" i="2" s="1"/>
  <c r="O42" i="2" s="1"/>
  <c r="O43" i="2" s="1"/>
  <c r="P42" i="2" s="1"/>
  <c r="P43" i="2" s="1"/>
  <c r="Q42" i="2" s="1"/>
  <c r="Q43" i="2" s="1"/>
  <c r="R42" i="2" s="1"/>
  <c r="R43" i="2" s="1"/>
  <c r="S42" i="2" s="1"/>
  <c r="S43" i="2" s="1"/>
  <c r="T42" i="2" s="1"/>
  <c r="T43" i="2" s="1"/>
  <c r="U42" i="2" s="1"/>
  <c r="U43" i="2" s="1"/>
  <c r="V42" i="2" s="1"/>
  <c r="V43" i="2" s="1"/>
  <c r="W42" i="2" s="1"/>
  <c r="W43" i="2" s="1"/>
  <c r="X43" i="2" s="1"/>
  <c r="X69" i="2"/>
  <c r="X14" i="2" s="1"/>
  <c r="X71" i="2"/>
  <c r="X44" i="2" s="1"/>
  <c r="X72" i="2"/>
  <c r="X59" i="2" s="1"/>
  <c r="X70" i="2"/>
  <c r="X29" i="2" s="1"/>
  <c r="X45" i="2" l="1"/>
  <c r="X48" i="2" s="1"/>
  <c r="X49" i="2" s="1"/>
  <c r="Y48" i="2" s="1"/>
  <c r="Y49" i="2" s="1"/>
  <c r="Z48" i="2" s="1"/>
  <c r="Z49" i="2" s="1"/>
  <c r="AA48" i="2" s="1"/>
  <c r="AA49" i="2" s="1"/>
  <c r="AB48" i="2" s="1"/>
  <c r="AB49" i="2" s="1"/>
  <c r="AC48" i="2" s="1"/>
  <c r="AC49" i="2" s="1"/>
  <c r="AD48" i="2" s="1"/>
  <c r="AD49" i="2" s="1"/>
  <c r="AE48" i="2" s="1"/>
  <c r="AE49" i="2" s="1"/>
  <c r="AF48" i="2" s="1"/>
  <c r="AF49" i="2" s="1"/>
  <c r="AG48" i="2" s="1"/>
  <c r="AG49" i="2" s="1"/>
  <c r="AH48" i="2" s="1"/>
  <c r="AH49" i="2" s="1"/>
  <c r="AI48" i="2" s="1"/>
  <c r="AI49" i="2" s="1"/>
  <c r="O14" i="27" s="1"/>
  <c r="X60" i="2"/>
  <c r="X63" i="2" s="1"/>
  <c r="X64" i="2" s="1"/>
  <c r="Y63" i="2" s="1"/>
  <c r="Y64" i="2" s="1"/>
  <c r="Z63" i="2" s="1"/>
  <c r="Z64" i="2" s="1"/>
  <c r="AA63" i="2" s="1"/>
  <c r="AA64" i="2" s="1"/>
  <c r="AB63" i="2" s="1"/>
  <c r="AB64" i="2" s="1"/>
  <c r="AC63" i="2" s="1"/>
  <c r="AC64" i="2" s="1"/>
  <c r="AD63" i="2" s="1"/>
  <c r="AD64" i="2" s="1"/>
  <c r="AE63" i="2" s="1"/>
  <c r="AE64" i="2" s="1"/>
  <c r="AF63" i="2" s="1"/>
  <c r="AF64" i="2" s="1"/>
  <c r="AG63" i="2" s="1"/>
  <c r="AG64" i="2" s="1"/>
  <c r="AH63" i="2" s="1"/>
  <c r="AH64" i="2" s="1"/>
  <c r="AI63" i="2" s="1"/>
  <c r="AI64" i="2" s="1"/>
  <c r="O15" i="27" s="1"/>
  <c r="X30" i="2"/>
  <c r="X33" i="2" s="1"/>
  <c r="X34" i="2" s="1"/>
  <c r="Y33" i="2" s="1"/>
  <c r="Y34" i="2" s="1"/>
  <c r="Z33" i="2" s="1"/>
  <c r="Z34" i="2" s="1"/>
  <c r="AA33" i="2" s="1"/>
  <c r="AA34" i="2" s="1"/>
  <c r="AB33" i="2" s="1"/>
  <c r="AB34" i="2" s="1"/>
  <c r="AC33" i="2" s="1"/>
  <c r="AC34" i="2" s="1"/>
  <c r="AD33" i="2" s="1"/>
  <c r="AD34" i="2" s="1"/>
  <c r="AE33" i="2" s="1"/>
  <c r="AE34" i="2" s="1"/>
  <c r="AF33" i="2" s="1"/>
  <c r="AF34" i="2" s="1"/>
  <c r="AG33" i="2" s="1"/>
  <c r="AG34" i="2" s="1"/>
  <c r="AH33" i="2" s="1"/>
  <c r="AH34" i="2" s="1"/>
  <c r="AI33" i="2" s="1"/>
  <c r="AI34" i="2" s="1"/>
  <c r="O13" i="27" s="1"/>
  <c r="E12" i="2"/>
  <c r="E13" i="2" s="1"/>
  <c r="P13" i="27" l="1"/>
  <c r="R13" i="27"/>
  <c r="Q13" i="27"/>
  <c r="Q15" i="27"/>
  <c r="P15" i="27"/>
  <c r="R15" i="27"/>
  <c r="Q14" i="27"/>
  <c r="P14" i="27"/>
  <c r="R14" i="27"/>
  <c r="F12" i="2"/>
  <c r="F13" i="2" s="1"/>
  <c r="G12" i="2" l="1"/>
  <c r="G13" i="2" s="1"/>
  <c r="H12" i="2" l="1"/>
  <c r="H13" i="2" s="1"/>
  <c r="I12" i="2" l="1"/>
  <c r="I13" i="2" s="1"/>
  <c r="J12" i="2" l="1"/>
  <c r="J13" i="2" s="1"/>
  <c r="K12" i="2" l="1"/>
  <c r="K13" i="2" s="1"/>
  <c r="L12" i="2" l="1"/>
  <c r="L13" i="2" s="1"/>
  <c r="M12" i="2" s="1"/>
  <c r="M13" i="2" l="1"/>
  <c r="N12" i="2" l="1"/>
  <c r="N13" i="2" s="1"/>
  <c r="O12" i="2" s="1"/>
  <c r="O13" i="2" s="1"/>
  <c r="P12" i="2" l="1"/>
  <c r="P13" i="2" s="1"/>
  <c r="Q12" i="2" l="1"/>
  <c r="Q13" i="2" s="1"/>
  <c r="R12" i="2" l="1"/>
  <c r="R13" i="2" s="1"/>
  <c r="F6" i="2" l="1"/>
  <c r="F7" i="2" s="1"/>
  <c r="S12" i="2"/>
  <c r="S13" i="2" l="1"/>
  <c r="T12" i="2" s="1"/>
  <c r="G6" i="2"/>
  <c r="G7" i="2" s="1"/>
  <c r="T13" i="2" l="1"/>
  <c r="H6" i="2"/>
  <c r="H7" i="2" s="1"/>
  <c r="U12" i="2" l="1"/>
  <c r="U13" i="2" s="1"/>
  <c r="I6" i="2"/>
  <c r="I7" i="2" s="1"/>
  <c r="V12" i="2" l="1"/>
  <c r="V13" i="2" s="1"/>
  <c r="J6" i="2"/>
  <c r="J7" i="2" s="1"/>
  <c r="W12" i="2" l="1"/>
  <c r="W13" i="2" s="1"/>
  <c r="K6" i="2"/>
  <c r="K7" i="2" s="1"/>
  <c r="X13" i="2" l="1"/>
  <c r="L7" i="2"/>
  <c r="X15" i="2" l="1"/>
  <c r="L9" i="2"/>
  <c r="L18" i="2" l="1"/>
  <c r="L19" i="2" s="1"/>
  <c r="M18" i="2" s="1"/>
  <c r="M19" i="2" s="1"/>
  <c r="N18" i="2" s="1"/>
  <c r="N19" i="2" s="1"/>
  <c r="O18" i="2" s="1"/>
  <c r="O19" i="2" s="1"/>
  <c r="P18" i="2" s="1"/>
  <c r="P19" i="2" s="1"/>
  <c r="Q18" i="2" s="1"/>
  <c r="Q19" i="2" s="1"/>
  <c r="R18" i="2" s="1"/>
  <c r="R19" i="2" s="1"/>
  <c r="S18" i="2" s="1"/>
  <c r="S19" i="2" s="1"/>
  <c r="T18" i="2" s="1"/>
  <c r="T19" i="2" s="1"/>
  <c r="U18" i="2" l="1"/>
  <c r="U19" i="2" s="1"/>
  <c r="V18" i="2" l="1"/>
  <c r="V19" i="2" s="1"/>
  <c r="W18" i="2" l="1"/>
  <c r="W19" i="2" s="1"/>
  <c r="X18" i="2" l="1"/>
  <c r="X19" i="2" s="1"/>
  <c r="Y18" i="2" l="1"/>
  <c r="Y19" i="2" s="1"/>
  <c r="Z18" i="2" l="1"/>
  <c r="Z19" i="2" s="1"/>
  <c r="AA18" i="2" l="1"/>
  <c r="AA19" i="2" s="1"/>
  <c r="AB18" i="2" s="1"/>
  <c r="AB19" i="2" s="1"/>
  <c r="AC18" i="2" s="1"/>
  <c r="AC19" i="2" s="1"/>
  <c r="AD18" i="2" s="1"/>
  <c r="AD19" i="2" s="1"/>
  <c r="AE18" i="2" s="1"/>
  <c r="AE19" i="2" s="1"/>
  <c r="AF18" i="2" l="1"/>
  <c r="AF19" i="2" s="1"/>
  <c r="AG18" i="2" l="1"/>
  <c r="AG19" i="2" s="1"/>
  <c r="AH18" i="2" l="1"/>
  <c r="AH19" i="2" s="1"/>
  <c r="AI18" i="2" l="1"/>
  <c r="AI19" i="2" s="1"/>
  <c r="O12" i="27" s="1"/>
  <c r="O17" i="27" l="1"/>
  <c r="R12" i="27"/>
  <c r="P12" i="27"/>
  <c r="Q12" i="27"/>
  <c r="R17" i="27" l="1"/>
  <c r="P17" i="27"/>
  <c r="Q17" i="27"/>
</calcChain>
</file>

<file path=xl/sharedStrings.xml><?xml version="1.0" encoding="utf-8"?>
<sst xmlns="http://schemas.openxmlformats.org/spreadsheetml/2006/main" count="602" uniqueCount="115">
  <si>
    <t>Deferral</t>
  </si>
  <si>
    <t>Period</t>
  </si>
  <si>
    <t>Description</t>
  </si>
  <si>
    <t>Interest</t>
  </si>
  <si>
    <t>Cumulative Deferral + Interest</t>
  </si>
  <si>
    <t>$ transferred to balancing account 2-1-20</t>
  </si>
  <si>
    <t>SCRF Payment Allocation</t>
  </si>
  <si>
    <t>$ transferred to balancing account 2-1-21</t>
  </si>
  <si>
    <t>Balancing Account Distribution</t>
  </si>
  <si>
    <t>Balancing Account Interest</t>
  </si>
  <si>
    <t>Cumulative Deferral Balance</t>
  </si>
  <si>
    <t>Total</t>
  </si>
  <si>
    <t>FERC Interest Rate</t>
  </si>
  <si>
    <t>SCRF Payment</t>
  </si>
  <si>
    <t>SCRF Payment Allocation Calculation</t>
  </si>
  <si>
    <t>Bills</t>
  </si>
  <si>
    <t>kWh</t>
  </si>
  <si>
    <t>$</t>
  </si>
  <si>
    <t>B</t>
  </si>
  <si>
    <t>Timeframe</t>
  </si>
  <si>
    <t>Annual</t>
  </si>
  <si>
    <t>Monthly</t>
  </si>
  <si>
    <t>Test</t>
  </si>
  <si>
    <t>Booked</t>
  </si>
  <si>
    <t>Fixed</t>
  </si>
  <si>
    <t>NPC</t>
  </si>
  <si>
    <t>Actual</t>
  </si>
  <si>
    <t>All</t>
  </si>
  <si>
    <t>Average</t>
  </si>
  <si>
    <t>Normalized</t>
  </si>
  <si>
    <t>Actual Decoupled</t>
  </si>
  <si>
    <t>Allowed Decoupled</t>
  </si>
  <si>
    <t>Excess Earnings Allocation</t>
  </si>
  <si>
    <t>Booked Monthly Deferral</t>
  </si>
  <si>
    <t>Units</t>
  </si>
  <si>
    <t>$/kWh</t>
  </si>
  <si>
    <t>Schs.16,17,18,19</t>
  </si>
  <si>
    <t>Schs.29,36</t>
  </si>
  <si>
    <t>Sch.24</t>
  </si>
  <si>
    <t>Sch.40</t>
  </si>
  <si>
    <t>Line</t>
  </si>
  <si>
    <t>Source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</si>
  <si>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</si>
  <si>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</si>
  <si>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</si>
  <si>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</si>
  <si>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</si>
  <si>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</si>
  <si>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</si>
  <si>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</si>
  <si>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</si>
  <si>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</si>
  <si>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</si>
  <si>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=A-B-C</t>
  </si>
  <si>
    <t>Docket UE-152253</t>
  </si>
  <si>
    <t>Booked Monthly Results</t>
  </si>
  <si>
    <t>=D/E*F</t>
  </si>
  <si>
    <t>=D/E/H*I*J</t>
  </si>
  <si>
    <t>=G-K</t>
  </si>
  <si>
    <t>Schedule</t>
  </si>
  <si>
    <t>Proposed</t>
  </si>
  <si>
    <t>June 2019)</t>
  </si>
  <si>
    <t>Deferral Period</t>
  </si>
  <si>
    <t>Cumulative</t>
  </si>
  <si>
    <t>on 2/1/2022</t>
  </si>
  <si>
    <t>Revenue and Kilowatt Hours Occuring Before 2/1/2020</t>
  </si>
  <si>
    <t>Revenue and Kilowatt Hours Occuring After 2/1/2020 and Before 2/1/2021</t>
  </si>
  <si>
    <t>Revenue and Kilowatt Hours Occuring After 2/1/2021*</t>
  </si>
  <si>
    <t>*Company estimates for Nov-21 - Jan-22 Revenue per Nov-20 - Jan-21 Kilowatt Hours.</t>
  </si>
  <si>
    <t>Not Decoupled</t>
  </si>
  <si>
    <t>Balance</t>
  </si>
  <si>
    <t>Attachment C</t>
  </si>
  <si>
    <t>Calculation of Cumulative Deferral Balances on February 1, 2022</t>
  </si>
  <si>
    <t>Attachment B</t>
  </si>
  <si>
    <t>Attachment A</t>
  </si>
  <si>
    <t>Deferral Period Four Monthly Deferral Calculations</t>
  </si>
  <si>
    <t>Attachment D</t>
  </si>
  <si>
    <t>Price (¢/kWh)</t>
  </si>
  <si>
    <t>Change</t>
  </si>
  <si>
    <t>Present</t>
  </si>
  <si>
    <t>M</t>
  </si>
  <si>
    <t>N</t>
  </si>
  <si>
    <t>MWh</t>
  </si>
  <si>
    <t>(Twelve</t>
  </si>
  <si>
    <t>Months</t>
  </si>
  <si>
    <t>($000)</t>
  </si>
  <si>
    <t>Base $000</t>
  </si>
  <si>
    <t>O</t>
  </si>
  <si>
    <t>=B*D</t>
  </si>
  <si>
    <t xml:space="preserve"> Cumulative Deferral Balance</t>
  </si>
  <si>
    <t>Ending</t>
  </si>
  <si>
    <t>Estimated Revenue Impact of Proposed Schedule 93 Price Change</t>
  </si>
  <si>
    <t>Estimated Revenue Impact</t>
  </si>
  <si>
    <t>=A*D</t>
  </si>
  <si>
    <t>=C*D</t>
  </si>
  <si>
    <t>=E/H</t>
  </si>
  <si>
    <t>=F/H</t>
  </si>
  <si>
    <t>=G/H</t>
  </si>
  <si>
    <t>=B-A</t>
  </si>
  <si>
    <t>Triggers</t>
  </si>
  <si>
    <t>Revenue as Percentage of Base</t>
  </si>
  <si>
    <t>Revenue as Percentage of</t>
  </si>
  <si>
    <t>P</t>
  </si>
  <si>
    <t>Revenue ($000)</t>
  </si>
  <si>
    <t>± 2.5</t>
  </si>
  <si>
    <t>Percent</t>
  </si>
  <si>
    <t>=E/M</t>
  </si>
  <si>
    <t>=F/M</t>
  </si>
  <si>
    <t>=G/M</t>
  </si>
  <si>
    <t>Schedule 93 Tariff</t>
  </si>
  <si>
    <t>=A*E</t>
  </si>
  <si>
    <t>=B*F</t>
  </si>
  <si>
    <t>=C*G</t>
  </si>
  <si>
    <t>=D*H</t>
  </si>
  <si>
    <t>Monthly Balancing Account Distribution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</si>
</sst>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0_);_(* \(#,##0.00000\);_(* &quot;-&quot;??_);_(@_)"/>
    <numFmt numFmtId="167" formatCode="_(* #,##0.000_);_(* \(#,##0.000\);_(* &quot;-&quot;??_);_(@_)"/>
    <numFmt numFmtId="168" formatCode="0.0%"/>
    <numFmt numFmtId="169" formatCode="0.000%"/>
  </numFmts>
  <fonts count="1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1" applyFont="1"/>
    <xf numFmtId="6" fontId="3" fillId="0" borderId="0" xfId="1" applyNumberFormat="1" applyFont="1"/>
    <xf numFmtId="164" fontId="3" fillId="0" borderId="0" xfId="2" applyNumberFormat="1" applyFont="1" applyFill="1" applyBorder="1"/>
    <xf numFmtId="0" fontId="7" fillId="0" borderId="0" xfId="3" applyNumberFormat="1" applyFont="1" applyBorder="1" applyAlignment="1">
      <alignment horizontal="center"/>
    </xf>
    <xf numFmtId="164" fontId="3" fillId="0" borderId="4" xfId="2" applyNumberFormat="1" applyFont="1" applyFill="1" applyBorder="1"/>
    <xf numFmtId="164" fontId="3" fillId="0" borderId="2" xfId="2" applyNumberFormat="1" applyFont="1" applyFill="1" applyBorder="1"/>
    <xf numFmtId="10" fontId="7" fillId="0" borderId="0" xfId="4" quotePrefix="1" applyNumberFormat="1" applyFont="1" applyFill="1" applyBorder="1" applyAlignment="1">
      <alignment horizontal="center"/>
    </xf>
    <xf numFmtId="0" fontId="3" fillId="0" borderId="0" xfId="1" applyFont="1" applyBorder="1"/>
    <xf numFmtId="164" fontId="3" fillId="0" borderId="0" xfId="9" applyNumberFormat="1" applyFont="1" applyBorder="1"/>
    <xf numFmtId="164" fontId="7" fillId="0" borderId="0" xfId="9" applyNumberFormat="1" applyFont="1" applyBorder="1" applyAlignment="1">
      <alignment horizontal="left"/>
    </xf>
    <xf numFmtId="164" fontId="3" fillId="0" borderId="0" xfId="9" applyNumberFormat="1" applyFont="1" applyFill="1" applyBorder="1"/>
    <xf numFmtId="164" fontId="3" fillId="0" borderId="9" xfId="9" applyNumberFormat="1" applyFont="1" applyFill="1" applyBorder="1"/>
    <xf numFmtId="43" fontId="3" fillId="0" borderId="0" xfId="9" applyFont="1"/>
    <xf numFmtId="43" fontId="3" fillId="0" borderId="0" xfId="9" applyFont="1" applyAlignment="1">
      <alignment horizontal="center"/>
    </xf>
    <xf numFmtId="43" fontId="3" fillId="0" borderId="0" xfId="9" applyFont="1" applyAlignment="1">
      <alignment horizontal="left"/>
    </xf>
    <xf numFmtId="164" fontId="3" fillId="0" borderId="4" xfId="9" applyNumberFormat="1" applyFont="1" applyFill="1" applyBorder="1"/>
    <xf numFmtId="164" fontId="7" fillId="0" borderId="0" xfId="9" applyNumberFormat="1" applyFont="1" applyFill="1" applyBorder="1" applyAlignment="1">
      <alignment horizontal="right"/>
    </xf>
    <xf numFmtId="164" fontId="3" fillId="0" borderId="2" xfId="9" applyNumberFormat="1" applyFont="1" applyFill="1" applyBorder="1"/>
    <xf numFmtId="164" fontId="3" fillId="0" borderId="0" xfId="9" applyNumberFormat="1" applyFont="1" applyAlignment="1">
      <alignment horizontal="left"/>
    </xf>
    <xf numFmtId="164" fontId="3" fillId="0" borderId="0" xfId="9" applyNumberFormat="1" applyFont="1" applyAlignment="1">
      <alignment horizontal="center"/>
    </xf>
    <xf numFmtId="43" fontId="3" fillId="0" borderId="0" xfId="9" applyFont="1" applyAlignment="1"/>
    <xf numFmtId="164" fontId="3" fillId="0" borderId="0" xfId="9" applyNumberFormat="1" applyFont="1" applyFill="1" applyBorder="1" applyAlignment="1">
      <alignment horizontal="left"/>
    </xf>
    <xf numFmtId="164" fontId="3" fillId="0" borderId="0" xfId="9" applyNumberFormat="1" applyFont="1"/>
    <xf numFmtId="164" fontId="3" fillId="0" borderId="1" xfId="2" applyNumberFormat="1" applyFont="1" applyFill="1" applyBorder="1"/>
    <xf numFmtId="43" fontId="7" fillId="0" borderId="0" xfId="9" applyFont="1"/>
    <xf numFmtId="164" fontId="7" fillId="0" borderId="5" xfId="9" applyNumberFormat="1" applyFont="1" applyBorder="1" applyAlignment="1">
      <alignment horizontal="center"/>
    </xf>
    <xf numFmtId="164" fontId="7" fillId="0" borderId="14" xfId="9" applyNumberFormat="1" applyFont="1" applyBorder="1" applyAlignment="1">
      <alignment horizontal="center"/>
    </xf>
    <xf numFmtId="164" fontId="7" fillId="0" borderId="10" xfId="9" applyNumberFormat="1" applyFont="1" applyBorder="1" applyAlignment="1">
      <alignment horizontal="center"/>
    </xf>
    <xf numFmtId="10" fontId="7" fillId="0" borderId="2" xfId="4" quotePrefix="1" applyNumberFormat="1" applyFont="1" applyFill="1" applyBorder="1" applyAlignment="1">
      <alignment horizontal="center"/>
    </xf>
    <xf numFmtId="0" fontId="7" fillId="0" borderId="0" xfId="1" applyFont="1"/>
    <xf numFmtId="164" fontId="3" fillId="0" borderId="1" xfId="9" applyNumberFormat="1" applyFont="1" applyFill="1" applyBorder="1"/>
    <xf numFmtId="164" fontId="3" fillId="0" borderId="3" xfId="9" applyNumberFormat="1" applyFont="1" applyFill="1" applyBorder="1"/>
    <xf numFmtId="164" fontId="3" fillId="0" borderId="5" xfId="9" applyNumberFormat="1" applyFont="1" applyFill="1" applyBorder="1"/>
    <xf numFmtId="164" fontId="3" fillId="0" borderId="14" xfId="9" applyNumberFormat="1" applyFont="1" applyFill="1" applyBorder="1"/>
    <xf numFmtId="164" fontId="3" fillId="0" borderId="10" xfId="9" applyNumberFormat="1" applyFont="1" applyFill="1" applyBorder="1"/>
    <xf numFmtId="43" fontId="3" fillId="0" borderId="0" xfId="9" applyFont="1" applyBorder="1"/>
    <xf numFmtId="10" fontId="7" fillId="0" borderId="4" xfId="4" quotePrefix="1" applyNumberFormat="1" applyFont="1" applyFill="1" applyBorder="1" applyAlignment="1">
      <alignment horizontal="center"/>
    </xf>
    <xf numFmtId="164" fontId="3" fillId="0" borderId="4" xfId="9" applyNumberFormat="1" applyFont="1" applyBorder="1" applyAlignment="1">
      <alignment horizontal="left"/>
    </xf>
    <xf numFmtId="164" fontId="3" fillId="0" borderId="0" xfId="9" applyNumberFormat="1" applyFont="1" applyBorder="1" applyAlignment="1">
      <alignment horizontal="left"/>
    </xf>
    <xf numFmtId="164" fontId="3" fillId="0" borderId="9" xfId="9" applyNumberFormat="1" applyFont="1" applyBorder="1" applyAlignment="1">
      <alignment horizontal="left"/>
    </xf>
    <xf numFmtId="164" fontId="3" fillId="0" borderId="12" xfId="9" applyNumberFormat="1" applyFont="1" applyBorder="1" applyAlignment="1">
      <alignment horizontal="centerContinuous"/>
    </xf>
    <xf numFmtId="164" fontId="3" fillId="0" borderId="13" xfId="9" applyNumberFormat="1" applyFont="1" applyBorder="1" applyAlignment="1">
      <alignment horizontal="centerContinuous"/>
    </xf>
    <xf numFmtId="164" fontId="3" fillId="0" borderId="14" xfId="2" applyNumberFormat="1" applyFont="1" applyFill="1" applyBorder="1"/>
    <xf numFmtId="164" fontId="3" fillId="0" borderId="6" xfId="9" applyNumberFormat="1" applyFont="1" applyBorder="1"/>
    <xf numFmtId="164" fontId="3" fillId="0" borderId="8" xfId="9" applyNumberFormat="1" applyFont="1" applyBorder="1" applyAlignment="1">
      <alignment horizontal="left"/>
    </xf>
    <xf numFmtId="164" fontId="3" fillId="0" borderId="7" xfId="9" applyNumberFormat="1" applyFont="1" applyFill="1" applyBorder="1" applyAlignment="1">
      <alignment horizontal="left"/>
    </xf>
    <xf numFmtId="164" fontId="3" fillId="0" borderId="8" xfId="9" applyNumberFormat="1" applyFont="1" applyFill="1" applyBorder="1" applyAlignment="1">
      <alignment horizontal="left"/>
    </xf>
    <xf numFmtId="164" fontId="7" fillId="0" borderId="8" xfId="9" applyNumberFormat="1" applyFont="1" applyBorder="1" applyAlignment="1">
      <alignment horizontal="left"/>
    </xf>
    <xf numFmtId="164" fontId="7" fillId="0" borderId="7" xfId="9" applyNumberFormat="1" applyFont="1" applyBorder="1" applyAlignment="1">
      <alignment horizontal="left"/>
    </xf>
    <xf numFmtId="164" fontId="7" fillId="0" borderId="7" xfId="9" quotePrefix="1" applyNumberFormat="1" applyFont="1" applyBorder="1" applyAlignment="1">
      <alignment horizontal="left"/>
    </xf>
    <xf numFmtId="164" fontId="7" fillId="0" borderId="8" xfId="9" quotePrefix="1" applyNumberFormat="1" applyFont="1" applyBorder="1" applyAlignment="1">
      <alignment horizontal="left"/>
    </xf>
    <xf numFmtId="164" fontId="3" fillId="0" borderId="7" xfId="9" applyNumberFormat="1" applyFont="1" applyBorder="1" applyAlignment="1">
      <alignment horizontal="left"/>
    </xf>
    <xf numFmtId="164" fontId="7" fillId="0" borderId="7" xfId="9" applyNumberFormat="1" applyFont="1" applyBorder="1" applyAlignment="1">
      <alignment horizontal="right"/>
    </xf>
    <xf numFmtId="0" fontId="7" fillId="0" borderId="8" xfId="3" applyNumberFormat="1" applyFont="1" applyBorder="1" applyAlignment="1">
      <alignment horizontal="center"/>
    </xf>
    <xf numFmtId="0" fontId="7" fillId="0" borderId="7" xfId="3" applyNumberFormat="1" applyFont="1" applyBorder="1"/>
    <xf numFmtId="0" fontId="7" fillId="0" borderId="7" xfId="3" applyNumberFormat="1" applyFont="1" applyBorder="1" applyAlignment="1">
      <alignment horizontal="center"/>
    </xf>
    <xf numFmtId="0" fontId="7" fillId="0" borderId="7" xfId="3" applyNumberFormat="1" applyFont="1" applyBorder="1" applyAlignment="1">
      <alignment horizontal="right"/>
    </xf>
    <xf numFmtId="0" fontId="7" fillId="0" borderId="7" xfId="3" applyNumberFormat="1" applyFont="1" applyBorder="1" applyAlignment="1">
      <alignment horizontal="left"/>
    </xf>
    <xf numFmtId="0" fontId="3" fillId="0" borderId="7" xfId="1" applyFont="1" applyBorder="1"/>
    <xf numFmtId="43" fontId="3" fillId="0" borderId="7" xfId="9" applyFont="1" applyBorder="1" applyAlignment="1"/>
    <xf numFmtId="43" fontId="3" fillId="0" borderId="7" xfId="9" applyFont="1" applyFill="1" applyBorder="1" applyAlignment="1"/>
    <xf numFmtId="164" fontId="3" fillId="0" borderId="7" xfId="9" applyNumberFormat="1" applyFont="1" applyFill="1" applyBorder="1" applyAlignment="1"/>
    <xf numFmtId="43" fontId="3" fillId="0" borderId="8" xfId="9" applyFont="1" applyFill="1" applyBorder="1" applyAlignment="1"/>
    <xf numFmtId="164" fontId="7" fillId="0" borderId="7" xfId="9" applyNumberFormat="1" applyFont="1" applyBorder="1" applyAlignment="1">
      <alignment horizontal="center"/>
    </xf>
    <xf numFmtId="164" fontId="7" fillId="0" borderId="8" xfId="9" applyNumberFormat="1" applyFont="1" applyBorder="1" applyAlignment="1">
      <alignment horizontal="center"/>
    </xf>
    <xf numFmtId="43" fontId="7" fillId="0" borderId="8" xfId="9" applyFont="1" applyBorder="1" applyAlignment="1"/>
    <xf numFmtId="10" fontId="7" fillId="0" borderId="1" xfId="4" quotePrefix="1" applyNumberFormat="1" applyFont="1" applyFill="1" applyBorder="1" applyAlignment="1">
      <alignment horizontal="right"/>
    </xf>
    <xf numFmtId="10" fontId="7" fillId="0" borderId="2" xfId="4" quotePrefix="1" applyNumberFormat="1" applyFont="1" applyFill="1" applyBorder="1" applyAlignment="1">
      <alignment horizontal="right"/>
    </xf>
    <xf numFmtId="43" fontId="3" fillId="0" borderId="0" xfId="9" applyFont="1" applyBorder="1" applyAlignment="1"/>
    <xf numFmtId="6" fontId="3" fillId="0" borderId="0" xfId="1" applyNumberFormat="1" applyFont="1" applyBorder="1"/>
    <xf numFmtId="164" fontId="6" fillId="0" borderId="7" xfId="9" applyNumberFormat="1" applyFont="1" applyBorder="1" applyAlignment="1">
      <alignment horizontal="right"/>
    </xf>
    <xf numFmtId="164" fontId="3" fillId="0" borderId="7" xfId="9" applyNumberFormat="1" applyFont="1" applyBorder="1" applyAlignment="1">
      <alignment horizontal="right"/>
    </xf>
    <xf numFmtId="164" fontId="7" fillId="0" borderId="8" xfId="9" applyNumberFormat="1" applyFont="1" applyBorder="1" applyAlignment="1">
      <alignment horizontal="right"/>
    </xf>
    <xf numFmtId="164" fontId="3" fillId="0" borderId="7" xfId="9" applyNumberFormat="1" applyFont="1" applyBorder="1"/>
    <xf numFmtId="164" fontId="7" fillId="0" borderId="14" xfId="9" applyNumberFormat="1" applyFont="1" applyBorder="1" applyAlignment="1">
      <alignment horizontal="right"/>
    </xf>
    <xf numFmtId="43" fontId="2" fillId="0" borderId="0" xfId="9" applyFont="1" applyBorder="1"/>
    <xf numFmtId="43" fontId="2" fillId="0" borderId="0" xfId="9" applyFont="1"/>
    <xf numFmtId="43" fontId="7" fillId="0" borderId="0" xfId="9" applyFont="1" applyFill="1" applyBorder="1" applyAlignment="1">
      <alignment horizontal="right"/>
    </xf>
    <xf numFmtId="43" fontId="3" fillId="0" borderId="0" xfId="9" applyFont="1" applyFill="1" applyBorder="1"/>
    <xf numFmtId="164" fontId="3" fillId="0" borderId="15" xfId="9" applyNumberFormat="1" applyFont="1" applyBorder="1" applyAlignment="1">
      <alignment horizontal="left"/>
    </xf>
    <xf numFmtId="165" fontId="3" fillId="0" borderId="12" xfId="9" applyNumberFormat="1" applyFont="1" applyBorder="1" applyAlignment="1">
      <alignment horizontal="center"/>
    </xf>
    <xf numFmtId="165" fontId="3" fillId="0" borderId="13" xfId="9" applyNumberFormat="1" applyFont="1" applyBorder="1" applyAlignment="1">
      <alignment horizontal="center"/>
    </xf>
    <xf numFmtId="165" fontId="3" fillId="0" borderId="11" xfId="9" applyNumberFormat="1" applyFont="1" applyBorder="1" applyAlignment="1">
      <alignment horizontal="center"/>
    </xf>
    <xf numFmtId="164" fontId="3" fillId="0" borderId="11" xfId="9" applyNumberFormat="1" applyFont="1" applyBorder="1" applyAlignment="1">
      <alignment horizontal="centerContinuous"/>
    </xf>
    <xf numFmtId="166" fontId="3" fillId="0" borderId="4" xfId="9" applyNumberFormat="1" applyFont="1" applyFill="1" applyBorder="1"/>
    <xf numFmtId="166" fontId="3" fillId="0" borderId="0" xfId="9" applyNumberFormat="1" applyFont="1" applyFill="1" applyBorder="1"/>
    <xf numFmtId="166" fontId="3" fillId="0" borderId="9" xfId="9" applyNumberFormat="1" applyFont="1" applyFill="1" applyBorder="1"/>
    <xf numFmtId="43" fontId="3" fillId="0" borderId="0" xfId="9" applyFont="1" applyBorder="1" applyAlignment="1">
      <alignment horizontal="center"/>
    </xf>
    <xf numFmtId="164" fontId="3" fillId="0" borderId="0" xfId="9" applyNumberFormat="1" applyFont="1" applyBorder="1" applyAlignment="1">
      <alignment horizontal="center"/>
    </xf>
    <xf numFmtId="164" fontId="3" fillId="0" borderId="5" xfId="9" applyNumberFormat="1" applyFont="1" applyBorder="1" applyAlignment="1">
      <alignment horizontal="center"/>
    </xf>
    <xf numFmtId="164" fontId="3" fillId="0" borderId="1" xfId="9" applyNumberFormat="1" applyFont="1" applyBorder="1" applyAlignment="1">
      <alignment horizontal="left"/>
    </xf>
    <xf numFmtId="164" fontId="7" fillId="0" borderId="4" xfId="9" applyNumberFormat="1" applyFont="1" applyBorder="1" applyAlignment="1">
      <alignment horizontal="left"/>
    </xf>
    <xf numFmtId="164" fontId="7" fillId="0" borderId="1" xfId="9" applyNumberFormat="1" applyFont="1" applyBorder="1" applyAlignment="1">
      <alignment horizontal="left"/>
    </xf>
    <xf numFmtId="164" fontId="3" fillId="0" borderId="6" xfId="9" applyNumberFormat="1" applyFont="1" applyBorder="1" applyAlignment="1">
      <alignment horizontal="center"/>
    </xf>
    <xf numFmtId="164" fontId="7" fillId="0" borderId="15" xfId="9" applyNumberFormat="1" applyFont="1" applyBorder="1" applyAlignment="1">
      <alignment horizontal="left"/>
    </xf>
    <xf numFmtId="43" fontId="3" fillId="0" borderId="11" xfId="9" applyFont="1" applyBorder="1" applyAlignment="1">
      <alignment horizontal="left"/>
    </xf>
    <xf numFmtId="164" fontId="7" fillId="0" borderId="15" xfId="9" applyNumberFormat="1" applyFont="1" applyBorder="1" applyAlignment="1">
      <alignment horizontal="center"/>
    </xf>
    <xf numFmtId="164" fontId="2" fillId="0" borderId="0" xfId="9" applyNumberFormat="1" applyFont="1" applyAlignment="1">
      <alignment horizontal="left"/>
    </xf>
    <xf numFmtId="164" fontId="2" fillId="0" borderId="0" xfId="9" applyNumberFormat="1" applyFont="1" applyAlignment="1">
      <alignment horizontal="center"/>
    </xf>
    <xf numFmtId="164" fontId="2" fillId="0" borderId="0" xfId="9" applyNumberFormat="1" applyFont="1" applyAlignment="1">
      <alignment horizontal="centerContinuous"/>
    </xf>
    <xf numFmtId="164" fontId="3" fillId="0" borderId="0" xfId="9" quotePrefix="1" applyNumberFormat="1" applyFont="1" applyAlignment="1">
      <alignment horizontal="center"/>
    </xf>
    <xf numFmtId="164" fontId="3" fillId="0" borderId="0" xfId="9" quotePrefix="1" applyNumberFormat="1" applyFont="1"/>
    <xf numFmtId="164" fontId="3" fillId="0" borderId="0" xfId="9" applyNumberFormat="1" applyFont="1" applyBorder="1" applyAlignment="1">
      <alignment horizontal="centerContinuous"/>
    </xf>
    <xf numFmtId="164" fontId="3" fillId="0" borderId="4" xfId="9" applyNumberFormat="1" applyFont="1" applyBorder="1" applyAlignment="1">
      <alignment horizontal="center"/>
    </xf>
    <xf numFmtId="164" fontId="3" fillId="0" borderId="2" xfId="9" applyNumberFormat="1" applyFont="1" applyBorder="1" applyAlignment="1">
      <alignment horizontal="center"/>
    </xf>
    <xf numFmtId="164" fontId="3" fillId="0" borderId="9" xfId="9" applyNumberFormat="1" applyFont="1" applyBorder="1" applyAlignment="1">
      <alignment horizontal="center"/>
    </xf>
    <xf numFmtId="164" fontId="3" fillId="0" borderId="4" xfId="9" quotePrefix="1" applyNumberFormat="1" applyFont="1" applyBorder="1" applyAlignment="1">
      <alignment horizontal="centerContinuous"/>
    </xf>
    <xf numFmtId="164" fontId="3" fillId="0" borderId="4" xfId="9" applyNumberFormat="1" applyFont="1" applyBorder="1" applyAlignment="1">
      <alignment horizontal="centerContinuous"/>
    </xf>
    <xf numFmtId="164" fontId="3" fillId="0" borderId="9" xfId="9" applyNumberFormat="1" applyFont="1" applyBorder="1" applyAlignment="1">
      <alignment horizontal="centerContinuous"/>
    </xf>
    <xf numFmtId="164" fontId="3" fillId="0" borderId="1" xfId="9" applyNumberFormat="1" applyFont="1" applyBorder="1" applyAlignment="1">
      <alignment horizontal="center"/>
    </xf>
    <xf numFmtId="164" fontId="3" fillId="0" borderId="1" xfId="9" applyNumberFormat="1" applyFont="1" applyBorder="1" applyAlignment="1">
      <alignment horizontal="centerContinuous"/>
    </xf>
    <xf numFmtId="164" fontId="3" fillId="0" borderId="3" xfId="9" applyNumberFormat="1" applyFont="1" applyBorder="1" applyAlignment="1">
      <alignment horizontal="centerContinuous"/>
    </xf>
    <xf numFmtId="164" fontId="3" fillId="0" borderId="2" xfId="9" applyNumberFormat="1" applyFont="1" applyBorder="1" applyAlignment="1">
      <alignment horizontal="centerContinuous"/>
    </xf>
    <xf numFmtId="164" fontId="3" fillId="0" borderId="7" xfId="9" applyNumberFormat="1" applyFont="1" applyBorder="1" applyAlignment="1">
      <alignment horizontal="center"/>
    </xf>
    <xf numFmtId="164" fontId="3" fillId="0" borderId="9" xfId="9" applyNumberFormat="1" applyFont="1" applyBorder="1"/>
    <xf numFmtId="164" fontId="3" fillId="0" borderId="0" xfId="9" applyNumberFormat="1" applyFont="1" applyAlignment="1">
      <alignment horizontal="centerContinuous"/>
    </xf>
    <xf numFmtId="164" fontId="3" fillId="0" borderId="5" xfId="9" applyNumberFormat="1" applyFont="1" applyBorder="1" applyAlignment="1">
      <alignment horizontal="centerContinuous"/>
    </xf>
    <xf numFmtId="164" fontId="3" fillId="0" borderId="10" xfId="9" applyNumberFormat="1" applyFont="1" applyBorder="1" applyAlignment="1">
      <alignment horizontal="centerContinuous"/>
    </xf>
    <xf numFmtId="164" fontId="3" fillId="0" borderId="14" xfId="9" applyNumberFormat="1" applyFont="1" applyBorder="1" applyAlignment="1">
      <alignment horizontal="centerContinuous"/>
    </xf>
    <xf numFmtId="164" fontId="3" fillId="0" borderId="10" xfId="9" applyNumberFormat="1" applyFont="1" applyBorder="1" applyAlignment="1">
      <alignment horizontal="left"/>
    </xf>
    <xf numFmtId="164" fontId="3" fillId="0" borderId="7" xfId="9" applyNumberFormat="1" applyFont="1" applyFill="1" applyBorder="1"/>
    <xf numFmtId="164" fontId="3" fillId="0" borderId="8" xfId="9" applyNumberFormat="1" applyFont="1" applyFill="1" applyBorder="1"/>
    <xf numFmtId="167" fontId="3" fillId="0" borderId="4" xfId="9" applyNumberFormat="1" applyFont="1" applyFill="1" applyBorder="1"/>
    <xf numFmtId="167" fontId="3" fillId="0" borderId="0" xfId="9" applyNumberFormat="1" applyFont="1" applyFill="1" applyBorder="1"/>
    <xf numFmtId="167" fontId="3" fillId="0" borderId="9" xfId="9" applyNumberFormat="1" applyFont="1" applyFill="1" applyBorder="1"/>
    <xf numFmtId="167" fontId="3" fillId="0" borderId="1" xfId="9" applyNumberFormat="1" applyFont="1" applyFill="1" applyBorder="1"/>
    <xf numFmtId="167" fontId="3" fillId="0" borderId="3" xfId="9" applyNumberFormat="1" applyFont="1" applyFill="1" applyBorder="1"/>
    <xf numFmtId="167" fontId="3" fillId="0" borderId="2" xfId="9" applyNumberFormat="1" applyFont="1" applyFill="1" applyBorder="1"/>
    <xf numFmtId="164" fontId="3" fillId="0" borderId="14" xfId="9" applyNumberFormat="1" applyFont="1" applyBorder="1" applyAlignment="1">
      <alignment horizontal="left"/>
    </xf>
    <xf numFmtId="164" fontId="3" fillId="0" borderId="4" xfId="9" applyNumberFormat="1" applyFont="1" applyBorder="1"/>
    <xf numFmtId="164" fontId="3" fillId="0" borderId="5" xfId="9" applyNumberFormat="1" applyFont="1" applyBorder="1" applyAlignment="1">
      <alignment horizontal="left"/>
    </xf>
    <xf numFmtId="164" fontId="3" fillId="0" borderId="8" xfId="9" quotePrefix="1" applyNumberFormat="1" applyFont="1" applyBorder="1" applyAlignment="1">
      <alignment horizontal="center"/>
    </xf>
    <xf numFmtId="166" fontId="3" fillId="0" borderId="0" xfId="9" applyNumberFormat="1" applyFont="1" applyBorder="1"/>
    <xf numFmtId="164" fontId="3" fillId="0" borderId="14" xfId="9" applyNumberFormat="1" applyFont="1" applyBorder="1" applyAlignment="1">
      <alignment horizontal="center"/>
    </xf>
    <xf numFmtId="168" fontId="3" fillId="0" borderId="4" xfId="11" applyNumberFormat="1" applyFont="1" applyFill="1" applyBorder="1"/>
    <xf numFmtId="168" fontId="3" fillId="0" borderId="0" xfId="11" applyNumberFormat="1" applyFont="1" applyFill="1" applyBorder="1"/>
    <xf numFmtId="168" fontId="3" fillId="0" borderId="5" xfId="11" applyNumberFormat="1" applyFont="1" applyFill="1" applyBorder="1"/>
    <xf numFmtId="168" fontId="3" fillId="0" borderId="14" xfId="11" applyNumberFormat="1" applyFont="1" applyFill="1" applyBorder="1"/>
    <xf numFmtId="168" fontId="3" fillId="0" borderId="10" xfId="11" applyNumberFormat="1" applyFont="1" applyFill="1" applyBorder="1"/>
    <xf numFmtId="168" fontId="3" fillId="0" borderId="9" xfId="11" applyNumberFormat="1" applyFont="1" applyFill="1" applyBorder="1"/>
    <xf numFmtId="168" fontId="3" fillId="0" borderId="1" xfId="11" applyNumberFormat="1" applyFont="1" applyFill="1" applyBorder="1"/>
    <xf numFmtId="168" fontId="3" fillId="0" borderId="2" xfId="11" applyNumberFormat="1" applyFont="1" applyFill="1" applyBorder="1"/>
    <xf numFmtId="168" fontId="3" fillId="0" borderId="3" xfId="11" applyNumberFormat="1" applyFont="1" applyFill="1" applyBorder="1"/>
    <xf numFmtId="164" fontId="3" fillId="0" borderId="11" xfId="9" applyNumberFormat="1" applyFont="1" applyFill="1" applyBorder="1"/>
    <xf numFmtId="164" fontId="3" fillId="0" borderId="13" xfId="9" applyNumberFormat="1" applyFont="1" applyFill="1" applyBorder="1"/>
    <xf numFmtId="164" fontId="3" fillId="0" borderId="12" xfId="9" applyNumberFormat="1" applyFont="1" applyFill="1" applyBorder="1"/>
    <xf numFmtId="164" fontId="3" fillId="0" borderId="4" xfId="9" applyNumberFormat="1" applyFont="1" applyBorder="1" applyAlignment="1"/>
    <xf numFmtId="43" fontId="2" fillId="0" borderId="0" xfId="9" applyFont="1" applyBorder="1" applyAlignment="1"/>
    <xf numFmtId="168" fontId="3" fillId="0" borderId="0" xfId="11" applyNumberFormat="1" applyFont="1"/>
    <xf numFmtId="164" fontId="3" fillId="0" borderId="3" xfId="9" quotePrefix="1" applyNumberFormat="1" applyFont="1" applyBorder="1" applyAlignment="1">
      <alignment horizontal="center"/>
    </xf>
    <xf numFmtId="164" fontId="3" fillId="0" borderId="10" xfId="9" applyNumberFormat="1" applyFont="1" applyBorder="1" applyAlignment="1">
      <alignment horizontal="center"/>
    </xf>
    <xf numFmtId="164" fontId="3" fillId="0" borderId="6" xfId="9" applyNumberFormat="1" applyFont="1" applyBorder="1" applyAlignment="1">
      <alignment horizontal="left"/>
    </xf>
    <xf numFmtId="168" fontId="3" fillId="0" borderId="8" xfId="11" applyNumberFormat="1" applyFont="1" applyFill="1" applyBorder="1"/>
    <xf numFmtId="164" fontId="3" fillId="0" borderId="6" xfId="9" applyNumberFormat="1" applyFont="1" applyFill="1" applyBorder="1"/>
    <xf numFmtId="164" fontId="3" fillId="0" borderId="8" xfId="9" applyNumberFormat="1" applyFont="1" applyBorder="1" applyAlignment="1">
      <alignment horizontal="center"/>
    </xf>
    <xf numFmtId="168" fontId="3" fillId="0" borderId="0" xfId="9" applyNumberFormat="1" applyFont="1"/>
    <xf numFmtId="169" fontId="3" fillId="0" borderId="0" xfId="11" applyNumberFormat="1" applyFont="1"/>
    <xf numFmtId="17" fontId="3" fillId="0" borderId="4" xfId="9" applyNumberFormat="1" applyFont="1" applyBorder="1" applyAlignment="1">
      <alignment horizontal="center"/>
    </xf>
    <xf numFmtId="167" fontId="3" fillId="0" borderId="5" xfId="9" applyNumberFormat="1" applyFont="1" applyFill="1" applyBorder="1"/>
    <xf numFmtId="167" fontId="3" fillId="0" borderId="14" xfId="9" applyNumberFormat="1" applyFont="1" applyFill="1" applyBorder="1"/>
    <xf numFmtId="167" fontId="3" fillId="0" borderId="10" xfId="9" applyNumberFormat="1" applyFont="1" applyFill="1" applyBorder="1"/>
    <xf numFmtId="164" fontId="3" fillId="0" borderId="2" xfId="9" quotePrefix="1" applyNumberFormat="1" applyFont="1" applyBorder="1" applyAlignment="1">
      <alignment horizontal="center"/>
    </xf>
    <xf numFmtId="164" fontId="3" fillId="0" borderId="5" xfId="9" applyNumberFormat="1" applyFont="1" applyFill="1" applyBorder="1" applyAlignment="1"/>
    <xf numFmtId="164" fontId="3" fillId="0" borderId="4" xfId="9" applyNumberFormat="1" applyFont="1" applyFill="1" applyBorder="1" applyAlignment="1"/>
    <xf numFmtId="164" fontId="3" fillId="0" borderId="1" xfId="9" applyNumberFormat="1" applyFont="1" applyFill="1" applyBorder="1" applyAlignment="1"/>
    <xf numFmtId="17" fontId="3" fillId="0" borderId="7" xfId="9" applyNumberFormat="1" applyFont="1" applyBorder="1" applyAlignment="1">
      <alignment horizontal="center"/>
    </xf>
    <xf numFmtId="164" fontId="3" fillId="0" borderId="15" xfId="9" applyNumberFormat="1" applyFont="1" applyFill="1" applyBorder="1"/>
    <xf numFmtId="164" fontId="3" fillId="0" borderId="1" xfId="9" quotePrefix="1" applyNumberFormat="1" applyFont="1" applyBorder="1" applyAlignment="1">
      <alignment horizontal="center"/>
    </xf>
    <xf numFmtId="164" fontId="3" fillId="0" borderId="7" xfId="9" quotePrefix="1" applyNumberFormat="1" applyFont="1" applyBorder="1" applyAlignment="1">
      <alignment horizontal="center"/>
    </xf>
    <xf numFmtId="14" fontId="3" fillId="0" borderId="7" xfId="9" applyNumberFormat="1" applyFont="1" applyBorder="1" applyAlignment="1">
      <alignment horizontal="center"/>
    </xf>
    <xf numFmtId="164" fontId="7" fillId="0" borderId="4" xfId="9" quotePrefix="1" applyNumberFormat="1" applyFont="1" applyBorder="1" applyAlignment="1">
      <alignment horizontal="left"/>
    </xf>
    <xf numFmtId="164" fontId="7" fillId="0" borderId="1" xfId="9" quotePrefix="1" applyNumberFormat="1" applyFont="1" applyBorder="1" applyAlignment="1">
      <alignment horizontal="left"/>
    </xf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3 2" xfId="1" xr:uid="{3268A988-5672-421F-987F-356CB3B075DC}"/>
    <cellStyle name="Percent" xfId="11" builtinId="5"/>
    <cellStyle name="Percent 2" xfId="4" xr:uid="{FCE65FD2-81E7-4A35-8A3F-EE7BB5EFC639}"/>
    <cellStyle name="Percent 2 2" xfId="7" xr:uid="{6FE1FDC2-856A-4715-93E5-6EC82901E0DC}"/>
  </cellStyles>
  <dxfs count="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5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INetCache\Content.Outlook\7BA3TAPH\WA%20JAM%202021%20GRC_Settlement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6%20-%20%20old%20method/RECOV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ecoupling%20Mechanism/Washington/RECOV16%20-%20thru%20Oct%20w%20Decoup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>
        <row r="6">
          <cell r="E6" t="str">
            <v>ACCMDIT</v>
          </cell>
        </row>
      </sheetData>
      <sheetData sheetId="3" refreshError="1"/>
      <sheetData sheetId="4" refreshError="1"/>
      <sheetData sheetId="5">
        <row r="56">
          <cell r="I56" t="str">
            <v>WASHINGTON</v>
          </cell>
        </row>
      </sheetData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1.4169723417926893E-2</v>
          </cell>
          <cell r="L24">
            <v>0.25548929395232889</v>
          </cell>
          <cell r="M24">
            <v>7.8111041399714837E-2</v>
          </cell>
          <cell r="N24">
            <v>0</v>
          </cell>
          <cell r="O24">
            <v>0.12699884843149184</v>
          </cell>
          <cell r="P24">
            <v>0.44125326878363164</v>
          </cell>
          <cell r="Q24">
            <v>5.9255041742391552E-2</v>
          </cell>
          <cell r="R24">
            <v>2.4382588929119191E-2</v>
          </cell>
          <cell r="S24">
            <v>3.401933433952953E-4</v>
          </cell>
          <cell r="AC24" t="str">
            <v>SG</v>
          </cell>
          <cell r="AF24">
            <v>0.99999999999999989</v>
          </cell>
          <cell r="AG24">
            <v>1.4169723417926893E-2</v>
          </cell>
          <cell r="AH24">
            <v>0.25548929395232889</v>
          </cell>
          <cell r="AI24">
            <v>7.8111041399714837E-2</v>
          </cell>
          <cell r="AJ24">
            <v>0</v>
          </cell>
          <cell r="AK24">
            <v>0.12699884843149184</v>
          </cell>
          <cell r="AL24">
            <v>0.44125326878363164</v>
          </cell>
          <cell r="AM24">
            <v>5.9255041742391552E-2</v>
          </cell>
          <cell r="AN24">
            <v>2.4382588929119191E-2</v>
          </cell>
          <cell r="AO24">
            <v>3.401933433952953E-4</v>
          </cell>
        </row>
        <row r="25">
          <cell r="G25" t="str">
            <v>SG-P</v>
          </cell>
          <cell r="J25">
            <v>0.99999999999999989</v>
          </cell>
          <cell r="K25">
            <v>1.4169723417926893E-2</v>
          </cell>
          <cell r="L25">
            <v>0.25548929395232889</v>
          </cell>
          <cell r="M25">
            <v>7.8111041399714837E-2</v>
          </cell>
          <cell r="N25">
            <v>0</v>
          </cell>
          <cell r="O25">
            <v>0.12699884843149184</v>
          </cell>
          <cell r="P25">
            <v>0.44125326878363164</v>
          </cell>
          <cell r="Q25">
            <v>5.9255041742391552E-2</v>
          </cell>
          <cell r="R25">
            <v>2.4382588929119191E-2</v>
          </cell>
          <cell r="S25">
            <v>3.401933433952953E-4</v>
          </cell>
          <cell r="AC25" t="str">
            <v>SG-P</v>
          </cell>
          <cell r="AF25">
            <v>0.99999999999999989</v>
          </cell>
          <cell r="AG25">
            <v>1.4169723417926893E-2</v>
          </cell>
          <cell r="AH25">
            <v>0.25548929395232889</v>
          </cell>
          <cell r="AI25">
            <v>7.8111041399714837E-2</v>
          </cell>
          <cell r="AJ25">
            <v>0</v>
          </cell>
          <cell r="AK25">
            <v>0.12699884843149184</v>
          </cell>
          <cell r="AL25">
            <v>0.44125326878363164</v>
          </cell>
          <cell r="AM25">
            <v>5.9255041742391552E-2</v>
          </cell>
          <cell r="AN25">
            <v>2.4382588929119191E-2</v>
          </cell>
          <cell r="AO25">
            <v>3.401933433952953E-4</v>
          </cell>
        </row>
        <row r="26">
          <cell r="G26" t="str">
            <v>SG-U</v>
          </cell>
          <cell r="J26">
            <v>0.99999999999999989</v>
          </cell>
          <cell r="K26">
            <v>1.4169723417926893E-2</v>
          </cell>
          <cell r="L26">
            <v>0.25548929395232889</v>
          </cell>
          <cell r="M26">
            <v>7.8111041399714837E-2</v>
          </cell>
          <cell r="N26">
            <v>0</v>
          </cell>
          <cell r="O26">
            <v>0.12699884843149184</v>
          </cell>
          <cell r="P26">
            <v>0.44125326878363164</v>
          </cell>
          <cell r="Q26">
            <v>5.9255041742391552E-2</v>
          </cell>
          <cell r="R26">
            <v>2.4382588929119191E-2</v>
          </cell>
          <cell r="S26">
            <v>3.401933433952953E-4</v>
          </cell>
          <cell r="AC26" t="str">
            <v>SG-U</v>
          </cell>
          <cell r="AF26">
            <v>0.99999999999999989</v>
          </cell>
          <cell r="AG26">
            <v>1.4169723417926893E-2</v>
          </cell>
          <cell r="AH26">
            <v>0.25548929395232889</v>
          </cell>
          <cell r="AI26">
            <v>7.8111041399714837E-2</v>
          </cell>
          <cell r="AJ26">
            <v>0</v>
          </cell>
          <cell r="AK26">
            <v>0.12699884843149184</v>
          </cell>
          <cell r="AL26">
            <v>0.44125326878363164</v>
          </cell>
          <cell r="AM26">
            <v>5.9255041742391552E-2</v>
          </cell>
          <cell r="AN26">
            <v>2.4382588929119191E-2</v>
          </cell>
          <cell r="AO26">
            <v>3.401933433952953E-4</v>
          </cell>
        </row>
        <row r="27">
          <cell r="G27" t="str">
            <v>DGP</v>
          </cell>
          <cell r="J27">
            <v>0.99999999999999989</v>
          </cell>
          <cell r="K27">
            <v>2.9845516846186693E-2</v>
          </cell>
          <cell r="L27">
            <v>0.53813400599107708</v>
          </cell>
          <cell r="M27">
            <v>0.16452434061055596</v>
          </cell>
          <cell r="N27">
            <v>0</v>
          </cell>
          <cell r="O27">
            <v>0.26749613655218035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2.9845516846186693E-2</v>
          </cell>
          <cell r="AH27">
            <v>0.53813400599107708</v>
          </cell>
          <cell r="AI27">
            <v>0.16452434061055596</v>
          </cell>
          <cell r="AJ27">
            <v>0</v>
          </cell>
          <cell r="AK27">
            <v>0.26749613655218035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0.84011261868094067</v>
          </cell>
          <cell r="Q28">
            <v>0.11281708671637981</v>
          </cell>
          <cell r="R28">
            <v>4.6422592385389483E-2</v>
          </cell>
          <cell r="S28">
            <v>6.4770221729006235E-4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0.84011261868094067</v>
          </cell>
          <cell r="AM28">
            <v>0.11281708671637981</v>
          </cell>
          <cell r="AN28">
            <v>4.6422592385389483E-2</v>
          </cell>
          <cell r="AO28">
            <v>6.4770221729006235E-4</v>
          </cell>
        </row>
        <row r="29">
          <cell r="G29" t="str">
            <v>SC</v>
          </cell>
          <cell r="J29">
            <v>0.99999999999999978</v>
          </cell>
          <cell r="K29">
            <v>1.4249775319185302E-2</v>
          </cell>
          <cell r="L29">
            <v>0.2603588871970105</v>
          </cell>
          <cell r="M29">
            <v>7.9359363115139928E-2</v>
          </cell>
          <cell r="N29">
            <v>0</v>
          </cell>
          <cell r="O29">
            <v>0.12260777088356635</v>
          </cell>
          <cell r="P29">
            <v>0.44213896874550557</v>
          </cell>
          <cell r="Q29">
            <v>5.750322564109351E-2</v>
          </cell>
          <cell r="R29">
            <v>2.3440621536391617E-2</v>
          </cell>
          <cell r="S29">
            <v>3.4138756210732598E-4</v>
          </cell>
          <cell r="AC29" t="str">
            <v>SC</v>
          </cell>
          <cell r="AF29">
            <v>0.99999999999999978</v>
          </cell>
          <cell r="AG29">
            <v>1.4249775319185302E-2</v>
          </cell>
          <cell r="AH29">
            <v>0.2603588871970105</v>
          </cell>
          <cell r="AI29">
            <v>7.9359363115139928E-2</v>
          </cell>
          <cell r="AJ29">
            <v>0</v>
          </cell>
          <cell r="AK29">
            <v>0.12260777088356635</v>
          </cell>
          <cell r="AL29">
            <v>0.44213896874550557</v>
          </cell>
          <cell r="AM29">
            <v>5.750322564109351E-2</v>
          </cell>
          <cell r="AN29">
            <v>2.3440621536391617E-2</v>
          </cell>
          <cell r="AO29">
            <v>3.4138756210732598E-4</v>
          </cell>
        </row>
        <row r="30">
          <cell r="G30" t="str">
            <v>SE</v>
          </cell>
          <cell r="J30">
            <v>0.99999999999999989</v>
          </cell>
          <cell r="K30">
            <v>1.3929567714151662E-2</v>
          </cell>
          <cell r="L30">
            <v>0.24088051421828402</v>
          </cell>
          <cell r="M30">
            <v>7.4366076253439578E-2</v>
          </cell>
          <cell r="N30">
            <v>0</v>
          </cell>
          <cell r="O30">
            <v>0.1401720810752683</v>
          </cell>
          <cell r="P30">
            <v>0.43859616889800973</v>
          </cell>
          <cell r="Q30">
            <v>6.4510490046285673E-2</v>
          </cell>
          <cell r="R30">
            <v>2.7208491107301919E-2</v>
          </cell>
          <cell r="S30">
            <v>3.3661068725920326E-4</v>
          </cell>
          <cell r="AC30" t="str">
            <v>SE</v>
          </cell>
          <cell r="AF30">
            <v>0.99999999999999989</v>
          </cell>
          <cell r="AG30">
            <v>1.3929567714151662E-2</v>
          </cell>
          <cell r="AH30">
            <v>0.24088051421828402</v>
          </cell>
          <cell r="AI30">
            <v>7.4366076253439578E-2</v>
          </cell>
          <cell r="AJ30">
            <v>0</v>
          </cell>
          <cell r="AK30">
            <v>0.1401720810752683</v>
          </cell>
          <cell r="AL30">
            <v>0.43859616889800973</v>
          </cell>
          <cell r="AM30">
            <v>6.4510490046285673E-2</v>
          </cell>
          <cell r="AN30">
            <v>2.7208491107301919E-2</v>
          </cell>
          <cell r="AO30">
            <v>3.3661068725920326E-4</v>
          </cell>
        </row>
        <row r="31">
          <cell r="G31" t="str">
            <v>CAEW</v>
          </cell>
          <cell r="J31">
            <v>1</v>
          </cell>
          <cell r="K31">
            <v>4.2316453873570276E-2</v>
          </cell>
          <cell r="L31">
            <v>0.73176780343328052</v>
          </cell>
          <cell r="M31">
            <v>0.22591574269314921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4.2316453873570276E-2</v>
          </cell>
          <cell r="AH31">
            <v>0.73176780343328052</v>
          </cell>
          <cell r="AI31">
            <v>0.22591574269314921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0.20895512702142133</v>
          </cell>
          <cell r="P32">
            <v>0.65381720439736279</v>
          </cell>
          <cell r="Q32">
            <v>9.6166066298163225E-2</v>
          </cell>
          <cell r="R32">
            <v>4.0559815276871129E-2</v>
          </cell>
          <cell r="S32">
            <v>5.017870061816811E-4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0.20895512702142133</v>
          </cell>
          <cell r="AL32">
            <v>0.65381720439736279</v>
          </cell>
          <cell r="AM32">
            <v>9.6166066298163225E-2</v>
          </cell>
          <cell r="AN32">
            <v>4.0559815276871129E-2</v>
          </cell>
          <cell r="AO32">
            <v>5.017870061816811E-4</v>
          </cell>
        </row>
        <row r="33">
          <cell r="G33" t="str">
            <v>DEP</v>
          </cell>
          <cell r="J33">
            <v>1</v>
          </cell>
          <cell r="K33">
            <v>2.9678534079684279E-2</v>
          </cell>
          <cell r="L33">
            <v>0.51322343213108124</v>
          </cell>
          <cell r="M33">
            <v>0.15844541436973958</v>
          </cell>
          <cell r="N33">
            <v>0</v>
          </cell>
          <cell r="O33">
            <v>0.29865261941949478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2.9678534079684279E-2</v>
          </cell>
          <cell r="AH33">
            <v>0.51322343213108124</v>
          </cell>
          <cell r="AI33">
            <v>0.15844541436973958</v>
          </cell>
          <cell r="AJ33">
            <v>0</v>
          </cell>
          <cell r="AK33">
            <v>0.29865261941949478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0.82652353454425065</v>
          </cell>
          <cell r="Q34">
            <v>0.12156840854812967</v>
          </cell>
          <cell r="R34">
            <v>5.1273722468041925E-2</v>
          </cell>
          <cell r="S34">
            <v>6.3433443957770178E-4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0.82652353454425065</v>
          </cell>
          <cell r="AM34">
            <v>0.12156840854812967</v>
          </cell>
          <cell r="AN34">
            <v>5.1273722468041925E-2</v>
          </cell>
          <cell r="AO34">
            <v>6.3433443957770178E-4</v>
          </cell>
        </row>
        <row r="35">
          <cell r="G35" t="str">
            <v>SO</v>
          </cell>
          <cell r="J35">
            <v>1</v>
          </cell>
          <cell r="K35">
            <v>1.9365863482081101E-2</v>
          </cell>
          <cell r="L35">
            <v>0.24539457989418231</v>
          </cell>
          <cell r="M35">
            <v>6.7017620954721469E-2</v>
          </cell>
          <cell r="N35">
            <v>0</v>
          </cell>
          <cell r="O35">
            <v>0.12238021906200923</v>
          </cell>
          <cell r="P35">
            <v>0.46080784248160161</v>
          </cell>
          <cell r="Q35">
            <v>6.1060027203752885E-2</v>
          </cell>
          <cell r="R35">
            <v>2.371638804573694E-2</v>
          </cell>
          <cell r="S35">
            <v>2.5745887591448099E-4</v>
          </cell>
          <cell r="AC35" t="str">
            <v>SO</v>
          </cell>
          <cell r="AF35">
            <v>1</v>
          </cell>
          <cell r="AG35">
            <v>1.9365863482081101E-2</v>
          </cell>
          <cell r="AH35">
            <v>0.24539457989418231</v>
          </cell>
          <cell r="AI35">
            <v>6.7017620954721469E-2</v>
          </cell>
          <cell r="AJ35">
            <v>0</v>
          </cell>
          <cell r="AK35">
            <v>0.12238021906200923</v>
          </cell>
          <cell r="AL35">
            <v>0.46080784248160161</v>
          </cell>
          <cell r="AM35">
            <v>6.1060027203752885E-2</v>
          </cell>
          <cell r="AN35">
            <v>2.371638804573694E-2</v>
          </cell>
          <cell r="AO35">
            <v>2.5745887591448099E-4</v>
          </cell>
        </row>
        <row r="36">
          <cell r="G36" t="str">
            <v>SO-P</v>
          </cell>
          <cell r="J36">
            <v>1</v>
          </cell>
          <cell r="K36">
            <v>1.9365863482081101E-2</v>
          </cell>
          <cell r="L36">
            <v>0.24539457989418231</v>
          </cell>
          <cell r="M36">
            <v>6.7017620954721469E-2</v>
          </cell>
          <cell r="N36">
            <v>0</v>
          </cell>
          <cell r="O36">
            <v>0.12238021906200923</v>
          </cell>
          <cell r="P36">
            <v>0.46080784248160161</v>
          </cell>
          <cell r="Q36">
            <v>6.1060027203752885E-2</v>
          </cell>
          <cell r="R36">
            <v>2.371638804573694E-2</v>
          </cell>
          <cell r="S36">
            <v>2.5745887591448099E-4</v>
          </cell>
          <cell r="AC36" t="str">
            <v>SO-P</v>
          </cell>
          <cell r="AF36">
            <v>1</v>
          </cell>
          <cell r="AG36">
            <v>1.9365863482081101E-2</v>
          </cell>
          <cell r="AH36">
            <v>0.24539457989418231</v>
          </cell>
          <cell r="AI36">
            <v>6.7017620954721469E-2</v>
          </cell>
          <cell r="AJ36">
            <v>0</v>
          </cell>
          <cell r="AK36">
            <v>0.12238021906200923</v>
          </cell>
          <cell r="AL36">
            <v>0.46080784248160161</v>
          </cell>
          <cell r="AM36">
            <v>6.1060027203752885E-2</v>
          </cell>
          <cell r="AN36">
            <v>2.371638804573694E-2</v>
          </cell>
          <cell r="AO36">
            <v>2.5745887591448099E-4</v>
          </cell>
        </row>
        <row r="37">
          <cell r="G37" t="str">
            <v>SO-U</v>
          </cell>
          <cell r="J37">
            <v>1</v>
          </cell>
          <cell r="K37">
            <v>1.9365863482081101E-2</v>
          </cell>
          <cell r="L37">
            <v>0.24539457989418231</v>
          </cell>
          <cell r="M37">
            <v>6.7017620954721469E-2</v>
          </cell>
          <cell r="N37">
            <v>0</v>
          </cell>
          <cell r="O37">
            <v>0.12238021906200923</v>
          </cell>
          <cell r="P37">
            <v>0.46080784248160161</v>
          </cell>
          <cell r="Q37">
            <v>6.1060027203752885E-2</v>
          </cell>
          <cell r="R37">
            <v>2.371638804573694E-2</v>
          </cell>
          <cell r="S37">
            <v>2.5745887591448099E-4</v>
          </cell>
          <cell r="AC37" t="str">
            <v>SO-U</v>
          </cell>
          <cell r="AF37">
            <v>1</v>
          </cell>
          <cell r="AG37">
            <v>1.9365863482081101E-2</v>
          </cell>
          <cell r="AH37">
            <v>0.24539457989418231</v>
          </cell>
          <cell r="AI37">
            <v>6.7017620954721469E-2</v>
          </cell>
          <cell r="AJ37">
            <v>0</v>
          </cell>
          <cell r="AK37">
            <v>0.12238021906200923</v>
          </cell>
          <cell r="AL37">
            <v>0.46080784248160161</v>
          </cell>
          <cell r="AM37">
            <v>6.1060027203752885E-2</v>
          </cell>
          <cell r="AN37">
            <v>2.371638804573694E-2</v>
          </cell>
          <cell r="AO37">
            <v>2.5745887591448099E-4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1.9365863482081112E-2</v>
          </cell>
          <cell r="L40">
            <v>0.24539457989418229</v>
          </cell>
          <cell r="M40">
            <v>6.7017620954721469E-2</v>
          </cell>
          <cell r="N40">
            <v>0</v>
          </cell>
          <cell r="O40">
            <v>0.12238021906200919</v>
          </cell>
          <cell r="P40">
            <v>0.46080784248160156</v>
          </cell>
          <cell r="Q40">
            <v>6.1060027203752885E-2</v>
          </cell>
          <cell r="R40">
            <v>2.371638804573694E-2</v>
          </cell>
          <cell r="S40">
            <v>2.5745887591448104E-4</v>
          </cell>
          <cell r="AC40" t="str">
            <v>GPS</v>
          </cell>
          <cell r="AF40">
            <v>1</v>
          </cell>
          <cell r="AG40">
            <v>1.9365863482081112E-2</v>
          </cell>
          <cell r="AH40">
            <v>0.24539457989418229</v>
          </cell>
          <cell r="AI40">
            <v>6.7017620954721469E-2</v>
          </cell>
          <cell r="AJ40">
            <v>0</v>
          </cell>
          <cell r="AK40">
            <v>0.12238021906200922</v>
          </cell>
          <cell r="AL40">
            <v>0.46080784248160156</v>
          </cell>
          <cell r="AM40">
            <v>6.1060027203752885E-2</v>
          </cell>
          <cell r="AN40">
            <v>2.371638804573694E-2</v>
          </cell>
          <cell r="AO40">
            <v>2.5745887591448104E-4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1.6705365975130095E-2</v>
          </cell>
          <cell r="L43">
            <v>0.22278222719612598</v>
          </cell>
          <cell r="M43">
            <v>6.0894111271351227E-2</v>
          </cell>
          <cell r="N43">
            <v>0</v>
          </cell>
          <cell r="O43">
            <v>0.12592571023280555</v>
          </cell>
          <cell r="P43">
            <v>0.48639154643210392</v>
          </cell>
          <cell r="Q43">
            <v>6.2591295688628978E-2</v>
          </cell>
          <cell r="R43">
            <v>2.4261908688767559E-2</v>
          </cell>
          <cell r="S43">
            <v>2.7190771167417228E-4</v>
          </cell>
          <cell r="T43">
            <v>1.7592680341238073E-4</v>
          </cell>
          <cell r="AC43" t="str">
            <v>SNP</v>
          </cell>
          <cell r="AF43">
            <v>0.99999999999999989</v>
          </cell>
          <cell r="AG43">
            <v>1.6705365975130095E-2</v>
          </cell>
          <cell r="AH43">
            <v>0.22278222719612598</v>
          </cell>
          <cell r="AI43">
            <v>6.0894111271351227E-2</v>
          </cell>
          <cell r="AJ43">
            <v>0</v>
          </cell>
          <cell r="AK43">
            <v>0.12592571023280558</v>
          </cell>
          <cell r="AL43">
            <v>0.48639154643210392</v>
          </cell>
          <cell r="AM43">
            <v>6.2591295688628978E-2</v>
          </cell>
          <cell r="AN43">
            <v>2.4261908688767559E-2</v>
          </cell>
          <cell r="AO43">
            <v>2.7190771167417228E-4</v>
          </cell>
          <cell r="AP43">
            <v>1.7592680341238073E-4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3.2166307106155832E-2</v>
          </cell>
          <cell r="L54">
            <v>0.26470984033703582</v>
          </cell>
          <cell r="M54">
            <v>6.4409240866138473E-2</v>
          </cell>
          <cell r="N54">
            <v>0</v>
          </cell>
          <cell r="O54">
            <v>8.6741009258897703E-2</v>
          </cell>
          <cell r="P54">
            <v>0.48367181064876774</v>
          </cell>
          <cell r="Q54">
            <v>4.9853957001342805E-2</v>
          </cell>
          <cell r="R54">
            <v>1.8447834781661555E-2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3.2166307106155832E-2</v>
          </cell>
          <cell r="AH54">
            <v>0.26470984033703582</v>
          </cell>
          <cell r="AI54">
            <v>6.4409240866138473E-2</v>
          </cell>
          <cell r="AJ54">
            <v>0</v>
          </cell>
          <cell r="AK54">
            <v>8.6741009258897703E-2</v>
          </cell>
          <cell r="AL54">
            <v>0.48367181064876774</v>
          </cell>
          <cell r="AM54">
            <v>4.9853957001342805E-2</v>
          </cell>
          <cell r="AN54">
            <v>1.8447834781661555E-2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4.0221393563250663E-2</v>
          </cell>
          <cell r="L55">
            <v>0.74400667887033378</v>
          </cell>
          <cell r="M55">
            <v>0.21577192756641544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4.0221393563250663E-2</v>
          </cell>
          <cell r="AH55">
            <v>0.74400667887033378</v>
          </cell>
          <cell r="AI55">
            <v>0.21577192756641544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0.19192634182345286</v>
          </cell>
          <cell r="P56">
            <v>0.679585064906573</v>
          </cell>
          <cell r="Q56">
            <v>9.1819868374911212E-2</v>
          </cell>
          <cell r="R56">
            <v>3.6154368542928278E-2</v>
          </cell>
          <cell r="S56">
            <v>5.1435635213454743E-4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0.19192634182345286</v>
          </cell>
          <cell r="AL56">
            <v>0.679585064906573</v>
          </cell>
          <cell r="AM56">
            <v>9.1819868374911212E-2</v>
          </cell>
          <cell r="AN56">
            <v>3.6154368542928278E-2</v>
          </cell>
          <cell r="AO56">
            <v>5.1435635213454743E-4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0.20895512702142133</v>
          </cell>
          <cell r="P58">
            <v>0.65381720439736279</v>
          </cell>
          <cell r="Q58">
            <v>9.6166066298163225E-2</v>
          </cell>
          <cell r="R58">
            <v>4.0559815276871129E-2</v>
          </cell>
          <cell r="S58">
            <v>5.017870061816811E-4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0.20895512702142133</v>
          </cell>
          <cell r="AL58">
            <v>0.65381720439736279</v>
          </cell>
          <cell r="AM58">
            <v>9.6166066298163225E-2</v>
          </cell>
          <cell r="AN58">
            <v>4.0559815276871129E-2</v>
          </cell>
          <cell r="AO58">
            <v>5.017870061816811E-4</v>
          </cell>
        </row>
        <row r="59">
          <cell r="G59" t="str">
            <v>JBG</v>
          </cell>
          <cell r="J59">
            <v>0.99999999999999978</v>
          </cell>
          <cell r="K59">
            <v>4.0221393563250663E-2</v>
          </cell>
          <cell r="L59">
            <v>0.74400667887033378</v>
          </cell>
          <cell r="M59">
            <v>0.21577192756641544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JBG</v>
          </cell>
          <cell r="AF59">
            <v>0.99999999999999978</v>
          </cell>
          <cell r="AG59">
            <v>4.0221393563250663E-2</v>
          </cell>
          <cell r="AH59">
            <v>0.74400667887033378</v>
          </cell>
          <cell r="AI59">
            <v>0.21577192756641544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JBE</v>
          </cell>
          <cell r="J60">
            <v>1</v>
          </cell>
          <cell r="K60">
            <v>4.2316453873570276E-2</v>
          </cell>
          <cell r="L60">
            <v>0.73176780343328052</v>
          </cell>
          <cell r="M60">
            <v>0.22591574269314921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JBE</v>
          </cell>
          <cell r="AF60">
            <v>1</v>
          </cell>
          <cell r="AG60">
            <v>4.2316453873570276E-2</v>
          </cell>
          <cell r="AH60">
            <v>0.73176780343328052</v>
          </cell>
          <cell r="AI60">
            <v>0.22591574269314921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WRG</v>
          </cell>
          <cell r="J61">
            <v>0.99999999999999978</v>
          </cell>
          <cell r="K61">
            <v>8.9691890981651486E-3</v>
          </cell>
          <cell r="L61">
            <v>0.1659101289613929</v>
          </cell>
          <cell r="M61">
            <v>4.8116165278445512E-2</v>
          </cell>
          <cell r="N61">
            <v>0</v>
          </cell>
          <cell r="O61">
            <v>0.14912763446323704</v>
          </cell>
          <cell r="P61">
            <v>0.52804066488844303</v>
          </cell>
          <cell r="Q61">
            <v>7.1344452446615983E-2</v>
          </cell>
          <cell r="R61">
            <v>2.8092107654917663E-2</v>
          </cell>
          <cell r="S61">
            <v>3.9965720878233147E-4</v>
          </cell>
          <cell r="AC61" t="str">
            <v>WRG</v>
          </cell>
          <cell r="AF61">
            <v>0.99999999999999978</v>
          </cell>
          <cell r="AG61">
            <v>8.9691890981651486E-3</v>
          </cell>
          <cell r="AH61">
            <v>0.1659101289613929</v>
          </cell>
          <cell r="AI61">
            <v>4.8116165278445512E-2</v>
          </cell>
          <cell r="AJ61">
            <v>0</v>
          </cell>
          <cell r="AK61">
            <v>0.14912763446323704</v>
          </cell>
          <cell r="AL61">
            <v>0.52804066488844303</v>
          </cell>
          <cell r="AM61">
            <v>7.1344452446615983E-2</v>
          </cell>
          <cell r="AN61">
            <v>2.8092107654917663E-2</v>
          </cell>
          <cell r="AO61">
            <v>3.9965720878233147E-4</v>
          </cell>
        </row>
        <row r="62">
          <cell r="G62" t="str">
            <v>WRE</v>
          </cell>
          <cell r="J62">
            <v>0.99999999999999978</v>
          </cell>
          <cell r="K62">
            <v>9.436378084687138E-3</v>
          </cell>
          <cell r="L62">
            <v>0.16318091501779358</v>
          </cell>
          <cell r="M62">
            <v>5.0378190235522861E-2</v>
          </cell>
          <cell r="N62">
            <v>0</v>
          </cell>
          <cell r="O62">
            <v>0.16235907747532549</v>
          </cell>
          <cell r="P62">
            <v>0.50801892088807044</v>
          </cell>
          <cell r="Q62">
            <v>7.4721467863289787E-2</v>
          </cell>
          <cell r="R62">
            <v>3.1515159665105097E-2</v>
          </cell>
          <cell r="S62">
            <v>3.8989077020546716E-4</v>
          </cell>
          <cell r="AC62" t="str">
            <v>WRE</v>
          </cell>
          <cell r="AF62">
            <v>0.99999999999999978</v>
          </cell>
          <cell r="AG62">
            <v>9.436378084687138E-3</v>
          </cell>
          <cell r="AH62">
            <v>0.16318091501779358</v>
          </cell>
          <cell r="AI62">
            <v>5.0378190235522861E-2</v>
          </cell>
          <cell r="AJ62">
            <v>0</v>
          </cell>
          <cell r="AK62">
            <v>0.16235907747532549</v>
          </cell>
          <cell r="AL62">
            <v>0.50801892088807044</v>
          </cell>
          <cell r="AM62">
            <v>7.4721467863289787E-2</v>
          </cell>
          <cell r="AN62">
            <v>3.1515159665105097E-2</v>
          </cell>
          <cell r="AO62">
            <v>3.8989077020546716E-4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3.3487134562208407E-2</v>
          </cell>
          <cell r="L65">
            <v>0.61943780568748308</v>
          </cell>
          <cell r="M65">
            <v>0.17964528160370571</v>
          </cell>
          <cell r="N65">
            <v>0</v>
          </cell>
          <cell r="O65">
            <v>3.1210166242483711E-2</v>
          </cell>
          <cell r="P65">
            <v>0.11051095253591414</v>
          </cell>
          <cell r="Q65">
            <v>1.4931318593984532E-2</v>
          </cell>
          <cell r="R65">
            <v>5.8792547281226303E-3</v>
          </cell>
          <cell r="S65">
            <v>8.3642230167464525E-5</v>
          </cell>
          <cell r="T65">
            <v>4.8144438159304749E-3</v>
          </cell>
          <cell r="AC65" t="str">
            <v>SNPPH-P</v>
          </cell>
          <cell r="AF65">
            <v>1.0000000000000002</v>
          </cell>
          <cell r="AG65">
            <v>3.3487134562208407E-2</v>
          </cell>
          <cell r="AH65">
            <v>0.61943780568748308</v>
          </cell>
          <cell r="AI65">
            <v>0.17964528160370571</v>
          </cell>
          <cell r="AJ65">
            <v>0</v>
          </cell>
          <cell r="AK65">
            <v>3.1210166242483711E-2</v>
          </cell>
          <cell r="AL65">
            <v>0.11051095253591414</v>
          </cell>
          <cell r="AM65">
            <v>1.4931318593984532E-2</v>
          </cell>
          <cell r="AN65">
            <v>5.8792547281226303E-3</v>
          </cell>
          <cell r="AO65">
            <v>8.3642230167464525E-5</v>
          </cell>
          <cell r="AP65">
            <v>4.8144438159304749E-3</v>
          </cell>
          <cell r="AQ65">
            <v>0</v>
          </cell>
        </row>
        <row r="66">
          <cell r="G66" t="str">
            <v>SNPPH-U</v>
          </cell>
          <cell r="J66">
            <v>1.0000000000000002</v>
          </cell>
          <cell r="K66">
            <v>3.3487134562208407E-2</v>
          </cell>
          <cell r="L66">
            <v>0.61943780568748308</v>
          </cell>
          <cell r="M66">
            <v>0.17964528160370571</v>
          </cell>
          <cell r="N66">
            <v>0</v>
          </cell>
          <cell r="O66">
            <v>3.1210166242483711E-2</v>
          </cell>
          <cell r="P66">
            <v>0.11051095253591414</v>
          </cell>
          <cell r="Q66">
            <v>1.4931318593984532E-2</v>
          </cell>
          <cell r="R66">
            <v>5.8792547281226303E-3</v>
          </cell>
          <cell r="S66">
            <v>8.3642230167464525E-5</v>
          </cell>
          <cell r="T66">
            <v>4.8144438159304749E-3</v>
          </cell>
          <cell r="AC66" t="str">
            <v>SNPPH-U</v>
          </cell>
          <cell r="AF66">
            <v>1.0000000000000002</v>
          </cell>
          <cell r="AG66">
            <v>3.3487134562208407E-2</v>
          </cell>
          <cell r="AH66">
            <v>0.61943780568748308</v>
          </cell>
          <cell r="AI66">
            <v>0.17964528160370571</v>
          </cell>
          <cell r="AJ66">
            <v>0</v>
          </cell>
          <cell r="AK66">
            <v>3.1210166242483711E-2</v>
          </cell>
          <cell r="AL66">
            <v>0.11051095253591414</v>
          </cell>
          <cell r="AM66">
            <v>1.4931318593984532E-2</v>
          </cell>
          <cell r="AN66">
            <v>5.8792547281226303E-3</v>
          </cell>
          <cell r="AO66">
            <v>8.3642230167464525E-5</v>
          </cell>
          <cell r="AP66">
            <v>4.8144438159304749E-3</v>
          </cell>
          <cell r="AQ66">
            <v>0</v>
          </cell>
        </row>
        <row r="67">
          <cell r="G67" t="str">
            <v>CN</v>
          </cell>
          <cell r="J67">
            <v>0.99999999999999989</v>
          </cell>
          <cell r="K67">
            <v>2.396572337770236E-2</v>
          </cell>
          <cell r="L67">
            <v>0.31217058907402434</v>
          </cell>
          <cell r="M67">
            <v>6.9360885492844845E-2</v>
          </cell>
          <cell r="N67">
            <v>0</v>
          </cell>
          <cell r="O67">
            <v>6.5978668808283791E-2</v>
          </cell>
          <cell r="P67">
            <v>0.47825390355568564</v>
          </cell>
          <cell r="Q67">
            <v>4.2022014386386891E-2</v>
          </cell>
          <cell r="R67">
            <v>8.2482153050721166E-3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2.396572337770236E-2</v>
          </cell>
          <cell r="AH67">
            <v>0.31217058907402434</v>
          </cell>
          <cell r="AI67">
            <v>6.9360885492844845E-2</v>
          </cell>
          <cell r="AJ67">
            <v>0</v>
          </cell>
          <cell r="AK67">
            <v>6.5978668808283791E-2</v>
          </cell>
          <cell r="AL67">
            <v>0.47825390355568564</v>
          </cell>
          <cell r="AM67">
            <v>4.2022014386386891E-2</v>
          </cell>
          <cell r="AN67">
            <v>8.2482153050721166E-3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5.083128335445649E-2</v>
          </cell>
          <cell r="L68">
            <v>0.66211361193098395</v>
          </cell>
          <cell r="M68">
            <v>0.14711439202720292</v>
          </cell>
          <cell r="N68">
            <v>0</v>
          </cell>
          <cell r="O68">
            <v>0.13994071268735667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5.083128335445649E-2</v>
          </cell>
          <cell r="AH68">
            <v>0.66211361193098395</v>
          </cell>
          <cell r="AI68">
            <v>0.14711439202720292</v>
          </cell>
          <cell r="AJ68">
            <v>0</v>
          </cell>
          <cell r="AK68">
            <v>0.13994071268735667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0.90488564943551597</v>
          </cell>
          <cell r="Q69">
            <v>7.9508222506723E-2</v>
          </cell>
          <cell r="R69">
            <v>1.5606128057761072E-2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0.90488564943551597</v>
          </cell>
          <cell r="AM69">
            <v>7.9508222506723E-2</v>
          </cell>
          <cell r="AN69">
            <v>1.5606128057761072E-2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1.3874977903861996E-2</v>
          </cell>
          <cell r="L73">
            <v>0.15872363467254166</v>
          </cell>
          <cell r="M73">
            <v>4.0740955868625077E-2</v>
          </cell>
          <cell r="N73">
            <v>0</v>
          </cell>
          <cell r="O73">
            <v>0.14963099637243304</v>
          </cell>
          <cell r="P73">
            <v>0.51776572673074961</v>
          </cell>
          <cell r="Q73">
            <v>7.5896627518864127E-2</v>
          </cell>
          <cell r="R73">
            <v>3.4471337480087634E-2</v>
          </cell>
          <cell r="S73">
            <v>5.8567825391078569E-3</v>
          </cell>
          <cell r="T73">
            <v>6.2142354373644296E-3</v>
          </cell>
          <cell r="U73">
            <v>-3.1752745236352793E-3</v>
          </cell>
          <cell r="AC73" t="str">
            <v>EXCTAX</v>
          </cell>
          <cell r="AF73">
            <v>0</v>
          </cell>
          <cell r="AG73">
            <v>1.3874977903861996E-2</v>
          </cell>
          <cell r="AH73">
            <v>0.15872363467254166</v>
          </cell>
          <cell r="AI73">
            <v>4.0740955868625077E-2</v>
          </cell>
          <cell r="AJ73">
            <v>0</v>
          </cell>
          <cell r="AK73">
            <v>0.14963099637243304</v>
          </cell>
          <cell r="AL73">
            <v>0.51776572673074961</v>
          </cell>
          <cell r="AM73">
            <v>7.5896627518864127E-2</v>
          </cell>
          <cell r="AN73">
            <v>3.4471337480087634E-2</v>
          </cell>
          <cell r="AO73">
            <v>5.8567825391078569E-3</v>
          </cell>
          <cell r="AP73">
            <v>6.2142354373644296E-3</v>
          </cell>
          <cell r="AQ73">
            <v>-3.1752745236352793E-3</v>
          </cell>
        </row>
        <row r="74">
          <cell r="G74" t="str">
            <v>INT</v>
          </cell>
          <cell r="J74">
            <v>0.99999999999999989</v>
          </cell>
          <cell r="K74">
            <v>1.6705365975130095E-2</v>
          </cell>
          <cell r="L74">
            <v>0.22278222719612598</v>
          </cell>
          <cell r="M74">
            <v>6.0894111271351227E-2</v>
          </cell>
          <cell r="N74">
            <v>0</v>
          </cell>
          <cell r="O74">
            <v>0.12592571023280555</v>
          </cell>
          <cell r="P74">
            <v>0.48639154643210392</v>
          </cell>
          <cell r="Q74">
            <v>6.2591295688628978E-2</v>
          </cell>
          <cell r="R74">
            <v>2.4261908688767559E-2</v>
          </cell>
          <cell r="S74">
            <v>2.7190771167417228E-4</v>
          </cell>
          <cell r="T74">
            <v>1.7592680341238073E-4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1.6705365975130095E-2</v>
          </cell>
          <cell r="AH74">
            <v>0.22278222719612598</v>
          </cell>
          <cell r="AI74">
            <v>6.0894111271351227E-2</v>
          </cell>
          <cell r="AJ74">
            <v>0</v>
          </cell>
          <cell r="AK74">
            <v>0.12592571023280558</v>
          </cell>
          <cell r="AL74">
            <v>0.48639154643210392</v>
          </cell>
          <cell r="AM74">
            <v>6.2591295688628978E-2</v>
          </cell>
          <cell r="AN74">
            <v>2.4261908688767559E-2</v>
          </cell>
          <cell r="AO74">
            <v>2.7190771167417228E-4</v>
          </cell>
          <cell r="AP74">
            <v>1.7592680341238073E-4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3.2166307106155832E-2</v>
          </cell>
          <cell r="L75">
            <v>0.26470984033703582</v>
          </cell>
          <cell r="M75">
            <v>6.4409240866138473E-2</v>
          </cell>
          <cell r="N75">
            <v>0</v>
          </cell>
          <cell r="O75">
            <v>8.6741009258897689E-2</v>
          </cell>
          <cell r="P75">
            <v>0.48367181064876774</v>
          </cell>
          <cell r="Q75">
            <v>4.9853957001342805E-2</v>
          </cell>
          <cell r="R75">
            <v>1.8447834781661555E-2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3.2166307106155832E-2</v>
          </cell>
          <cell r="AH75">
            <v>0.26470984033703582</v>
          </cell>
          <cell r="AI75">
            <v>6.4409240866138473E-2</v>
          </cell>
          <cell r="AJ75">
            <v>0</v>
          </cell>
          <cell r="AK75">
            <v>8.6741009258897689E-2</v>
          </cell>
          <cell r="AL75">
            <v>0.48367181064876774</v>
          </cell>
          <cell r="AM75">
            <v>4.9853957001342805E-2</v>
          </cell>
          <cell r="AN75">
            <v>1.8447834781661555E-2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5.5011454122182536E-2</v>
          </cell>
          <cell r="L78">
            <v>0.34872248339810336</v>
          </cell>
          <cell r="M78">
            <v>0.12556621707988092</v>
          </cell>
          <cell r="N78">
            <v>0</v>
          </cell>
          <cell r="O78">
            <v>7.4769806884131054E-2</v>
          </cell>
          <cell r="P78">
            <v>0.3418724940531348</v>
          </cell>
          <cell r="Q78">
            <v>5.4017764035344577E-2</v>
          </cell>
          <cell r="R78">
            <v>3.9780427222696797E-5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5.5011454122182536E-2</v>
          </cell>
          <cell r="AH78">
            <v>0.34872248339810336</v>
          </cell>
          <cell r="AI78">
            <v>0.12556621707988092</v>
          </cell>
          <cell r="AJ78">
            <v>0</v>
          </cell>
          <cell r="AK78">
            <v>7.4769806884131054E-2</v>
          </cell>
          <cell r="AL78">
            <v>0.3418724940531348</v>
          </cell>
          <cell r="AM78">
            <v>5.4017764035344577E-2</v>
          </cell>
          <cell r="AN78">
            <v>3.9780427222696797E-5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9.2827431943933655E-3</v>
          </cell>
          <cell r="L89">
            <v>0.1716191589800608</v>
          </cell>
          <cell r="M89">
            <v>4.9827084109064168E-2</v>
          </cell>
          <cell r="N89">
            <v>0</v>
          </cell>
          <cell r="O89">
            <v>0.14740067855545069</v>
          </cell>
          <cell r="P89">
            <v>0.52307565192397243</v>
          </cell>
          <cell r="Q89">
            <v>7.0675419200088074E-2</v>
          </cell>
          <cell r="R89">
            <v>2.7724922645441904E-2</v>
          </cell>
          <cell r="S89">
            <v>3.943413915286341E-4</v>
          </cell>
          <cell r="AC89" t="str">
            <v>SNPPS</v>
          </cell>
          <cell r="AF89">
            <v>1</v>
          </cell>
          <cell r="AG89">
            <v>9.2827431943933655E-3</v>
          </cell>
          <cell r="AH89">
            <v>0.1716191589800608</v>
          </cell>
          <cell r="AI89">
            <v>4.9827084109064168E-2</v>
          </cell>
          <cell r="AJ89">
            <v>0</v>
          </cell>
          <cell r="AK89">
            <v>0.14740067855545069</v>
          </cell>
          <cell r="AL89">
            <v>0.52307565192397243</v>
          </cell>
          <cell r="AM89">
            <v>7.0675419200088074E-2</v>
          </cell>
          <cell r="AN89">
            <v>2.7724922645441904E-2</v>
          </cell>
          <cell r="AO89">
            <v>3.943413915286341E-4</v>
          </cell>
        </row>
        <row r="90">
          <cell r="G90" t="str">
            <v>SNPT</v>
          </cell>
          <cell r="J90">
            <v>0.99999999999999978</v>
          </cell>
          <cell r="K90">
            <v>8.9693077694424812E-3</v>
          </cell>
          <cell r="L90">
            <v>0.16590800640307785</v>
          </cell>
          <cell r="M90">
            <v>4.8118169165483254E-2</v>
          </cell>
          <cell r="N90">
            <v>0</v>
          </cell>
          <cell r="O90">
            <v>0.14912882083135853</v>
          </cell>
          <cell r="P90">
            <v>0.52803936520485562</v>
          </cell>
          <cell r="Q90">
            <v>7.1344039783936136E-2</v>
          </cell>
          <cell r="R90">
            <v>2.8092630557637679E-2</v>
          </cell>
          <cell r="S90">
            <v>3.9966028420816105E-4</v>
          </cell>
          <cell r="AC90" t="str">
            <v>SNPT</v>
          </cell>
          <cell r="AF90">
            <v>0.99999999999999978</v>
          </cell>
          <cell r="AG90">
            <v>8.9693077694424812E-3</v>
          </cell>
          <cell r="AH90">
            <v>0.16590800640307785</v>
          </cell>
          <cell r="AI90">
            <v>4.8118169165483254E-2</v>
          </cell>
          <cell r="AJ90">
            <v>0</v>
          </cell>
          <cell r="AK90">
            <v>0.14912882083135853</v>
          </cell>
          <cell r="AL90">
            <v>0.52803936520485562</v>
          </cell>
          <cell r="AM90">
            <v>7.1344039783936136E-2</v>
          </cell>
          <cell r="AN90">
            <v>2.8092630557637679E-2</v>
          </cell>
          <cell r="AO90">
            <v>3.9966028420816105E-4</v>
          </cell>
        </row>
        <row r="91">
          <cell r="G91" t="str">
            <v>SNPP</v>
          </cell>
          <cell r="J91">
            <v>1</v>
          </cell>
          <cell r="K91">
            <v>1.1965087296786704E-2</v>
          </cell>
          <cell r="L91">
            <v>0.2212882155221515</v>
          </cell>
          <cell r="M91">
            <v>6.4203549994526515E-2</v>
          </cell>
          <cell r="N91">
            <v>0</v>
          </cell>
          <cell r="O91">
            <v>0.13462849462265625</v>
          </cell>
          <cell r="P91">
            <v>0.47732237320745458</v>
          </cell>
          <cell r="Q91">
            <v>6.4492790956904425E-2</v>
          </cell>
          <cell r="R91">
            <v>2.533819649212541E-2</v>
          </cell>
          <cell r="S91">
            <v>3.6042851975264932E-4</v>
          </cell>
          <cell r="T91">
            <v>4.0086338764181421E-4</v>
          </cell>
          <cell r="AC91" t="str">
            <v>SNPP</v>
          </cell>
          <cell r="AF91">
            <v>1</v>
          </cell>
          <cell r="AG91">
            <v>1.1965087296786704E-2</v>
          </cell>
          <cell r="AH91">
            <v>0.2212882155221515</v>
          </cell>
          <cell r="AI91">
            <v>6.4203549994526515E-2</v>
          </cell>
          <cell r="AJ91">
            <v>0</v>
          </cell>
          <cell r="AK91">
            <v>0.13462849462265628</v>
          </cell>
          <cell r="AL91">
            <v>0.47732237320745458</v>
          </cell>
          <cell r="AM91">
            <v>6.4492790956904425E-2</v>
          </cell>
          <cell r="AN91">
            <v>2.533819649212541E-2</v>
          </cell>
          <cell r="AO91">
            <v>3.6042851975264932E-4</v>
          </cell>
          <cell r="AP91">
            <v>4.0086338764181421E-4</v>
          </cell>
        </row>
        <row r="92">
          <cell r="G92" t="str">
            <v>SNPPH</v>
          </cell>
          <cell r="J92">
            <v>1.0000000000000002</v>
          </cell>
          <cell r="K92">
            <v>3.3487134562208407E-2</v>
          </cell>
          <cell r="L92">
            <v>0.61943780568748308</v>
          </cell>
          <cell r="M92">
            <v>0.17964528160370571</v>
          </cell>
          <cell r="N92">
            <v>0</v>
          </cell>
          <cell r="O92">
            <v>3.1210166242483711E-2</v>
          </cell>
          <cell r="P92">
            <v>0.11051095253591414</v>
          </cell>
          <cell r="Q92">
            <v>1.4931318593984532E-2</v>
          </cell>
          <cell r="R92">
            <v>5.8792547281226303E-3</v>
          </cell>
          <cell r="S92">
            <v>8.3642230167464525E-5</v>
          </cell>
          <cell r="T92">
            <v>4.8144438159304749E-3</v>
          </cell>
          <cell r="AC92" t="str">
            <v>SNPPH</v>
          </cell>
          <cell r="AF92">
            <v>1.0000000000000002</v>
          </cell>
          <cell r="AG92">
            <v>3.3487134562208407E-2</v>
          </cell>
          <cell r="AH92">
            <v>0.61943780568748308</v>
          </cell>
          <cell r="AI92">
            <v>0.17964528160370571</v>
          </cell>
          <cell r="AJ92">
            <v>0</v>
          </cell>
          <cell r="AK92">
            <v>3.1210166242483711E-2</v>
          </cell>
          <cell r="AL92">
            <v>0.11051095253591414</v>
          </cell>
          <cell r="AM92">
            <v>1.4931318593984532E-2</v>
          </cell>
          <cell r="AN92">
            <v>5.8792547281226303E-3</v>
          </cell>
          <cell r="AO92">
            <v>8.3642230167464525E-5</v>
          </cell>
          <cell r="AP92">
            <v>4.8144438159304749E-3</v>
          </cell>
        </row>
        <row r="93">
          <cell r="G93" t="str">
            <v>SNPPN</v>
          </cell>
          <cell r="J93">
            <v>1</v>
          </cell>
          <cell r="K93">
            <v>4.0221393563250663E-2</v>
          </cell>
          <cell r="L93">
            <v>0.74400667887033367</v>
          </cell>
          <cell r="M93">
            <v>0.21577192756641544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4.0221393563250663E-2</v>
          </cell>
          <cell r="AH93">
            <v>0.74400667887033367</v>
          </cell>
          <cell r="AI93">
            <v>0.21577192756641544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1.105425706511546E-2</v>
          </cell>
          <cell r="L94">
            <v>0.20450524149826391</v>
          </cell>
          <cell r="M94">
            <v>5.9301733317712012E-2</v>
          </cell>
          <cell r="N94">
            <v>0</v>
          </cell>
          <cell r="O94">
            <v>0.13917323107942714</v>
          </cell>
          <cell r="P94">
            <v>0.49279347679836072</v>
          </cell>
          <cell r="Q94">
            <v>6.6582146242223417E-2</v>
          </cell>
          <cell r="R94">
            <v>2.6216934267336022E-2</v>
          </cell>
          <cell r="S94">
            <v>3.7297973156098118E-4</v>
          </cell>
          <cell r="AC94" t="str">
            <v>SNPPO</v>
          </cell>
          <cell r="AF94">
            <v>0.99999999999999989</v>
          </cell>
          <cell r="AG94">
            <v>1.105425706511546E-2</v>
          </cell>
          <cell r="AH94">
            <v>0.20450524149826391</v>
          </cell>
          <cell r="AI94">
            <v>5.9301733317712012E-2</v>
          </cell>
          <cell r="AJ94">
            <v>0</v>
          </cell>
          <cell r="AK94">
            <v>0.13917323107942714</v>
          </cell>
          <cell r="AL94">
            <v>0.49279347679836072</v>
          </cell>
          <cell r="AM94">
            <v>6.6582146242223417E-2</v>
          </cell>
          <cell r="AN94">
            <v>2.6216934267336022E-2</v>
          </cell>
          <cell r="AO94">
            <v>3.7297973156098118E-4</v>
          </cell>
        </row>
        <row r="95">
          <cell r="G95" t="str">
            <v>SNPG</v>
          </cell>
          <cell r="J95">
            <v>0.99999999999999944</v>
          </cell>
          <cell r="K95">
            <v>2.2792399203356368E-2</v>
          </cell>
          <cell r="L95">
            <v>0.27474108592549329</v>
          </cell>
          <cell r="M95">
            <v>6.2565290984046798E-2</v>
          </cell>
          <cell r="N95">
            <v>0</v>
          </cell>
          <cell r="O95">
            <v>0.12776204274480954</v>
          </cell>
          <cell r="P95">
            <v>0.41899523261387844</v>
          </cell>
          <cell r="Q95">
            <v>6.6385243191750973E-2</v>
          </cell>
          <cell r="R95">
            <v>2.660887723850535E-2</v>
          </cell>
          <cell r="S95">
            <v>1.4982809815916639E-4</v>
          </cell>
          <cell r="AC95" t="str">
            <v>SNPG</v>
          </cell>
          <cell r="AF95">
            <v>0.99999999999999944</v>
          </cell>
          <cell r="AG95">
            <v>2.2792399203356368E-2</v>
          </cell>
          <cell r="AH95">
            <v>0.27474108592549329</v>
          </cell>
          <cell r="AI95">
            <v>6.2565290984046798E-2</v>
          </cell>
          <cell r="AJ95">
            <v>0</v>
          </cell>
          <cell r="AK95">
            <v>0.12776204274480954</v>
          </cell>
          <cell r="AL95">
            <v>0.41899523261387844</v>
          </cell>
          <cell r="AM95">
            <v>6.6385243191750973E-2</v>
          </cell>
          <cell r="AN95">
            <v>2.660887723850535E-2</v>
          </cell>
          <cell r="AO95">
            <v>1.4982809815916639E-4</v>
          </cell>
        </row>
        <row r="96">
          <cell r="G96" t="str">
            <v>SNPI</v>
          </cell>
          <cell r="J96">
            <v>0.99999999999999978</v>
          </cell>
          <cell r="K96">
            <v>2.4793948374876838E-2</v>
          </cell>
          <cell r="L96">
            <v>0.39652666177384771</v>
          </cell>
          <cell r="M96">
            <v>0.11327008566237556</v>
          </cell>
          <cell r="N96">
            <v>0</v>
          </cell>
          <cell r="O96">
            <v>9.192505346131874E-2</v>
          </cell>
          <cell r="P96">
            <v>0.3105939630944653</v>
          </cell>
          <cell r="Q96">
            <v>4.8837031882668747E-2</v>
          </cell>
          <cell r="R96">
            <v>1.3892873452761889E-2</v>
          </cell>
          <cell r="S96">
            <v>1.6038229768481079E-4</v>
          </cell>
          <cell r="AC96" t="str">
            <v>SNPI</v>
          </cell>
          <cell r="AF96">
            <v>0.99999999999999978</v>
          </cell>
          <cell r="AG96">
            <v>2.4793948374876838E-2</v>
          </cell>
          <cell r="AH96">
            <v>0.39652666177384771</v>
          </cell>
          <cell r="AI96">
            <v>0.11327008566237556</v>
          </cell>
          <cell r="AJ96">
            <v>0</v>
          </cell>
          <cell r="AK96">
            <v>9.192505346131874E-2</v>
          </cell>
          <cell r="AL96">
            <v>0.31059396309446513</v>
          </cell>
          <cell r="AM96">
            <v>4.8837031882668747E-2</v>
          </cell>
          <cell r="AN96">
            <v>1.3892873452761882E-2</v>
          </cell>
          <cell r="AO96">
            <v>1.6038229768481079E-4</v>
          </cell>
        </row>
        <row r="97">
          <cell r="G97" t="str">
            <v>TROJP</v>
          </cell>
          <cell r="J97">
            <v>0.99999999999999989</v>
          </cell>
          <cell r="K97">
            <v>4.0539649258152538E-2</v>
          </cell>
          <cell r="L97">
            <v>0.74214750002576757</v>
          </cell>
          <cell r="M97">
            <v>0.21731285071607995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4.0539649258152538E-2</v>
          </cell>
          <cell r="AH97">
            <v>0.74214750002576757</v>
          </cell>
          <cell r="AI97">
            <v>0.21731285071607995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4.0595859645838228E-2</v>
          </cell>
          <cell r="L98">
            <v>0.74181913146770495</v>
          </cell>
          <cell r="M98">
            <v>0.21758500888645674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4.0595859645838228E-2</v>
          </cell>
          <cell r="AH98">
            <v>0.74181913146770495</v>
          </cell>
          <cell r="AI98">
            <v>0.21758500888645674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1.4823981689935784E-2</v>
          </cell>
          <cell r="L99">
            <v>0.16849630383974351</v>
          </cell>
          <cell r="M99">
            <v>0</v>
          </cell>
          <cell r="N99">
            <v>0</v>
          </cell>
          <cell r="O99">
            <v>0.15645116753996891</v>
          </cell>
          <cell r="P99">
            <v>0.53700796240705384</v>
          </cell>
          <cell r="Q99">
            <v>7.8819266065810203E-2</v>
          </cell>
          <cell r="R99">
            <v>3.510162474235367E-2</v>
          </cell>
          <cell r="S99">
            <v>6.1075775455278003E-3</v>
          </cell>
          <cell r="T99">
            <v>6.4978669787290021E-3</v>
          </cell>
          <cell r="U99">
            <v>-3.3057508091226808E-3</v>
          </cell>
          <cell r="AC99" t="str">
            <v>IBT</v>
          </cell>
          <cell r="AF99">
            <v>0</v>
          </cell>
          <cell r="AG99">
            <v>1.4823981689935784E-2</v>
          </cell>
          <cell r="AH99">
            <v>0.16849630383974351</v>
          </cell>
          <cell r="AI99">
            <v>0</v>
          </cell>
          <cell r="AJ99">
            <v>0</v>
          </cell>
          <cell r="AK99">
            <v>0.15645116753996891</v>
          </cell>
          <cell r="AL99">
            <v>0.53700796240705384</v>
          </cell>
          <cell r="AM99">
            <v>7.8819266065810203E-2</v>
          </cell>
          <cell r="AN99">
            <v>3.510162474235367E-2</v>
          </cell>
          <cell r="AO99">
            <v>6.1075775455278003E-3</v>
          </cell>
          <cell r="AP99">
            <v>6.4978669787290021E-3</v>
          </cell>
          <cell r="AQ99">
            <v>-3.3057508091226808E-3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2.1630537183574945E-2</v>
          </cell>
          <cell r="L101">
            <v>0.25790773197118433</v>
          </cell>
          <cell r="M101">
            <v>6.230340034346115E-2</v>
          </cell>
          <cell r="N101">
            <v>0</v>
          </cell>
          <cell r="O101">
            <v>0.11698488131645093</v>
          </cell>
          <cell r="P101">
            <v>0.44252252928700953</v>
          </cell>
          <cell r="Q101">
            <v>5.6403984232767691E-2</v>
          </cell>
          <cell r="R101">
            <v>2.4648765501714423E-2</v>
          </cell>
          <cell r="S101">
            <v>2.4503289568374872E-3</v>
          </cell>
          <cell r="T101">
            <v>0</v>
          </cell>
          <cell r="U101">
            <v>1.5147841206999555E-2</v>
          </cell>
          <cell r="AC101" t="str">
            <v>DITBAL</v>
          </cell>
          <cell r="AF101">
            <v>1</v>
          </cell>
          <cell r="AG101">
            <v>2.1630537183574945E-2</v>
          </cell>
          <cell r="AH101">
            <v>0.25790773197118433</v>
          </cell>
          <cell r="AI101">
            <v>6.230340034346115E-2</v>
          </cell>
          <cell r="AJ101">
            <v>0</v>
          </cell>
          <cell r="AK101">
            <v>0.11698488131645093</v>
          </cell>
          <cell r="AL101">
            <v>0.44252252928700953</v>
          </cell>
          <cell r="AM101">
            <v>5.6403984232767691E-2</v>
          </cell>
          <cell r="AN101">
            <v>2.4648765501714423E-2</v>
          </cell>
          <cell r="AO101">
            <v>2.4503289568374872E-3</v>
          </cell>
          <cell r="AP101">
            <v>0</v>
          </cell>
          <cell r="AQ101">
            <v>1.5147841206999555E-2</v>
          </cell>
        </row>
        <row r="102">
          <cell r="G102" t="str">
            <v>TAXDEPR</v>
          </cell>
          <cell r="J102">
            <v>1</v>
          </cell>
          <cell r="K102">
            <v>2.0144055912659466E-2</v>
          </cell>
          <cell r="L102">
            <v>0.26209488862536612</v>
          </cell>
          <cell r="M102">
            <v>6.4357257992723779E-2</v>
          </cell>
          <cell r="N102">
            <v>0</v>
          </cell>
          <cell r="O102">
            <v>0.11360766771624321</v>
          </cell>
          <cell r="P102">
            <v>0.44702671775339242</v>
          </cell>
          <cell r="Q102">
            <v>5.6920030195302382E-2</v>
          </cell>
          <cell r="R102">
            <v>2.3015578699623306E-2</v>
          </cell>
          <cell r="S102">
            <v>2.3226762790546718E-4</v>
          </cell>
          <cell r="T102">
            <v>0</v>
          </cell>
          <cell r="U102">
            <v>1.2601535476783873E-2</v>
          </cell>
          <cell r="AC102" t="str">
            <v>TAXDEPR</v>
          </cell>
          <cell r="AF102">
            <v>1</v>
          </cell>
          <cell r="AG102">
            <v>2.0144055912659466E-2</v>
          </cell>
          <cell r="AH102">
            <v>0.26209488862536612</v>
          </cell>
          <cell r="AI102">
            <v>6.4357257992723779E-2</v>
          </cell>
          <cell r="AJ102">
            <v>0</v>
          </cell>
          <cell r="AK102">
            <v>0.11360766771624321</v>
          </cell>
          <cell r="AL102">
            <v>0.44702671775339242</v>
          </cell>
          <cell r="AM102">
            <v>5.6920030195302382E-2</v>
          </cell>
          <cell r="AN102">
            <v>2.3015578699623306E-2</v>
          </cell>
          <cell r="AO102">
            <v>2.3226762790546718E-4</v>
          </cell>
          <cell r="AP102">
            <v>0</v>
          </cell>
          <cell r="AQ102">
            <v>1.2601535476783873E-2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2.0326497019931354E-2</v>
          </cell>
          <cell r="L106">
            <v>0.24126829316056372</v>
          </cell>
          <cell r="M106">
            <v>6.7702726582684086E-2</v>
          </cell>
          <cell r="N106">
            <v>0</v>
          </cell>
          <cell r="O106">
            <v>0.13004986105120714</v>
          </cell>
          <cell r="P106">
            <v>0.45370817403988534</v>
          </cell>
          <cell r="Q106">
            <v>6.1118886103001542E-2</v>
          </cell>
          <cell r="R106">
            <v>2.5547176125346637E-2</v>
          </cell>
          <cell r="S106">
            <v>2.7838591738025713E-4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2.0326497019931354E-2</v>
          </cell>
          <cell r="AH106">
            <v>0.24126829316056372</v>
          </cell>
          <cell r="AI106">
            <v>6.7702726582684086E-2</v>
          </cell>
          <cell r="AJ106">
            <v>0</v>
          </cell>
          <cell r="AK106">
            <v>0.13004986105120714</v>
          </cell>
          <cell r="AL106">
            <v>0.45370817403988534</v>
          </cell>
          <cell r="AM106">
            <v>6.1118886103001542E-2</v>
          </cell>
          <cell r="AN106">
            <v>2.5547176125346637E-2</v>
          </cell>
          <cell r="AO106">
            <v>2.7838591738025713E-4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2.2175508678545796E-2</v>
          </cell>
          <cell r="L107">
            <v>0.34384806207387381</v>
          </cell>
          <cell r="M107">
            <v>9.5458176953271842E-2</v>
          </cell>
          <cell r="N107">
            <v>0</v>
          </cell>
          <cell r="O107">
            <v>9.3020351842534418E-2</v>
          </cell>
          <cell r="P107">
            <v>0.30231401941105657</v>
          </cell>
          <cell r="Q107">
            <v>4.5126429140685001E-2</v>
          </cell>
          <cell r="R107">
            <v>1.6172949473892351E-2</v>
          </cell>
          <cell r="S107">
            <v>1.909945021745151E-4</v>
          </cell>
          <cell r="T107">
            <v>8.1693507923965708E-2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2.2175508678545796E-2</v>
          </cell>
          <cell r="AH107">
            <v>0.34384806207387381</v>
          </cell>
          <cell r="AI107">
            <v>9.5458176953271842E-2</v>
          </cell>
          <cell r="AJ107">
            <v>0</v>
          </cell>
          <cell r="AK107">
            <v>9.3020351842534418E-2</v>
          </cell>
          <cell r="AL107">
            <v>0.30231401941105657</v>
          </cell>
          <cell r="AM107">
            <v>4.5126429140685001E-2</v>
          </cell>
          <cell r="AN107">
            <v>1.6172949473892351E-2</v>
          </cell>
          <cell r="AO107">
            <v>1.909945021745151E-4</v>
          </cell>
          <cell r="AP107">
            <v>8.1693507923965708E-2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1.4174545503952991E-2</v>
          </cell>
          <cell r="L108">
            <v>0.25557623928766454</v>
          </cell>
          <cell r="M108">
            <v>7.8137623299029887E-2</v>
          </cell>
          <cell r="N108">
            <v>0</v>
          </cell>
          <cell r="O108">
            <v>0.12704206729711748</v>
          </cell>
          <cell r="P108">
            <v>0.4414034312927092</v>
          </cell>
          <cell r="Q108">
            <v>5.9275206773164155E-2</v>
          </cell>
          <cell r="R108">
            <v>2.4390886546361772E-2</v>
          </cell>
          <cell r="AC108" t="str">
            <v>SGCT</v>
          </cell>
          <cell r="AF108">
            <v>1</v>
          </cell>
          <cell r="AG108">
            <v>1.4174545503952991E-2</v>
          </cell>
          <cell r="AH108">
            <v>0.25557623928766454</v>
          </cell>
          <cell r="AI108">
            <v>7.8137623299029887E-2</v>
          </cell>
          <cell r="AJ108">
            <v>0</v>
          </cell>
          <cell r="AK108">
            <v>0.12704206729711748</v>
          </cell>
          <cell r="AL108">
            <v>0.4414034312927092</v>
          </cell>
          <cell r="AM108">
            <v>5.9275206773164155E-2</v>
          </cell>
          <cell r="AN108">
            <v>2.4390886546361772E-2</v>
          </cell>
        </row>
      </sheetData>
      <sheetData sheetId="7">
        <row r="237">
          <cell r="I237">
            <v>64026189.890338466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0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23426494531.083164</v>
          </cell>
        </row>
        <row r="3">
          <cell r="A3" t="str">
            <v>406CAGE</v>
          </cell>
          <cell r="B3">
            <v>406</v>
          </cell>
          <cell r="C3" t="str">
            <v>CAGE</v>
          </cell>
          <cell r="D3">
            <v>4750824.8499999996</v>
          </cell>
          <cell r="F3" t="str">
            <v>406CAGE</v>
          </cell>
          <cell r="G3">
            <v>406</v>
          </cell>
          <cell r="H3" t="str">
            <v>CAGE</v>
          </cell>
          <cell r="I3">
            <v>4750824.8499999996</v>
          </cell>
          <cell r="L3" t="str">
            <v>108360S</v>
          </cell>
          <cell r="M3">
            <v>0</v>
          </cell>
          <cell r="N3">
            <v>0</v>
          </cell>
          <cell r="O3">
            <v>-152129.36132847492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406UT</v>
          </cell>
          <cell r="B4">
            <v>406</v>
          </cell>
          <cell r="C4" t="str">
            <v>UT</v>
          </cell>
          <cell r="D4">
            <v>301635.48</v>
          </cell>
          <cell r="F4" t="str">
            <v>406UT</v>
          </cell>
          <cell r="G4">
            <v>406</v>
          </cell>
          <cell r="H4" t="str">
            <v>UT</v>
          </cell>
          <cell r="I4">
            <v>301635.48</v>
          </cell>
          <cell r="L4" t="str">
            <v>108361S</v>
          </cell>
          <cell r="M4">
            <v>0</v>
          </cell>
          <cell r="N4">
            <v>0</v>
          </cell>
          <cell r="O4">
            <v>-329815.4135402494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407ID</v>
          </cell>
          <cell r="B5">
            <v>407</v>
          </cell>
          <cell r="C5" t="str">
            <v>ID</v>
          </cell>
          <cell r="D5">
            <v>0</v>
          </cell>
          <cell r="F5" t="str">
            <v>407ID</v>
          </cell>
          <cell r="G5">
            <v>407</v>
          </cell>
          <cell r="H5" t="str">
            <v>ID</v>
          </cell>
          <cell r="I5">
            <v>0</v>
          </cell>
          <cell r="L5" t="str">
            <v>108362S</v>
          </cell>
          <cell r="M5">
            <v>0</v>
          </cell>
          <cell r="N5">
            <v>0</v>
          </cell>
          <cell r="O5">
            <v>-2920423.4225399834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407OR</v>
          </cell>
          <cell r="B6">
            <v>407</v>
          </cell>
          <cell r="C6" t="str">
            <v>OR</v>
          </cell>
          <cell r="D6">
            <v>-965.66</v>
          </cell>
          <cell r="F6" t="str">
            <v>407OR</v>
          </cell>
          <cell r="G6">
            <v>407</v>
          </cell>
          <cell r="H6" t="str">
            <v>OR</v>
          </cell>
          <cell r="I6">
            <v>-965.66</v>
          </cell>
          <cell r="L6" t="str">
            <v>108364S</v>
          </cell>
          <cell r="M6">
            <v>0</v>
          </cell>
          <cell r="N6">
            <v>0</v>
          </cell>
          <cell r="O6">
            <v>-4268251.7914282838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407OTHER</v>
          </cell>
          <cell r="B7">
            <v>407</v>
          </cell>
          <cell r="C7" t="str">
            <v>OTHER</v>
          </cell>
          <cell r="D7">
            <v>124290.24000000001</v>
          </cell>
          <cell r="F7" t="str">
            <v>407OTHER</v>
          </cell>
          <cell r="G7">
            <v>407</v>
          </cell>
          <cell r="H7" t="str">
            <v>OTHER</v>
          </cell>
          <cell r="I7">
            <v>124290.24000000001</v>
          </cell>
          <cell r="L7" t="str">
            <v>108365S</v>
          </cell>
          <cell r="M7">
            <v>0</v>
          </cell>
          <cell r="N7">
            <v>0</v>
          </cell>
          <cell r="O7">
            <v>-2365082.3212536434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407WA</v>
          </cell>
          <cell r="B8">
            <v>407</v>
          </cell>
          <cell r="C8" t="str">
            <v>WA</v>
          </cell>
          <cell r="D8">
            <v>965.66</v>
          </cell>
          <cell r="F8" t="str">
            <v>407WA</v>
          </cell>
          <cell r="G8">
            <v>407</v>
          </cell>
          <cell r="H8" t="str">
            <v>WA</v>
          </cell>
          <cell r="I8">
            <v>965.66</v>
          </cell>
          <cell r="L8" t="str">
            <v>108366S</v>
          </cell>
          <cell r="M8">
            <v>0</v>
          </cell>
          <cell r="N8">
            <v>0</v>
          </cell>
          <cell r="O8">
            <v>-1154046.480294039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408CA</v>
          </cell>
          <cell r="B9">
            <v>408</v>
          </cell>
          <cell r="C9" t="str">
            <v>CA</v>
          </cell>
          <cell r="D9">
            <v>1228286.3799999999</v>
          </cell>
          <cell r="F9" t="str">
            <v>408CA</v>
          </cell>
          <cell r="G9">
            <v>408</v>
          </cell>
          <cell r="H9" t="str">
            <v>CA</v>
          </cell>
          <cell r="I9">
            <v>1228286.3799999999</v>
          </cell>
          <cell r="L9" t="str">
            <v>108367S</v>
          </cell>
          <cell r="M9">
            <v>0</v>
          </cell>
          <cell r="N9">
            <v>0</v>
          </cell>
          <cell r="O9">
            <v>-2477359.1951605906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408CAEE</v>
          </cell>
          <cell r="B10">
            <v>408</v>
          </cell>
          <cell r="C10" t="str">
            <v>CAEE</v>
          </cell>
          <cell r="D10">
            <v>446422.44</v>
          </cell>
          <cell r="F10" t="str">
            <v>408CAEE</v>
          </cell>
          <cell r="G10">
            <v>408</v>
          </cell>
          <cell r="H10" t="str">
            <v>CAEE</v>
          </cell>
          <cell r="I10">
            <v>446422.44</v>
          </cell>
          <cell r="L10" t="str">
            <v>108368S</v>
          </cell>
          <cell r="M10">
            <v>0</v>
          </cell>
          <cell r="N10">
            <v>0</v>
          </cell>
          <cell r="O10">
            <v>-4262216.6973745571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408CAGE</v>
          </cell>
          <cell r="B11">
            <v>408</v>
          </cell>
          <cell r="C11" t="str">
            <v>CAGE</v>
          </cell>
          <cell r="D11">
            <v>1955572</v>
          </cell>
          <cell r="F11" t="str">
            <v>408CAGE</v>
          </cell>
          <cell r="G11">
            <v>408</v>
          </cell>
          <cell r="H11" t="str">
            <v>CAGE</v>
          </cell>
          <cell r="I11">
            <v>1955572</v>
          </cell>
          <cell r="L11" t="str">
            <v>108369S</v>
          </cell>
          <cell r="M11">
            <v>0</v>
          </cell>
          <cell r="N11">
            <v>0</v>
          </cell>
          <cell r="O11">
            <v>-2724110.9470111029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408GPS</v>
          </cell>
          <cell r="B12">
            <v>408</v>
          </cell>
          <cell r="C12" t="str">
            <v>GPS</v>
          </cell>
          <cell r="D12">
            <v>149370144.46000001</v>
          </cell>
          <cell r="F12" t="str">
            <v>408GPS</v>
          </cell>
          <cell r="G12">
            <v>408</v>
          </cell>
          <cell r="H12" t="str">
            <v>GPS</v>
          </cell>
          <cell r="I12">
            <v>149370144.46000001</v>
          </cell>
          <cell r="L12" t="str">
            <v>108370S</v>
          </cell>
          <cell r="M12">
            <v>0</v>
          </cell>
          <cell r="N12">
            <v>0</v>
          </cell>
          <cell r="O12">
            <v>-816847.01515854476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408OR</v>
          </cell>
          <cell r="B13">
            <v>408</v>
          </cell>
          <cell r="C13" t="str">
            <v>OR</v>
          </cell>
          <cell r="D13">
            <v>31803624.530000001</v>
          </cell>
          <cell r="F13" t="str">
            <v>408OR</v>
          </cell>
          <cell r="G13">
            <v>408</v>
          </cell>
          <cell r="H13" t="str">
            <v>OR</v>
          </cell>
          <cell r="I13">
            <v>31803624.530000001</v>
          </cell>
          <cell r="L13" t="str">
            <v>108371S</v>
          </cell>
          <cell r="M13">
            <v>0</v>
          </cell>
          <cell r="N13">
            <v>0</v>
          </cell>
          <cell r="O13">
            <v>-17715.465359583668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408SE</v>
          </cell>
          <cell r="B14">
            <v>408</v>
          </cell>
          <cell r="C14" t="str">
            <v>SE</v>
          </cell>
          <cell r="D14">
            <v>396825.46</v>
          </cell>
          <cell r="F14" t="str">
            <v>408SE</v>
          </cell>
          <cell r="G14">
            <v>408</v>
          </cell>
          <cell r="H14" t="str">
            <v>SE</v>
          </cell>
          <cell r="I14">
            <v>396825.46</v>
          </cell>
          <cell r="L14" t="str">
            <v>108373S</v>
          </cell>
          <cell r="M14">
            <v>0</v>
          </cell>
          <cell r="N14">
            <v>0</v>
          </cell>
          <cell r="O14">
            <v>-179469.47131124898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408SO</v>
          </cell>
          <cell r="B15">
            <v>408</v>
          </cell>
          <cell r="C15" t="str">
            <v>SO</v>
          </cell>
          <cell r="D15">
            <v>-189453.56</v>
          </cell>
          <cell r="F15" t="str">
            <v>408SO</v>
          </cell>
          <cell r="G15">
            <v>408</v>
          </cell>
          <cell r="H15" t="str">
            <v>SO</v>
          </cell>
          <cell r="I15">
            <v>-189453.56</v>
          </cell>
          <cell r="L15" t="str">
            <v>108DPS</v>
          </cell>
          <cell r="M15">
            <v>0</v>
          </cell>
          <cell r="N15">
            <v>0</v>
          </cell>
          <cell r="O15">
            <v>-46375.746666666993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408WA</v>
          </cell>
          <cell r="B16">
            <v>408</v>
          </cell>
          <cell r="C16" t="str">
            <v>WA</v>
          </cell>
          <cell r="D16">
            <v>12576093.84</v>
          </cell>
          <cell r="F16" t="str">
            <v>408WA</v>
          </cell>
          <cell r="G16">
            <v>408</v>
          </cell>
          <cell r="H16" t="str">
            <v>WA</v>
          </cell>
          <cell r="I16">
            <v>12576093.84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408WYP</v>
          </cell>
          <cell r="B17">
            <v>408</v>
          </cell>
          <cell r="C17" t="str">
            <v>WYP</v>
          </cell>
          <cell r="D17">
            <v>1954149.97</v>
          </cell>
          <cell r="F17" t="str">
            <v>408WYP</v>
          </cell>
          <cell r="G17">
            <v>408</v>
          </cell>
          <cell r="H17" t="str">
            <v>WYP</v>
          </cell>
          <cell r="I17">
            <v>1954149.97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419SNP</v>
          </cell>
          <cell r="B18">
            <v>419</v>
          </cell>
          <cell r="C18" t="str">
            <v>SNP</v>
          </cell>
          <cell r="D18">
            <v>-49461258.240000002</v>
          </cell>
          <cell r="F18" t="str">
            <v>419SNP</v>
          </cell>
          <cell r="G18">
            <v>419</v>
          </cell>
          <cell r="H18" t="str">
            <v>SNP</v>
          </cell>
          <cell r="I18">
            <v>-49461258.240000002</v>
          </cell>
          <cell r="L18" t="str">
            <v>108GPCAGW</v>
          </cell>
          <cell r="M18">
            <v>0</v>
          </cell>
          <cell r="N18">
            <v>0</v>
          </cell>
          <cell r="O18">
            <v>-1141839.6023703995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421CA</v>
          </cell>
          <cell r="B19">
            <v>421</v>
          </cell>
          <cell r="C19" t="str">
            <v>CA</v>
          </cell>
          <cell r="D19">
            <v>15089.04</v>
          </cell>
          <cell r="F19" t="str">
            <v>421CA</v>
          </cell>
          <cell r="G19">
            <v>421</v>
          </cell>
          <cell r="H19" t="str">
            <v>CA</v>
          </cell>
          <cell r="I19">
            <v>15089.04</v>
          </cell>
          <cell r="L19" t="str">
            <v>108GPCN</v>
          </cell>
          <cell r="M19">
            <v>0</v>
          </cell>
          <cell r="N19">
            <v>0</v>
          </cell>
          <cell r="O19">
            <v>116255.00888549988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421CAGE</v>
          </cell>
          <cell r="B20">
            <v>421</v>
          </cell>
          <cell r="C20" t="str">
            <v>CAGE</v>
          </cell>
          <cell r="D20">
            <v>-137165.31</v>
          </cell>
          <cell r="F20" t="str">
            <v>421CAGE</v>
          </cell>
          <cell r="G20">
            <v>421</v>
          </cell>
          <cell r="H20" t="str">
            <v>CAGE</v>
          </cell>
          <cell r="I20">
            <v>-137165.31</v>
          </cell>
          <cell r="L20" t="str">
            <v>108GPJBE</v>
          </cell>
          <cell r="M20">
            <v>0</v>
          </cell>
          <cell r="N20">
            <v>0</v>
          </cell>
          <cell r="O20">
            <v>72.497943240430459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421CAGW</v>
          </cell>
          <cell r="B21">
            <v>421</v>
          </cell>
          <cell r="C21" t="str">
            <v>CAGW</v>
          </cell>
          <cell r="D21">
            <v>26718.240000000002</v>
          </cell>
          <cell r="F21" t="str">
            <v>421CAGW</v>
          </cell>
          <cell r="G21">
            <v>421</v>
          </cell>
          <cell r="H21" t="str">
            <v>CAGW</v>
          </cell>
          <cell r="I21">
            <v>26718.240000000002</v>
          </cell>
          <cell r="L21" t="str">
            <v>108GPJBG</v>
          </cell>
          <cell r="M21">
            <v>0</v>
          </cell>
          <cell r="N21">
            <v>0</v>
          </cell>
          <cell r="O21">
            <v>116167.07081938516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421ID</v>
          </cell>
          <cell r="B22">
            <v>421</v>
          </cell>
          <cell r="C22" t="str">
            <v>ID</v>
          </cell>
          <cell r="D22">
            <v>0</v>
          </cell>
          <cell r="F22" t="str">
            <v>421ID</v>
          </cell>
          <cell r="G22">
            <v>421</v>
          </cell>
          <cell r="H22" t="str">
            <v>ID</v>
          </cell>
          <cell r="I22">
            <v>0</v>
          </cell>
          <cell r="L22" t="str">
            <v>108GPS</v>
          </cell>
          <cell r="M22">
            <v>0</v>
          </cell>
          <cell r="N22">
            <v>0</v>
          </cell>
          <cell r="O22">
            <v>-1539532.0063877064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421OR</v>
          </cell>
          <cell r="B23">
            <v>421</v>
          </cell>
          <cell r="C23" t="str">
            <v>OR</v>
          </cell>
          <cell r="D23">
            <v>731593.56</v>
          </cell>
          <cell r="F23" t="str">
            <v>421OR</v>
          </cell>
          <cell r="G23">
            <v>421</v>
          </cell>
          <cell r="H23" t="str">
            <v>OR</v>
          </cell>
          <cell r="I23">
            <v>731593.56</v>
          </cell>
          <cell r="L23" t="str">
            <v>108GPSG</v>
          </cell>
          <cell r="M23">
            <v>0</v>
          </cell>
          <cell r="N23">
            <v>0</v>
          </cell>
          <cell r="O23">
            <v>-698.71001372387025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421OTHER</v>
          </cell>
          <cell r="B24">
            <v>421</v>
          </cell>
          <cell r="C24" t="str">
            <v>OTHER</v>
          </cell>
          <cell r="D24">
            <v>0</v>
          </cell>
          <cell r="F24" t="str">
            <v>421OTHER</v>
          </cell>
          <cell r="G24">
            <v>421</v>
          </cell>
          <cell r="H24" t="str">
            <v>OTHER</v>
          </cell>
          <cell r="I24">
            <v>0</v>
          </cell>
          <cell r="L24" t="str">
            <v>108GPSO</v>
          </cell>
          <cell r="M24">
            <v>0</v>
          </cell>
          <cell r="N24">
            <v>0</v>
          </cell>
          <cell r="O24">
            <v>293309.27403219603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421SO</v>
          </cell>
          <cell r="B25">
            <v>421</v>
          </cell>
          <cell r="C25" t="str">
            <v>SO</v>
          </cell>
          <cell r="D25">
            <v>-3951389.62</v>
          </cell>
          <cell r="F25" t="str">
            <v>421SO</v>
          </cell>
          <cell r="G25">
            <v>421</v>
          </cell>
          <cell r="H25" t="str">
            <v>SO</v>
          </cell>
          <cell r="I25">
            <v>-3951389.62</v>
          </cell>
          <cell r="L25" t="str">
            <v>108HPCAGE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421UT</v>
          </cell>
          <cell r="B26">
            <v>421</v>
          </cell>
          <cell r="C26" t="str">
            <v>UT</v>
          </cell>
          <cell r="D26">
            <v>-15660.42</v>
          </cell>
          <cell r="F26" t="str">
            <v>421UT</v>
          </cell>
          <cell r="G26">
            <v>421</v>
          </cell>
          <cell r="H26" t="str">
            <v>UT</v>
          </cell>
          <cell r="I26">
            <v>-15660.42</v>
          </cell>
          <cell r="L26" t="str">
            <v>108HPCAGW</v>
          </cell>
          <cell r="M26">
            <v>0</v>
          </cell>
          <cell r="N26">
            <v>0</v>
          </cell>
          <cell r="O26">
            <v>54451354.238561675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421WA</v>
          </cell>
          <cell r="B27">
            <v>421</v>
          </cell>
          <cell r="C27" t="str">
            <v>WA</v>
          </cell>
          <cell r="D27">
            <v>-1073.22</v>
          </cell>
          <cell r="F27" t="str">
            <v>421WA</v>
          </cell>
          <cell r="G27">
            <v>421</v>
          </cell>
          <cell r="H27" t="str">
            <v>WA</v>
          </cell>
          <cell r="I27">
            <v>-1073.22</v>
          </cell>
          <cell r="L27" t="str">
            <v>108HPOTHER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421WYP</v>
          </cell>
          <cell r="B28">
            <v>421</v>
          </cell>
          <cell r="C28" t="str">
            <v>WYP</v>
          </cell>
          <cell r="D28">
            <v>178.62</v>
          </cell>
          <cell r="F28" t="str">
            <v>421WYP</v>
          </cell>
          <cell r="G28">
            <v>421</v>
          </cell>
          <cell r="H28" t="str">
            <v>WYP</v>
          </cell>
          <cell r="I28">
            <v>178.62</v>
          </cell>
          <cell r="L28" t="str">
            <v>108HPSG</v>
          </cell>
          <cell r="M28">
            <v>0</v>
          </cell>
          <cell r="N28">
            <v>0</v>
          </cell>
          <cell r="O28">
            <v>-30964535.473304197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421WYU</v>
          </cell>
          <cell r="B29">
            <v>421</v>
          </cell>
          <cell r="C29" t="str">
            <v>WYU</v>
          </cell>
          <cell r="D29">
            <v>4815.24</v>
          </cell>
          <cell r="F29" t="str">
            <v>421WYU</v>
          </cell>
          <cell r="G29">
            <v>421</v>
          </cell>
          <cell r="H29" t="str">
            <v>WYU</v>
          </cell>
          <cell r="I29">
            <v>4815.24</v>
          </cell>
          <cell r="L29" t="str">
            <v>108MPCAEE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427SNP</v>
          </cell>
          <cell r="B30">
            <v>427</v>
          </cell>
          <cell r="C30" t="str">
            <v>SNP</v>
          </cell>
          <cell r="D30">
            <v>361009522.38999999</v>
          </cell>
          <cell r="F30" t="str">
            <v>427SNP</v>
          </cell>
          <cell r="G30">
            <v>427</v>
          </cell>
          <cell r="H30" t="str">
            <v>SNP</v>
          </cell>
          <cell r="I30">
            <v>361009522.38999999</v>
          </cell>
          <cell r="L30" t="str">
            <v>108MPJBE</v>
          </cell>
          <cell r="M30">
            <v>0</v>
          </cell>
          <cell r="N30">
            <v>0</v>
          </cell>
          <cell r="O30">
            <v>-57337030.203123763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428SNP</v>
          </cell>
          <cell r="B31">
            <v>428</v>
          </cell>
          <cell r="C31" t="str">
            <v>SNP</v>
          </cell>
          <cell r="D31">
            <v>4460171.12</v>
          </cell>
          <cell r="F31" t="str">
            <v>428SNP</v>
          </cell>
          <cell r="G31">
            <v>428</v>
          </cell>
          <cell r="H31" t="str">
            <v>SNP</v>
          </cell>
          <cell r="I31">
            <v>4460171.12</v>
          </cell>
          <cell r="L31" t="str">
            <v>108OPCAGE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429SNP</v>
          </cell>
          <cell r="B32">
            <v>429</v>
          </cell>
          <cell r="C32" t="str">
            <v>SNP</v>
          </cell>
          <cell r="D32">
            <v>-11025.84</v>
          </cell>
          <cell r="F32" t="str">
            <v>429SNP</v>
          </cell>
          <cell r="G32">
            <v>429</v>
          </cell>
          <cell r="H32" t="str">
            <v>SNP</v>
          </cell>
          <cell r="I32">
            <v>-11025.84</v>
          </cell>
          <cell r="L32" t="str">
            <v>108OPCAGW</v>
          </cell>
          <cell r="M32">
            <v>0</v>
          </cell>
          <cell r="N32">
            <v>0</v>
          </cell>
          <cell r="O32">
            <v>55645712.968929023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431SNP</v>
          </cell>
          <cell r="B33">
            <v>431</v>
          </cell>
          <cell r="C33" t="str">
            <v>SNP</v>
          </cell>
          <cell r="D33">
            <v>21988458.27</v>
          </cell>
          <cell r="F33" t="str">
            <v>431SNP</v>
          </cell>
          <cell r="G33">
            <v>431</v>
          </cell>
          <cell r="H33" t="str">
            <v>SNP</v>
          </cell>
          <cell r="I33">
            <v>21988458.27</v>
          </cell>
          <cell r="L33" t="str">
            <v>108OPSG</v>
          </cell>
          <cell r="M33">
            <v>0</v>
          </cell>
          <cell r="N33">
            <v>0</v>
          </cell>
          <cell r="O33">
            <v>25935761.323484868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432SNP</v>
          </cell>
          <cell r="B34">
            <v>432</v>
          </cell>
          <cell r="C34" t="str">
            <v>SNP</v>
          </cell>
          <cell r="D34">
            <v>-25466791.579999998</v>
          </cell>
          <cell r="F34" t="str">
            <v>432SNP</v>
          </cell>
          <cell r="G34">
            <v>432</v>
          </cell>
          <cell r="H34" t="str">
            <v>SNP</v>
          </cell>
          <cell r="I34">
            <v>-25466791.579999998</v>
          </cell>
          <cell r="L34" t="str">
            <v>108SPCAEE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440CA</v>
          </cell>
          <cell r="B35">
            <v>440</v>
          </cell>
          <cell r="C35" t="str">
            <v>CA</v>
          </cell>
          <cell r="D35">
            <v>46059433.880000003</v>
          </cell>
          <cell r="F35" t="str">
            <v>440CA</v>
          </cell>
          <cell r="G35">
            <v>440</v>
          </cell>
          <cell r="H35" t="str">
            <v>CA</v>
          </cell>
          <cell r="I35">
            <v>46059433.880000003</v>
          </cell>
          <cell r="L35" t="str">
            <v>108SPCAGE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440ID</v>
          </cell>
          <cell r="B36">
            <v>440</v>
          </cell>
          <cell r="C36" t="str">
            <v>ID</v>
          </cell>
          <cell r="D36">
            <v>78031298.959999993</v>
          </cell>
          <cell r="F36" t="str">
            <v>440ID</v>
          </cell>
          <cell r="G36">
            <v>440</v>
          </cell>
          <cell r="H36" t="str">
            <v>ID</v>
          </cell>
          <cell r="I36">
            <v>78031298.959999993</v>
          </cell>
          <cell r="L36" t="str">
            <v>108SPCAGW</v>
          </cell>
          <cell r="M36">
            <v>0</v>
          </cell>
          <cell r="N36">
            <v>0</v>
          </cell>
          <cell r="O36">
            <v>18288997.524023395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440OR</v>
          </cell>
          <cell r="B37">
            <v>440</v>
          </cell>
          <cell r="C37" t="str">
            <v>OR</v>
          </cell>
          <cell r="D37">
            <v>629272437.13</v>
          </cell>
          <cell r="F37" t="str">
            <v>440OR</v>
          </cell>
          <cell r="G37">
            <v>440</v>
          </cell>
          <cell r="H37" t="str">
            <v>OR</v>
          </cell>
          <cell r="I37">
            <v>629272437.13</v>
          </cell>
          <cell r="L37" t="str">
            <v>108SPJBG</v>
          </cell>
          <cell r="M37">
            <v>0</v>
          </cell>
          <cell r="N37">
            <v>0</v>
          </cell>
          <cell r="O37">
            <v>-25158960.629586134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440OTHER</v>
          </cell>
          <cell r="B38">
            <v>440</v>
          </cell>
          <cell r="C38" t="str">
            <v>OTHER</v>
          </cell>
          <cell r="D38">
            <v>37292177.789999999</v>
          </cell>
          <cell r="F38" t="str">
            <v>440OTHER</v>
          </cell>
          <cell r="G38">
            <v>440</v>
          </cell>
          <cell r="H38" t="str">
            <v>OTHER</v>
          </cell>
          <cell r="I38">
            <v>37292177.789999999</v>
          </cell>
          <cell r="L38" t="str">
            <v>108SPS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440UT</v>
          </cell>
          <cell r="B39">
            <v>440</v>
          </cell>
          <cell r="C39" t="str">
            <v>UT</v>
          </cell>
          <cell r="D39">
            <v>763826667.5</v>
          </cell>
          <cell r="F39" t="str">
            <v>440UT</v>
          </cell>
          <cell r="G39">
            <v>440</v>
          </cell>
          <cell r="H39" t="str">
            <v>UT</v>
          </cell>
          <cell r="I39">
            <v>763826667.5</v>
          </cell>
          <cell r="L39" t="str">
            <v>108SPSG</v>
          </cell>
          <cell r="M39">
            <v>0</v>
          </cell>
          <cell r="N39">
            <v>0</v>
          </cell>
          <cell r="O39">
            <v>-7275532.3668136876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440WA</v>
          </cell>
          <cell r="B40">
            <v>440</v>
          </cell>
          <cell r="C40" t="str">
            <v>WA</v>
          </cell>
          <cell r="D40">
            <v>144964649.19</v>
          </cell>
          <cell r="F40" t="str">
            <v>440WA</v>
          </cell>
          <cell r="G40">
            <v>440</v>
          </cell>
          <cell r="H40" t="str">
            <v>WA</v>
          </cell>
          <cell r="I40">
            <v>144964649.19</v>
          </cell>
          <cell r="L40" t="str">
            <v>108TPCAGE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440WYP</v>
          </cell>
          <cell r="B41">
            <v>440</v>
          </cell>
          <cell r="C41" t="str">
            <v>WYP</v>
          </cell>
          <cell r="D41">
            <v>96977062.530000001</v>
          </cell>
          <cell r="F41" t="str">
            <v>440WYP</v>
          </cell>
          <cell r="G41">
            <v>440</v>
          </cell>
          <cell r="H41" t="str">
            <v>WYP</v>
          </cell>
          <cell r="I41">
            <v>96977062.530000001</v>
          </cell>
          <cell r="L41" t="str">
            <v>108TPCAGW</v>
          </cell>
          <cell r="M41">
            <v>0</v>
          </cell>
          <cell r="N41">
            <v>0</v>
          </cell>
          <cell r="O41">
            <v>114856093.57327627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440WYU</v>
          </cell>
          <cell r="B42">
            <v>440</v>
          </cell>
          <cell r="C42" t="str">
            <v>WYU</v>
          </cell>
          <cell r="D42">
            <v>12381348.210000001</v>
          </cell>
          <cell r="F42" t="str">
            <v>440WYU</v>
          </cell>
          <cell r="G42">
            <v>440</v>
          </cell>
          <cell r="H42" t="str">
            <v>WYU</v>
          </cell>
          <cell r="I42">
            <v>12381348.210000001</v>
          </cell>
          <cell r="L42" t="str">
            <v>108TPJBG</v>
          </cell>
          <cell r="M42">
            <v>0</v>
          </cell>
          <cell r="N42">
            <v>0</v>
          </cell>
          <cell r="O42">
            <v>8815897.8670072034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442CA</v>
          </cell>
          <cell r="B43">
            <v>442</v>
          </cell>
          <cell r="C43" t="str">
            <v>CA</v>
          </cell>
          <cell r="D43">
            <v>53087042.32</v>
          </cell>
          <cell r="F43" t="str">
            <v>442CA</v>
          </cell>
          <cell r="G43">
            <v>442</v>
          </cell>
          <cell r="H43" t="str">
            <v>CA</v>
          </cell>
          <cell r="I43">
            <v>53087042.32</v>
          </cell>
          <cell r="L43" t="str">
            <v>108TPSG</v>
          </cell>
          <cell r="M43">
            <v>0</v>
          </cell>
          <cell r="N43">
            <v>0</v>
          </cell>
          <cell r="O43">
            <v>-154269561.66799247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442ID</v>
          </cell>
          <cell r="B44">
            <v>442</v>
          </cell>
          <cell r="C44" t="str">
            <v>ID</v>
          </cell>
          <cell r="D44">
            <v>205168607.05000001</v>
          </cell>
          <cell r="F44" t="str">
            <v>442ID</v>
          </cell>
          <cell r="G44">
            <v>442</v>
          </cell>
          <cell r="H44" t="str">
            <v>ID</v>
          </cell>
          <cell r="I44">
            <v>205168607.05000001</v>
          </cell>
          <cell r="L44" t="str">
            <v>111GPCN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442OR</v>
          </cell>
          <cell r="B45">
            <v>442</v>
          </cell>
          <cell r="C45" t="str">
            <v>OR</v>
          </cell>
          <cell r="D45">
            <v>627285353.25999999</v>
          </cell>
          <cell r="F45" t="str">
            <v>442OR</v>
          </cell>
          <cell r="G45">
            <v>442</v>
          </cell>
          <cell r="H45" t="str">
            <v>OR</v>
          </cell>
          <cell r="I45">
            <v>627285353.25999999</v>
          </cell>
          <cell r="L45" t="str">
            <v>111GPS</v>
          </cell>
          <cell r="M45">
            <v>0</v>
          </cell>
          <cell r="N45">
            <v>0</v>
          </cell>
          <cell r="O45">
            <v>-161661.21875000023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442OTHER</v>
          </cell>
          <cell r="B46">
            <v>442</v>
          </cell>
          <cell r="C46" t="str">
            <v>OTHER</v>
          </cell>
          <cell r="D46">
            <v>45597764.729999997</v>
          </cell>
          <cell r="F46" t="str">
            <v>442OTHER</v>
          </cell>
          <cell r="G46">
            <v>442</v>
          </cell>
          <cell r="H46" t="str">
            <v>OTHER</v>
          </cell>
          <cell r="I46">
            <v>45597764.729999997</v>
          </cell>
          <cell r="L46" t="str">
            <v>111GPSG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442UT</v>
          </cell>
          <cell r="B47">
            <v>442</v>
          </cell>
          <cell r="C47" t="str">
            <v>UT</v>
          </cell>
          <cell r="D47">
            <v>1237484163.75</v>
          </cell>
          <cell r="F47" t="str">
            <v>442UT</v>
          </cell>
          <cell r="G47">
            <v>442</v>
          </cell>
          <cell r="H47" t="str">
            <v>UT</v>
          </cell>
          <cell r="I47">
            <v>1237484163.75</v>
          </cell>
          <cell r="L47" t="str">
            <v>111GPSO</v>
          </cell>
          <cell r="M47">
            <v>0</v>
          </cell>
          <cell r="N47">
            <v>0</v>
          </cell>
          <cell r="O47">
            <v>-36238.454458543893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442WA</v>
          </cell>
          <cell r="B48">
            <v>442</v>
          </cell>
          <cell r="C48" t="str">
            <v>WA</v>
          </cell>
          <cell r="D48">
            <v>180341875.69999999</v>
          </cell>
          <cell r="F48" t="str">
            <v>442WA</v>
          </cell>
          <cell r="G48">
            <v>442</v>
          </cell>
          <cell r="H48" t="str">
            <v>WA</v>
          </cell>
          <cell r="I48">
            <v>180341875.69999999</v>
          </cell>
          <cell r="L48" t="str">
            <v>111HPCAGE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442WYP</v>
          </cell>
          <cell r="B49">
            <v>442</v>
          </cell>
          <cell r="C49" t="str">
            <v>WYP</v>
          </cell>
          <cell r="D49">
            <v>456869828.47000003</v>
          </cell>
          <cell r="F49" t="str">
            <v>442WYP</v>
          </cell>
          <cell r="G49">
            <v>442</v>
          </cell>
          <cell r="H49" t="str">
            <v>WYP</v>
          </cell>
          <cell r="I49">
            <v>456869828.47000003</v>
          </cell>
          <cell r="L49" t="str">
            <v>111HPCAGW</v>
          </cell>
          <cell r="M49">
            <v>0</v>
          </cell>
          <cell r="N49">
            <v>0</v>
          </cell>
          <cell r="O49">
            <v>-134415.09899211142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442WYU</v>
          </cell>
          <cell r="B50">
            <v>442</v>
          </cell>
          <cell r="C50" t="str">
            <v>WYU</v>
          </cell>
          <cell r="D50">
            <v>105756954.04000001</v>
          </cell>
          <cell r="F50" t="str">
            <v>442WYU</v>
          </cell>
          <cell r="G50">
            <v>442</v>
          </cell>
          <cell r="H50" t="str">
            <v>WYU</v>
          </cell>
          <cell r="I50">
            <v>105756954.04000001</v>
          </cell>
          <cell r="L50" t="str">
            <v>111IPCAEE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444CA</v>
          </cell>
          <cell r="B51">
            <v>444</v>
          </cell>
          <cell r="C51" t="str">
            <v>CA</v>
          </cell>
          <cell r="D51">
            <v>352246.24</v>
          </cell>
          <cell r="F51" t="str">
            <v>444CA</v>
          </cell>
          <cell r="G51">
            <v>444</v>
          </cell>
          <cell r="H51" t="str">
            <v>CA</v>
          </cell>
          <cell r="I51">
            <v>352246.24</v>
          </cell>
          <cell r="L51" t="str">
            <v>111IPCAGE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444ID</v>
          </cell>
          <cell r="B52">
            <v>444</v>
          </cell>
          <cell r="C52" t="str">
            <v>ID</v>
          </cell>
          <cell r="D52">
            <v>522303.42</v>
          </cell>
          <cell r="F52" t="str">
            <v>444ID</v>
          </cell>
          <cell r="G52">
            <v>444</v>
          </cell>
          <cell r="H52" t="str">
            <v>ID</v>
          </cell>
          <cell r="I52">
            <v>522303.42</v>
          </cell>
          <cell r="L52" t="str">
            <v>111IPCAGW</v>
          </cell>
          <cell r="M52">
            <v>0</v>
          </cell>
          <cell r="N52">
            <v>0</v>
          </cell>
          <cell r="O52">
            <v>6187694.0020894846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444OR</v>
          </cell>
          <cell r="B53">
            <v>444</v>
          </cell>
          <cell r="C53" t="str">
            <v>OR</v>
          </cell>
          <cell r="D53">
            <v>5969307.1200000001</v>
          </cell>
          <cell r="F53" t="str">
            <v>444OR</v>
          </cell>
          <cell r="G53">
            <v>444</v>
          </cell>
          <cell r="H53" t="str">
            <v>OR</v>
          </cell>
          <cell r="I53">
            <v>5969307.1200000001</v>
          </cell>
          <cell r="L53" t="str">
            <v>111IPCN</v>
          </cell>
          <cell r="M53">
            <v>0</v>
          </cell>
          <cell r="N53">
            <v>0</v>
          </cell>
          <cell r="O53">
            <v>-1424755.3261755644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444OTHER</v>
          </cell>
          <cell r="B54">
            <v>444</v>
          </cell>
          <cell r="C54" t="str">
            <v>OTHER</v>
          </cell>
          <cell r="D54">
            <v>363089.17</v>
          </cell>
          <cell r="F54" t="str">
            <v>444OTHER</v>
          </cell>
          <cell r="G54">
            <v>444</v>
          </cell>
          <cell r="H54" t="str">
            <v>OTHER</v>
          </cell>
          <cell r="I54">
            <v>363089.17</v>
          </cell>
          <cell r="L54" t="str">
            <v>111IPJBG</v>
          </cell>
          <cell r="M54">
            <v>0</v>
          </cell>
          <cell r="N54">
            <v>0</v>
          </cell>
          <cell r="O54">
            <v>-96874.649509257026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444UT</v>
          </cell>
          <cell r="B55">
            <v>444</v>
          </cell>
          <cell r="C55" t="str">
            <v>UT</v>
          </cell>
          <cell r="D55">
            <v>8032900.6399999997</v>
          </cell>
          <cell r="F55" t="str">
            <v>444UT</v>
          </cell>
          <cell r="G55">
            <v>444</v>
          </cell>
          <cell r="H55" t="str">
            <v>UT</v>
          </cell>
          <cell r="I55">
            <v>8032900.6399999997</v>
          </cell>
          <cell r="L55" t="str">
            <v>111IPS</v>
          </cell>
          <cell r="M55">
            <v>0</v>
          </cell>
          <cell r="N55">
            <v>0</v>
          </cell>
          <cell r="O55">
            <v>-6047.200000000008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444WA</v>
          </cell>
          <cell r="B56">
            <v>444</v>
          </cell>
          <cell r="C56" t="str">
            <v>WA</v>
          </cell>
          <cell r="D56">
            <v>1242676.8999999999</v>
          </cell>
          <cell r="F56" t="str">
            <v>444WA</v>
          </cell>
          <cell r="G56">
            <v>444</v>
          </cell>
          <cell r="H56" t="str">
            <v>WA</v>
          </cell>
          <cell r="I56">
            <v>1242676.8999999999</v>
          </cell>
          <cell r="L56" t="str">
            <v>111IPSG</v>
          </cell>
          <cell r="M56">
            <v>0</v>
          </cell>
          <cell r="N56">
            <v>0</v>
          </cell>
          <cell r="O56">
            <v>-4160875.5385660902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444WYP</v>
          </cell>
          <cell r="B57">
            <v>444</v>
          </cell>
          <cell r="C57" t="str">
            <v>WYP</v>
          </cell>
          <cell r="D57">
            <v>1572102.98</v>
          </cell>
          <cell r="F57" t="str">
            <v>444WYP</v>
          </cell>
          <cell r="G57">
            <v>444</v>
          </cell>
          <cell r="H57" t="str">
            <v>WYP</v>
          </cell>
          <cell r="I57">
            <v>1572102.98</v>
          </cell>
          <cell r="L57" t="str">
            <v>111IPSO</v>
          </cell>
          <cell r="M57">
            <v>0</v>
          </cell>
          <cell r="N57">
            <v>0</v>
          </cell>
          <cell r="O57">
            <v>-486828.9010135053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444WYU</v>
          </cell>
          <cell r="B58">
            <v>444</v>
          </cell>
          <cell r="C58" t="str">
            <v>WYU</v>
          </cell>
          <cell r="D58">
            <v>350074.44</v>
          </cell>
          <cell r="F58" t="str">
            <v>444WYU</v>
          </cell>
          <cell r="G58">
            <v>444</v>
          </cell>
          <cell r="H58" t="str">
            <v>WYU</v>
          </cell>
          <cell r="I58">
            <v>350074.44</v>
          </cell>
          <cell r="L58" t="str">
            <v>111OPCAGE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447FERC</v>
          </cell>
          <cell r="B59">
            <v>447</v>
          </cell>
          <cell r="C59" t="str">
            <v>FERC</v>
          </cell>
          <cell r="D59">
            <v>14163219.140000001</v>
          </cell>
          <cell r="F59" t="str">
            <v>447FERC</v>
          </cell>
          <cell r="G59">
            <v>447</v>
          </cell>
          <cell r="H59" t="str">
            <v>FERC</v>
          </cell>
          <cell r="I59">
            <v>14163219.140000001</v>
          </cell>
          <cell r="L59" t="str">
            <v>151CAEE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447SG</v>
          </cell>
          <cell r="B60">
            <v>447</v>
          </cell>
          <cell r="C60" t="str">
            <v>SG</v>
          </cell>
          <cell r="D60">
            <v>0</v>
          </cell>
          <cell r="F60" t="str">
            <v>447SG</v>
          </cell>
          <cell r="G60">
            <v>447</v>
          </cell>
          <cell r="H60" t="str">
            <v>SG</v>
          </cell>
          <cell r="I60">
            <v>0</v>
          </cell>
          <cell r="L60" t="str">
            <v>151CAEW</v>
          </cell>
          <cell r="M60">
            <v>0</v>
          </cell>
          <cell r="N60">
            <v>0</v>
          </cell>
          <cell r="O60">
            <v>-391569.64152678719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447UT</v>
          </cell>
          <cell r="B61">
            <v>447</v>
          </cell>
          <cell r="C61" t="str">
            <v>UT</v>
          </cell>
          <cell r="D61">
            <v>-78623.41</v>
          </cell>
          <cell r="F61" t="str">
            <v>447UT</v>
          </cell>
          <cell r="G61">
            <v>447</v>
          </cell>
          <cell r="H61" t="str">
            <v>UT</v>
          </cell>
          <cell r="I61">
            <v>-78623.41</v>
          </cell>
          <cell r="L61" t="str">
            <v>151JBE</v>
          </cell>
          <cell r="M61">
            <v>0</v>
          </cell>
          <cell r="N61">
            <v>0</v>
          </cell>
          <cell r="O61">
            <v>-5329646.2140313406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449UT</v>
          </cell>
          <cell r="B62">
            <v>449</v>
          </cell>
          <cell r="C62" t="str">
            <v>UT</v>
          </cell>
          <cell r="D62">
            <v>0</v>
          </cell>
          <cell r="F62" t="str">
            <v>449UT</v>
          </cell>
          <cell r="G62">
            <v>449</v>
          </cell>
          <cell r="H62" t="str">
            <v>UT</v>
          </cell>
          <cell r="I62">
            <v>0</v>
          </cell>
          <cell r="L62" t="str">
            <v>154CAEE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450CA</v>
          </cell>
          <cell r="B63">
            <v>450</v>
          </cell>
          <cell r="C63" t="str">
            <v>CA</v>
          </cell>
          <cell r="D63">
            <v>259356.1</v>
          </cell>
          <cell r="F63" t="str">
            <v>450CA</v>
          </cell>
          <cell r="G63">
            <v>450</v>
          </cell>
          <cell r="H63" t="str">
            <v>CA</v>
          </cell>
          <cell r="I63">
            <v>259356.1</v>
          </cell>
          <cell r="L63" t="str">
            <v>154CAGE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450ID</v>
          </cell>
          <cell r="B64">
            <v>450</v>
          </cell>
          <cell r="C64" t="str">
            <v>ID</v>
          </cell>
          <cell r="D64">
            <v>340922.43</v>
          </cell>
          <cell r="F64" t="str">
            <v>450ID</v>
          </cell>
          <cell r="G64">
            <v>450</v>
          </cell>
          <cell r="H64" t="str">
            <v>ID</v>
          </cell>
          <cell r="I64">
            <v>340922.43</v>
          </cell>
          <cell r="L64" t="str">
            <v>154CAGW</v>
          </cell>
          <cell r="M64">
            <v>0</v>
          </cell>
          <cell r="N64">
            <v>0</v>
          </cell>
          <cell r="O64">
            <v>-1630396.7795833671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450OR</v>
          </cell>
          <cell r="B65">
            <v>450</v>
          </cell>
          <cell r="C65" t="str">
            <v>OR</v>
          </cell>
          <cell r="D65">
            <v>4242721.6399999997</v>
          </cell>
          <cell r="F65" t="str">
            <v>450OR</v>
          </cell>
          <cell r="G65">
            <v>450</v>
          </cell>
          <cell r="H65" t="str">
            <v>OR</v>
          </cell>
          <cell r="I65">
            <v>4242721.6399999997</v>
          </cell>
          <cell r="L65" t="str">
            <v>154JBG</v>
          </cell>
          <cell r="M65">
            <v>0</v>
          </cell>
          <cell r="N65">
            <v>0</v>
          </cell>
          <cell r="O65">
            <v>-1051304.8794040745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450UT</v>
          </cell>
          <cell r="B66">
            <v>450</v>
          </cell>
          <cell r="C66" t="str">
            <v>UT</v>
          </cell>
          <cell r="D66">
            <v>3390503.35</v>
          </cell>
          <cell r="F66" t="str">
            <v>450UT</v>
          </cell>
          <cell r="G66">
            <v>450</v>
          </cell>
          <cell r="H66" t="str">
            <v>UT</v>
          </cell>
          <cell r="I66">
            <v>3390503.35</v>
          </cell>
          <cell r="L66" t="str">
            <v>154S</v>
          </cell>
          <cell r="M66">
            <v>0</v>
          </cell>
          <cell r="N66">
            <v>0</v>
          </cell>
          <cell r="O66">
            <v>-6204807.2320833327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450WA</v>
          </cell>
          <cell r="B67">
            <v>450</v>
          </cell>
          <cell r="C67" t="str">
            <v>WA</v>
          </cell>
          <cell r="D67">
            <v>742400.88</v>
          </cell>
          <cell r="F67" t="str">
            <v>450WA</v>
          </cell>
          <cell r="G67">
            <v>450</v>
          </cell>
          <cell r="H67" t="str">
            <v>WA</v>
          </cell>
          <cell r="I67">
            <v>742400.88</v>
          </cell>
          <cell r="L67" t="str">
            <v>154SG</v>
          </cell>
          <cell r="M67">
            <v>0</v>
          </cell>
          <cell r="N67">
            <v>0</v>
          </cell>
          <cell r="O67">
            <v>-32946.901808023191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450WYP</v>
          </cell>
          <cell r="B68">
            <v>450</v>
          </cell>
          <cell r="C68" t="str">
            <v>WYP</v>
          </cell>
          <cell r="D68">
            <v>547126.66</v>
          </cell>
          <cell r="F68" t="str">
            <v>450WYP</v>
          </cell>
          <cell r="G68">
            <v>450</v>
          </cell>
          <cell r="H68" t="str">
            <v>WYP</v>
          </cell>
          <cell r="I68">
            <v>547126.66</v>
          </cell>
          <cell r="L68" t="str">
            <v>154SNPD</v>
          </cell>
          <cell r="M68">
            <v>0</v>
          </cell>
          <cell r="N68">
            <v>0</v>
          </cell>
          <cell r="O68">
            <v>110019.4883202457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450WYU</v>
          </cell>
          <cell r="B69">
            <v>450</v>
          </cell>
          <cell r="C69" t="str">
            <v>WYU</v>
          </cell>
          <cell r="D69">
            <v>66348.47</v>
          </cell>
          <cell r="F69" t="str">
            <v>450WYU</v>
          </cell>
          <cell r="G69">
            <v>450</v>
          </cell>
          <cell r="H69" t="str">
            <v>WYU</v>
          </cell>
          <cell r="I69">
            <v>66348.47</v>
          </cell>
          <cell r="L69" t="str">
            <v>154SNPPS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451CA</v>
          </cell>
          <cell r="B70">
            <v>451</v>
          </cell>
          <cell r="C70" t="str">
            <v>CA</v>
          </cell>
          <cell r="D70">
            <v>284901.19</v>
          </cell>
          <cell r="F70" t="str">
            <v>451CA</v>
          </cell>
          <cell r="G70">
            <v>451</v>
          </cell>
          <cell r="H70" t="str">
            <v>CA</v>
          </cell>
          <cell r="I70">
            <v>284901.19</v>
          </cell>
          <cell r="L70" t="str">
            <v>154SO</v>
          </cell>
          <cell r="M70">
            <v>0</v>
          </cell>
          <cell r="N70">
            <v>0</v>
          </cell>
          <cell r="O70">
            <v>-9432.1819452376585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451ID</v>
          </cell>
          <cell r="B71">
            <v>451</v>
          </cell>
          <cell r="C71" t="str">
            <v>ID</v>
          </cell>
          <cell r="D71">
            <v>82896.179999999993</v>
          </cell>
          <cell r="F71" t="str">
            <v>451ID</v>
          </cell>
          <cell r="G71">
            <v>451</v>
          </cell>
          <cell r="H71" t="str">
            <v>ID</v>
          </cell>
          <cell r="I71">
            <v>82896.179999999993</v>
          </cell>
          <cell r="L71" t="str">
            <v>165CAEE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451OR</v>
          </cell>
          <cell r="B72">
            <v>451</v>
          </cell>
          <cell r="C72" t="str">
            <v>OR</v>
          </cell>
          <cell r="D72">
            <v>2461734.65</v>
          </cell>
          <cell r="F72" t="str">
            <v>451OR</v>
          </cell>
          <cell r="G72">
            <v>451</v>
          </cell>
          <cell r="H72" t="str">
            <v>OR</v>
          </cell>
          <cell r="I72">
            <v>2461734.65</v>
          </cell>
          <cell r="L72" t="str">
            <v>165CAEW</v>
          </cell>
          <cell r="M72">
            <v>0</v>
          </cell>
          <cell r="N72">
            <v>0</v>
          </cell>
          <cell r="O72">
            <v>-916.05219010188932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451SO</v>
          </cell>
          <cell r="B73">
            <v>451</v>
          </cell>
          <cell r="C73" t="str">
            <v>SO</v>
          </cell>
          <cell r="D73">
            <v>34932.32</v>
          </cell>
          <cell r="F73" t="str">
            <v>451SO</v>
          </cell>
          <cell r="G73">
            <v>451</v>
          </cell>
          <cell r="H73" t="str">
            <v>SO</v>
          </cell>
          <cell r="I73">
            <v>34932.32</v>
          </cell>
          <cell r="L73" t="str">
            <v>165CAGE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451UT</v>
          </cell>
          <cell r="B74">
            <v>451</v>
          </cell>
          <cell r="C74" t="str">
            <v>UT</v>
          </cell>
          <cell r="D74">
            <v>3931041.68</v>
          </cell>
          <cell r="F74" t="str">
            <v>451UT</v>
          </cell>
          <cell r="G74">
            <v>451</v>
          </cell>
          <cell r="H74" t="str">
            <v>UT</v>
          </cell>
          <cell r="I74">
            <v>3931041.68</v>
          </cell>
          <cell r="L74" t="str">
            <v>165CAGW</v>
          </cell>
          <cell r="M74">
            <v>0</v>
          </cell>
          <cell r="N74">
            <v>0</v>
          </cell>
          <cell r="O74">
            <v>-219706.4915348365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451WA</v>
          </cell>
          <cell r="B75">
            <v>451</v>
          </cell>
          <cell r="C75" t="str">
            <v>WA</v>
          </cell>
          <cell r="D75">
            <v>160056.63</v>
          </cell>
          <cell r="F75" t="str">
            <v>451WA</v>
          </cell>
          <cell r="G75">
            <v>451</v>
          </cell>
          <cell r="H75" t="str">
            <v>WA</v>
          </cell>
          <cell r="I75">
            <v>160056.63</v>
          </cell>
          <cell r="L75" t="str">
            <v>165GPS</v>
          </cell>
          <cell r="M75">
            <v>0</v>
          </cell>
          <cell r="N75">
            <v>0</v>
          </cell>
          <cell r="O75">
            <v>-346635.84544681909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451WYP</v>
          </cell>
          <cell r="B76">
            <v>451</v>
          </cell>
          <cell r="C76" t="str">
            <v>WYP</v>
          </cell>
          <cell r="D76">
            <v>272484.86</v>
          </cell>
          <cell r="F76" t="str">
            <v>451WYP</v>
          </cell>
          <cell r="G76">
            <v>451</v>
          </cell>
          <cell r="H76" t="str">
            <v>WYP</v>
          </cell>
          <cell r="I76">
            <v>272484.86</v>
          </cell>
          <cell r="L76" t="str">
            <v>165S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451WYU</v>
          </cell>
          <cell r="B77">
            <v>451</v>
          </cell>
          <cell r="C77" t="str">
            <v>WYU</v>
          </cell>
          <cell r="D77">
            <v>22348.23</v>
          </cell>
          <cell r="F77" t="str">
            <v>451WYU</v>
          </cell>
          <cell r="G77">
            <v>451</v>
          </cell>
          <cell r="H77" t="str">
            <v>WYU</v>
          </cell>
          <cell r="I77">
            <v>22348.23</v>
          </cell>
          <cell r="L77" t="str">
            <v>165SG</v>
          </cell>
          <cell r="M77">
            <v>0</v>
          </cell>
          <cell r="N77">
            <v>0</v>
          </cell>
          <cell r="O77">
            <v>-91914.631766692764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453CAGE</v>
          </cell>
          <cell r="B78">
            <v>453</v>
          </cell>
          <cell r="C78" t="str">
            <v>CAGE</v>
          </cell>
          <cell r="D78">
            <v>44993.35</v>
          </cell>
          <cell r="F78" t="str">
            <v>453CAGE</v>
          </cell>
          <cell r="G78">
            <v>453</v>
          </cell>
          <cell r="H78" t="str">
            <v>CAGE</v>
          </cell>
          <cell r="I78">
            <v>44993.35</v>
          </cell>
          <cell r="L78" t="str">
            <v>165SO</v>
          </cell>
          <cell r="M78">
            <v>0</v>
          </cell>
          <cell r="N78">
            <v>0</v>
          </cell>
          <cell r="O78">
            <v>-1374156.3202758718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453JBG</v>
          </cell>
          <cell r="B79">
            <v>453</v>
          </cell>
          <cell r="C79" t="str">
            <v>JBG</v>
          </cell>
          <cell r="D79">
            <v>13216.84</v>
          </cell>
          <cell r="F79" t="str">
            <v>453JBG</v>
          </cell>
          <cell r="G79">
            <v>453</v>
          </cell>
          <cell r="H79" t="str">
            <v>JBG</v>
          </cell>
          <cell r="I79">
            <v>13216.84</v>
          </cell>
          <cell r="L79" t="str">
            <v>182MCAEE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454CA</v>
          </cell>
          <cell r="B80">
            <v>454</v>
          </cell>
          <cell r="C80" t="str">
            <v>CA</v>
          </cell>
          <cell r="D80">
            <v>561580.97</v>
          </cell>
          <cell r="F80" t="str">
            <v>454CA</v>
          </cell>
          <cell r="G80">
            <v>454</v>
          </cell>
          <cell r="H80" t="str">
            <v>CA</v>
          </cell>
          <cell r="I80">
            <v>561580.97</v>
          </cell>
          <cell r="L80" t="str">
            <v>182MCAGE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454CAGE</v>
          </cell>
          <cell r="B81">
            <v>454</v>
          </cell>
          <cell r="C81" t="str">
            <v>CAGE</v>
          </cell>
          <cell r="D81">
            <v>4031997.35</v>
          </cell>
          <cell r="F81" t="str">
            <v>454CAGE</v>
          </cell>
          <cell r="G81">
            <v>454</v>
          </cell>
          <cell r="H81" t="str">
            <v>CAGE</v>
          </cell>
          <cell r="I81">
            <v>4031997.35</v>
          </cell>
          <cell r="L81" t="str">
            <v>182MS</v>
          </cell>
          <cell r="M81">
            <v>0</v>
          </cell>
          <cell r="N81">
            <v>0</v>
          </cell>
          <cell r="O81">
            <v>141430.18583333335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454CAGW</v>
          </cell>
          <cell r="B82">
            <v>454</v>
          </cell>
          <cell r="C82" t="str">
            <v>CAGW</v>
          </cell>
          <cell r="D82">
            <v>460592.49</v>
          </cell>
          <cell r="F82" t="str">
            <v>454CAGW</v>
          </cell>
          <cell r="G82">
            <v>454</v>
          </cell>
          <cell r="H82" t="str">
            <v>CAGW</v>
          </cell>
          <cell r="I82">
            <v>460592.49</v>
          </cell>
          <cell r="L82" t="str">
            <v>182MSE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454ID</v>
          </cell>
          <cell r="B83">
            <v>454</v>
          </cell>
          <cell r="C83" t="str">
            <v>ID</v>
          </cell>
          <cell r="D83">
            <v>174641.47</v>
          </cell>
          <cell r="F83" t="str">
            <v>454ID</v>
          </cell>
          <cell r="G83">
            <v>454</v>
          </cell>
          <cell r="H83" t="str">
            <v>ID</v>
          </cell>
          <cell r="I83">
            <v>174641.47</v>
          </cell>
          <cell r="L83" t="str">
            <v>182MSO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454JBG</v>
          </cell>
          <cell r="B84">
            <v>454</v>
          </cell>
          <cell r="C84" t="str">
            <v>JBG</v>
          </cell>
          <cell r="D84">
            <v>10223.92</v>
          </cell>
          <cell r="F84" t="str">
            <v>454JBG</v>
          </cell>
          <cell r="G84">
            <v>454</v>
          </cell>
          <cell r="H84" t="str">
            <v>JBG</v>
          </cell>
          <cell r="I84">
            <v>10223.92</v>
          </cell>
          <cell r="L84" t="str">
            <v>186MCAEE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454OR</v>
          </cell>
          <cell r="B85">
            <v>454</v>
          </cell>
          <cell r="C85" t="str">
            <v>OR</v>
          </cell>
          <cell r="D85">
            <v>3723611.22</v>
          </cell>
          <cell r="F85" t="str">
            <v>454OR</v>
          </cell>
          <cell r="G85">
            <v>454</v>
          </cell>
          <cell r="H85" t="str">
            <v>OR</v>
          </cell>
          <cell r="I85">
            <v>3723611.22</v>
          </cell>
          <cell r="L85" t="str">
            <v>186MCAGE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454SG</v>
          </cell>
          <cell r="B86">
            <v>454</v>
          </cell>
          <cell r="C86" t="str">
            <v>SG</v>
          </cell>
          <cell r="D86">
            <v>1397627.55</v>
          </cell>
          <cell r="F86" t="str">
            <v>454SG</v>
          </cell>
          <cell r="G86">
            <v>454</v>
          </cell>
          <cell r="H86" t="str">
            <v>SG</v>
          </cell>
          <cell r="I86">
            <v>1397627.55</v>
          </cell>
          <cell r="L86" t="str">
            <v>186MCAGW</v>
          </cell>
          <cell r="M86">
            <v>0</v>
          </cell>
          <cell r="N86">
            <v>0</v>
          </cell>
          <cell r="O86">
            <v>-3444661.2012056587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454SO</v>
          </cell>
          <cell r="B87">
            <v>454</v>
          </cell>
          <cell r="C87" t="str">
            <v>SO</v>
          </cell>
          <cell r="D87">
            <v>1699945.66</v>
          </cell>
          <cell r="F87" t="str">
            <v>454SO</v>
          </cell>
          <cell r="G87">
            <v>454</v>
          </cell>
          <cell r="H87" t="str">
            <v>SO</v>
          </cell>
          <cell r="I87">
            <v>1699945.66</v>
          </cell>
          <cell r="L87" t="str">
            <v>186MJBE</v>
          </cell>
          <cell r="M87">
            <v>0</v>
          </cell>
          <cell r="N87">
            <v>0</v>
          </cell>
          <cell r="O87">
            <v>430132.48804507143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454UT</v>
          </cell>
          <cell r="B88">
            <v>454</v>
          </cell>
          <cell r="C88" t="str">
            <v>UT</v>
          </cell>
          <cell r="D88">
            <v>3934498.06</v>
          </cell>
          <cell r="F88" t="str">
            <v>454UT</v>
          </cell>
          <cell r="G88">
            <v>454</v>
          </cell>
          <cell r="H88" t="str">
            <v>UT</v>
          </cell>
          <cell r="I88">
            <v>3934498.06</v>
          </cell>
          <cell r="L88" t="str">
            <v>186MSG</v>
          </cell>
          <cell r="M88">
            <v>0</v>
          </cell>
          <cell r="N88">
            <v>0</v>
          </cell>
          <cell r="O88">
            <v>-966988.33187458827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454WA</v>
          </cell>
          <cell r="B89">
            <v>454</v>
          </cell>
          <cell r="C89" t="str">
            <v>WA</v>
          </cell>
          <cell r="D89">
            <v>728890.5</v>
          </cell>
          <cell r="F89" t="str">
            <v>454WA</v>
          </cell>
          <cell r="G89">
            <v>454</v>
          </cell>
          <cell r="H89" t="str">
            <v>WA</v>
          </cell>
          <cell r="I89">
            <v>728890.5</v>
          </cell>
          <cell r="L89" t="str">
            <v>186MSO</v>
          </cell>
          <cell r="M89">
            <v>0</v>
          </cell>
          <cell r="N89">
            <v>0</v>
          </cell>
          <cell r="O89">
            <v>-20750.827684144944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454WYP</v>
          </cell>
          <cell r="B90">
            <v>454</v>
          </cell>
          <cell r="C90" t="str">
            <v>WYP</v>
          </cell>
          <cell r="D90">
            <v>371904.51</v>
          </cell>
          <cell r="F90" t="str">
            <v>454WYP</v>
          </cell>
          <cell r="G90">
            <v>454</v>
          </cell>
          <cell r="H90" t="str">
            <v>WYP</v>
          </cell>
          <cell r="I90">
            <v>371904.51</v>
          </cell>
          <cell r="L90" t="str">
            <v>190CAGW</v>
          </cell>
          <cell r="M90">
            <v>0</v>
          </cell>
          <cell r="N90">
            <v>0</v>
          </cell>
          <cell r="O90">
            <v>21431.330933606649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454WYU</v>
          </cell>
          <cell r="B91">
            <v>454</v>
          </cell>
          <cell r="C91" t="str">
            <v>WYU</v>
          </cell>
          <cell r="D91">
            <v>18315.55</v>
          </cell>
          <cell r="F91" t="str">
            <v>454WYU</v>
          </cell>
          <cell r="G91">
            <v>454</v>
          </cell>
          <cell r="H91" t="str">
            <v>WYU</v>
          </cell>
          <cell r="I91">
            <v>18315.55</v>
          </cell>
          <cell r="L91" t="str">
            <v>190JBG</v>
          </cell>
          <cell r="M91">
            <v>0</v>
          </cell>
          <cell r="N91">
            <v>0</v>
          </cell>
          <cell r="O91">
            <v>746898.84270969837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456CAGE</v>
          </cell>
          <cell r="B92">
            <v>456</v>
          </cell>
          <cell r="C92" t="str">
            <v>CAGE</v>
          </cell>
          <cell r="D92">
            <v>4669396.8</v>
          </cell>
          <cell r="F92" t="str">
            <v>456CAGE</v>
          </cell>
          <cell r="G92">
            <v>456</v>
          </cell>
          <cell r="H92" t="str">
            <v>CAGE</v>
          </cell>
          <cell r="I92">
            <v>4669396.8</v>
          </cell>
          <cell r="L92" t="str">
            <v>190S</v>
          </cell>
          <cell r="M92">
            <v>0</v>
          </cell>
          <cell r="N92">
            <v>0</v>
          </cell>
          <cell r="O92">
            <v>1336807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456CAGW</v>
          </cell>
          <cell r="B93">
            <v>456</v>
          </cell>
          <cell r="C93" t="str">
            <v>CAGW</v>
          </cell>
          <cell r="D93">
            <v>10774132.84</v>
          </cell>
          <cell r="F93" t="str">
            <v>456CAGW</v>
          </cell>
          <cell r="G93">
            <v>456</v>
          </cell>
          <cell r="H93" t="str">
            <v>CAGW</v>
          </cell>
          <cell r="I93">
            <v>10774132.84</v>
          </cell>
          <cell r="L93" t="str">
            <v>190SO</v>
          </cell>
          <cell r="M93">
            <v>0</v>
          </cell>
          <cell r="N93">
            <v>0</v>
          </cell>
          <cell r="O93">
            <v>-917754.64838915446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456JBG</v>
          </cell>
          <cell r="B94">
            <v>456</v>
          </cell>
          <cell r="C94" t="str">
            <v>JBG</v>
          </cell>
          <cell r="D94">
            <v>2326732.92</v>
          </cell>
          <cell r="F94" t="str">
            <v>456JBG</v>
          </cell>
          <cell r="G94">
            <v>456</v>
          </cell>
          <cell r="H94" t="str">
            <v>JBG</v>
          </cell>
          <cell r="I94">
            <v>2326732.92</v>
          </cell>
          <cell r="L94" t="str">
            <v>2282SO</v>
          </cell>
          <cell r="M94">
            <v>0</v>
          </cell>
          <cell r="N94">
            <v>0</v>
          </cell>
          <cell r="O94">
            <v>896257.99095594953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456OR</v>
          </cell>
          <cell r="B95">
            <v>456</v>
          </cell>
          <cell r="C95" t="str">
            <v>OR</v>
          </cell>
          <cell r="D95">
            <v>-4012252.08</v>
          </cell>
          <cell r="F95" t="str">
            <v>456OR</v>
          </cell>
          <cell r="G95">
            <v>456</v>
          </cell>
          <cell r="H95" t="str">
            <v>OR</v>
          </cell>
          <cell r="I95">
            <v>-4012252.08</v>
          </cell>
          <cell r="L95" t="str">
            <v>2283SO</v>
          </cell>
          <cell r="M95">
            <v>0</v>
          </cell>
          <cell r="N95">
            <v>0</v>
          </cell>
          <cell r="O95">
            <v>162553.8700672994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456OTHER</v>
          </cell>
          <cell r="B96">
            <v>456</v>
          </cell>
          <cell r="C96" t="str">
            <v>OTHER</v>
          </cell>
          <cell r="D96">
            <v>13930882.93</v>
          </cell>
          <cell r="F96" t="str">
            <v>456OTHER</v>
          </cell>
          <cell r="G96">
            <v>456</v>
          </cell>
          <cell r="H96" t="str">
            <v>OTHER</v>
          </cell>
          <cell r="I96">
            <v>13930882.93</v>
          </cell>
          <cell r="L96" t="str">
            <v>235S</v>
          </cell>
          <cell r="M96">
            <v>0</v>
          </cell>
          <cell r="N96">
            <v>0</v>
          </cell>
          <cell r="O96">
            <v>-2829106.1541666668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456SG</v>
          </cell>
          <cell r="B97">
            <v>456</v>
          </cell>
          <cell r="C97" t="str">
            <v>SG</v>
          </cell>
          <cell r="D97">
            <v>288236.09999999963</v>
          </cell>
          <cell r="F97" t="str">
            <v>456SG</v>
          </cell>
          <cell r="G97">
            <v>456</v>
          </cell>
          <cell r="H97" t="str">
            <v>SG</v>
          </cell>
          <cell r="I97">
            <v>288236.09999999963</v>
          </cell>
          <cell r="L97" t="str">
            <v>252CAGE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456SO</v>
          </cell>
          <cell r="B98">
            <v>456</v>
          </cell>
          <cell r="C98" t="str">
            <v>SO</v>
          </cell>
          <cell r="D98">
            <v>4091871.71</v>
          </cell>
          <cell r="F98" t="str">
            <v>456SO</v>
          </cell>
          <cell r="G98">
            <v>456</v>
          </cell>
          <cell r="H98" t="str">
            <v>SO</v>
          </cell>
          <cell r="I98">
            <v>4091871.71</v>
          </cell>
          <cell r="L98" t="str">
            <v>252CAGW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456UT</v>
          </cell>
          <cell r="B99">
            <v>456</v>
          </cell>
          <cell r="C99" t="str">
            <v>UT</v>
          </cell>
          <cell r="D99">
            <v>-4464266.5999999996</v>
          </cell>
          <cell r="F99" t="str">
            <v>456UT</v>
          </cell>
          <cell r="G99">
            <v>456</v>
          </cell>
          <cell r="H99" t="str">
            <v>UT</v>
          </cell>
          <cell r="I99">
            <v>-4464266.5999999996</v>
          </cell>
          <cell r="L99" t="str">
            <v>252S</v>
          </cell>
          <cell r="M99">
            <v>0</v>
          </cell>
          <cell r="N99">
            <v>0</v>
          </cell>
          <cell r="O99">
            <v>-423222.40666666673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456WA</v>
          </cell>
          <cell r="B100">
            <v>456</v>
          </cell>
          <cell r="C100" t="str">
            <v>WA</v>
          </cell>
          <cell r="D100">
            <v>-52188</v>
          </cell>
          <cell r="F100" t="str">
            <v>456WA</v>
          </cell>
          <cell r="G100">
            <v>456</v>
          </cell>
          <cell r="H100" t="str">
            <v>WA</v>
          </cell>
          <cell r="I100">
            <v>-52188</v>
          </cell>
          <cell r="L100" t="str">
            <v>252SG</v>
          </cell>
          <cell r="M100">
            <v>0</v>
          </cell>
          <cell r="N100">
            <v>0</v>
          </cell>
          <cell r="O100">
            <v>-2078805.8700436687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456WRE</v>
          </cell>
          <cell r="B101">
            <v>456</v>
          </cell>
          <cell r="C101" t="str">
            <v>WRE</v>
          </cell>
          <cell r="D101">
            <v>17028845.030000001</v>
          </cell>
          <cell r="F101" t="str">
            <v>456WRE</v>
          </cell>
          <cell r="G101">
            <v>456</v>
          </cell>
          <cell r="H101" t="str">
            <v>WRE</v>
          </cell>
          <cell r="I101">
            <v>17028845.030000001</v>
          </cell>
          <cell r="L101" t="str">
            <v>25318CAGE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456WRG</v>
          </cell>
          <cell r="B102">
            <v>456</v>
          </cell>
          <cell r="C102" t="str">
            <v>WRG</v>
          </cell>
          <cell r="D102">
            <v>98283087.730000004</v>
          </cell>
          <cell r="F102" t="str">
            <v>456WRG</v>
          </cell>
          <cell r="G102">
            <v>456</v>
          </cell>
          <cell r="H102" t="str">
            <v>WRG</v>
          </cell>
          <cell r="I102">
            <v>98283087.730000004</v>
          </cell>
          <cell r="L102" t="str">
            <v>254CAGW</v>
          </cell>
          <cell r="M102">
            <v>0</v>
          </cell>
          <cell r="N102">
            <v>0</v>
          </cell>
          <cell r="O102">
            <v>-87168.730043882126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456WYP</v>
          </cell>
          <cell r="B103">
            <v>456</v>
          </cell>
          <cell r="C103" t="str">
            <v>WYP</v>
          </cell>
          <cell r="D103">
            <v>186853.62</v>
          </cell>
          <cell r="F103" t="str">
            <v>456WYP</v>
          </cell>
          <cell r="G103">
            <v>456</v>
          </cell>
          <cell r="H103" t="str">
            <v>WYP</v>
          </cell>
          <cell r="I103">
            <v>186853.62</v>
          </cell>
          <cell r="L103" t="str">
            <v>254JBG</v>
          </cell>
          <cell r="M103">
            <v>0</v>
          </cell>
          <cell r="N103">
            <v>0</v>
          </cell>
          <cell r="O103">
            <v>-3037826.5434690067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500CAGE</v>
          </cell>
          <cell r="B104">
            <v>500</v>
          </cell>
          <cell r="C104" t="str">
            <v>CAGE</v>
          </cell>
          <cell r="D104">
            <v>3522311.33</v>
          </cell>
          <cell r="F104" t="str">
            <v>500CAGE</v>
          </cell>
          <cell r="G104">
            <v>500</v>
          </cell>
          <cell r="H104" t="str">
            <v>CAGE</v>
          </cell>
          <cell r="I104">
            <v>3522311.33</v>
          </cell>
          <cell r="L104" t="str">
            <v>254OTHER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500CAGW</v>
          </cell>
          <cell r="B105">
            <v>500</v>
          </cell>
          <cell r="C105" t="str">
            <v>CAGW</v>
          </cell>
          <cell r="D105">
            <v>33946.01</v>
          </cell>
          <cell r="F105" t="str">
            <v>500CAGW</v>
          </cell>
          <cell r="G105">
            <v>500</v>
          </cell>
          <cell r="H105" t="str">
            <v>CAGW</v>
          </cell>
          <cell r="I105">
            <v>33946.01</v>
          </cell>
          <cell r="L105" t="str">
            <v>254S</v>
          </cell>
          <cell r="M105">
            <v>0</v>
          </cell>
          <cell r="N105">
            <v>0</v>
          </cell>
          <cell r="O105">
            <v>-13440196.820000019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500JBG</v>
          </cell>
          <cell r="B106">
            <v>500</v>
          </cell>
          <cell r="C106" t="str">
            <v>JBG</v>
          </cell>
          <cell r="D106">
            <v>14029901.710000001</v>
          </cell>
          <cell r="F106" t="str">
            <v>500JBG</v>
          </cell>
          <cell r="G106">
            <v>500</v>
          </cell>
          <cell r="H106" t="str">
            <v>JBG</v>
          </cell>
          <cell r="I106">
            <v>14029901.710000001</v>
          </cell>
          <cell r="L106" t="str">
            <v>255ITC85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500SG</v>
          </cell>
          <cell r="B107">
            <v>500</v>
          </cell>
          <cell r="C107" t="str">
            <v>SG</v>
          </cell>
          <cell r="D107">
            <v>473385.53</v>
          </cell>
          <cell r="F107" t="str">
            <v>500SG</v>
          </cell>
          <cell r="G107">
            <v>500</v>
          </cell>
          <cell r="H107" t="str">
            <v>SG</v>
          </cell>
          <cell r="I107">
            <v>473385.53</v>
          </cell>
          <cell r="L107" t="str">
            <v>282CAEE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501CA</v>
          </cell>
          <cell r="B108">
            <v>501</v>
          </cell>
          <cell r="C108" t="str">
            <v>CA</v>
          </cell>
          <cell r="D108">
            <v>-166735.31</v>
          </cell>
          <cell r="F108" t="str">
            <v>501CA</v>
          </cell>
          <cell r="G108">
            <v>501</v>
          </cell>
          <cell r="H108" t="str">
            <v>CA</v>
          </cell>
          <cell r="I108">
            <v>-166735.31</v>
          </cell>
          <cell r="L108" t="str">
            <v>282CAGE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501CAEE</v>
          </cell>
          <cell r="B109">
            <v>501</v>
          </cell>
          <cell r="C109" t="str">
            <v>CAEE</v>
          </cell>
          <cell r="D109">
            <v>21705579.760000002</v>
          </cell>
          <cell r="F109" t="str">
            <v>501CAEE</v>
          </cell>
          <cell r="G109">
            <v>501</v>
          </cell>
          <cell r="H109" t="str">
            <v>CAEE</v>
          </cell>
          <cell r="I109">
            <v>21705579.760000002</v>
          </cell>
          <cell r="L109" t="str">
            <v>282CAGW</v>
          </cell>
          <cell r="M109">
            <v>0</v>
          </cell>
          <cell r="N109">
            <v>0</v>
          </cell>
          <cell r="O109">
            <v>2106041.2169198859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501CAGW</v>
          </cell>
          <cell r="B110">
            <v>501</v>
          </cell>
          <cell r="C110" t="str">
            <v>CAGW</v>
          </cell>
          <cell r="D110">
            <v>1437814.75</v>
          </cell>
          <cell r="F110" t="str">
            <v>501CAGW</v>
          </cell>
          <cell r="G110">
            <v>501</v>
          </cell>
          <cell r="H110" t="str">
            <v>CAGW</v>
          </cell>
          <cell r="I110">
            <v>1437814.75</v>
          </cell>
          <cell r="L110" t="str">
            <v>282CIAC</v>
          </cell>
          <cell r="M110">
            <v>0</v>
          </cell>
          <cell r="N110">
            <v>0</v>
          </cell>
          <cell r="O110">
            <v>-2317.8953510497254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501JBE</v>
          </cell>
          <cell r="B111">
            <v>501</v>
          </cell>
          <cell r="C111" t="str">
            <v>JBE</v>
          </cell>
          <cell r="D111">
            <v>2911612.51</v>
          </cell>
          <cell r="F111" t="str">
            <v>501JBE</v>
          </cell>
          <cell r="G111">
            <v>501</v>
          </cell>
          <cell r="H111" t="str">
            <v>JBE</v>
          </cell>
          <cell r="I111">
            <v>2911612.51</v>
          </cell>
          <cell r="L111" t="str">
            <v>282CN</v>
          </cell>
          <cell r="M111">
            <v>0</v>
          </cell>
          <cell r="N111">
            <v>0</v>
          </cell>
          <cell r="O111">
            <v>6215.2208663573483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501OR</v>
          </cell>
          <cell r="B112">
            <v>501</v>
          </cell>
          <cell r="C112" t="str">
            <v>OR</v>
          </cell>
          <cell r="D112">
            <v>1881937.13</v>
          </cell>
          <cell r="F112" t="str">
            <v>501OR</v>
          </cell>
          <cell r="G112">
            <v>501</v>
          </cell>
          <cell r="H112" t="str">
            <v>OR</v>
          </cell>
          <cell r="I112">
            <v>1881937.13</v>
          </cell>
          <cell r="L112" t="str">
            <v>282JBG</v>
          </cell>
          <cell r="M112">
            <v>0</v>
          </cell>
          <cell r="N112">
            <v>0</v>
          </cell>
          <cell r="O112">
            <v>9085740.3363027964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501SE</v>
          </cell>
          <cell r="B113">
            <v>501</v>
          </cell>
          <cell r="C113" t="str">
            <v>SE</v>
          </cell>
          <cell r="D113">
            <v>-179888.63</v>
          </cell>
          <cell r="F113" t="str">
            <v>501SE</v>
          </cell>
          <cell r="G113">
            <v>501</v>
          </cell>
          <cell r="H113" t="str">
            <v>SE</v>
          </cell>
          <cell r="I113">
            <v>-179888.63</v>
          </cell>
          <cell r="L113" t="str">
            <v>282S</v>
          </cell>
          <cell r="M113">
            <v>0</v>
          </cell>
          <cell r="N113">
            <v>0</v>
          </cell>
          <cell r="O113">
            <v>30406511.898300052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501WYP</v>
          </cell>
          <cell r="B114">
            <v>501</v>
          </cell>
          <cell r="C114" t="str">
            <v>WYP</v>
          </cell>
          <cell r="D114">
            <v>779191.23</v>
          </cell>
          <cell r="F114" t="str">
            <v>501WYP</v>
          </cell>
          <cell r="G114">
            <v>501</v>
          </cell>
          <cell r="H114" t="str">
            <v>WYP</v>
          </cell>
          <cell r="I114">
            <v>779191.23</v>
          </cell>
          <cell r="L114" t="str">
            <v>282SG</v>
          </cell>
          <cell r="M114">
            <v>0</v>
          </cell>
          <cell r="N114">
            <v>0</v>
          </cell>
          <cell r="O114">
            <v>-7124540.8588520531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502CAGE</v>
          </cell>
          <cell r="B115">
            <v>502</v>
          </cell>
          <cell r="C115" t="str">
            <v>CAGE</v>
          </cell>
          <cell r="D115">
            <v>60427742.479999997</v>
          </cell>
          <cell r="F115" t="str">
            <v>502CAGE</v>
          </cell>
          <cell r="G115">
            <v>502</v>
          </cell>
          <cell r="H115" t="str">
            <v>CAGE</v>
          </cell>
          <cell r="I115">
            <v>60427742.479999997</v>
          </cell>
          <cell r="L115" t="str">
            <v>282SNP</v>
          </cell>
          <cell r="M115">
            <v>0</v>
          </cell>
          <cell r="N115">
            <v>0</v>
          </cell>
          <cell r="O115">
            <v>163378.7787528128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502CAGW</v>
          </cell>
          <cell r="B116">
            <v>502</v>
          </cell>
          <cell r="C116" t="str">
            <v>CAGW</v>
          </cell>
          <cell r="D116">
            <v>1050663.23</v>
          </cell>
          <cell r="F116" t="str">
            <v>502CAGW</v>
          </cell>
          <cell r="G116">
            <v>502</v>
          </cell>
          <cell r="H116" t="str">
            <v>CAGW</v>
          </cell>
          <cell r="I116">
            <v>1050663.23</v>
          </cell>
          <cell r="L116" t="str">
            <v>282SNPD</v>
          </cell>
          <cell r="M116">
            <v>0</v>
          </cell>
          <cell r="N116">
            <v>0</v>
          </cell>
          <cell r="O116">
            <v>26126.062735568285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502JBG</v>
          </cell>
          <cell r="B117">
            <v>502</v>
          </cell>
          <cell r="C117" t="str">
            <v>JBG</v>
          </cell>
          <cell r="D117">
            <v>20769697.149999999</v>
          </cell>
          <cell r="F117" t="str">
            <v>502JBG</v>
          </cell>
          <cell r="G117">
            <v>502</v>
          </cell>
          <cell r="H117" t="str">
            <v>JBG</v>
          </cell>
          <cell r="I117">
            <v>20769697.149999999</v>
          </cell>
          <cell r="L117" t="str">
            <v>282SO</v>
          </cell>
          <cell r="M117">
            <v>0</v>
          </cell>
          <cell r="N117">
            <v>0</v>
          </cell>
          <cell r="O117">
            <v>-141346.95084184286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505CAGE</v>
          </cell>
          <cell r="B118">
            <v>505</v>
          </cell>
          <cell r="C118" t="str">
            <v>CAGE</v>
          </cell>
          <cell r="D118">
            <v>1521960.17</v>
          </cell>
          <cell r="F118" t="str">
            <v>505CAGE</v>
          </cell>
          <cell r="G118">
            <v>505</v>
          </cell>
          <cell r="H118" t="str">
            <v>CAGE</v>
          </cell>
          <cell r="I118">
            <v>1521960.17</v>
          </cell>
          <cell r="L118" t="str">
            <v>283S</v>
          </cell>
          <cell r="M118">
            <v>0</v>
          </cell>
          <cell r="N118">
            <v>0</v>
          </cell>
          <cell r="O118">
            <v>-391087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505CAGW</v>
          </cell>
          <cell r="B119">
            <v>505</v>
          </cell>
          <cell r="C119" t="str">
            <v>CAGW</v>
          </cell>
          <cell r="D119">
            <v>45022.03</v>
          </cell>
          <cell r="F119" t="str">
            <v>505CAGW</v>
          </cell>
          <cell r="G119">
            <v>505</v>
          </cell>
          <cell r="H119" t="str">
            <v>CAGW</v>
          </cell>
          <cell r="I119">
            <v>45022.03</v>
          </cell>
          <cell r="L119" t="str">
            <v>283SO</v>
          </cell>
          <cell r="M119">
            <v>0</v>
          </cell>
          <cell r="N119">
            <v>0</v>
          </cell>
          <cell r="O119">
            <v>1391835.8916528141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505JBG</v>
          </cell>
          <cell r="B120">
            <v>505</v>
          </cell>
          <cell r="C120" t="str">
            <v>JBG</v>
          </cell>
          <cell r="D120">
            <v>0</v>
          </cell>
          <cell r="F120" t="str">
            <v>505JBG</v>
          </cell>
          <cell r="G120">
            <v>505</v>
          </cell>
          <cell r="H120" t="str">
            <v>JBG</v>
          </cell>
          <cell r="I120">
            <v>0</v>
          </cell>
          <cell r="L120" t="str">
            <v>302CAGW</v>
          </cell>
          <cell r="M120">
            <v>0</v>
          </cell>
          <cell r="N120">
            <v>0</v>
          </cell>
          <cell r="O120">
            <v>-32659.758517350052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506CAGE</v>
          </cell>
          <cell r="B121">
            <v>506</v>
          </cell>
          <cell r="C121" t="str">
            <v>CAGE</v>
          </cell>
          <cell r="D121">
            <v>50198289.149999999</v>
          </cell>
          <cell r="F121" t="str">
            <v>506CAGE</v>
          </cell>
          <cell r="G121">
            <v>506</v>
          </cell>
          <cell r="H121" t="str">
            <v>CAGE</v>
          </cell>
          <cell r="I121">
            <v>50198289.149999999</v>
          </cell>
          <cell r="L121" t="str">
            <v>303CAEE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506CAGW</v>
          </cell>
          <cell r="B122">
            <v>506</v>
          </cell>
          <cell r="C122" t="str">
            <v>CAGW</v>
          </cell>
          <cell r="D122">
            <v>2030213.14</v>
          </cell>
          <cell r="F122" t="str">
            <v>506CAGW</v>
          </cell>
          <cell r="G122">
            <v>506</v>
          </cell>
          <cell r="H122" t="str">
            <v>CAGW</v>
          </cell>
          <cell r="I122">
            <v>2030213.14</v>
          </cell>
          <cell r="L122" t="str">
            <v>303CAGE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506JBG</v>
          </cell>
          <cell r="B123">
            <v>506</v>
          </cell>
          <cell r="C123" t="str">
            <v>JBG</v>
          </cell>
          <cell r="D123">
            <v>-22980645.129999999</v>
          </cell>
          <cell r="F123" t="str">
            <v>506JBG</v>
          </cell>
          <cell r="G123">
            <v>506</v>
          </cell>
          <cell r="H123" t="str">
            <v>JBG</v>
          </cell>
          <cell r="I123">
            <v>-22980645.129999999</v>
          </cell>
          <cell r="L123" t="str">
            <v>303CAGW</v>
          </cell>
          <cell r="M123">
            <v>0</v>
          </cell>
          <cell r="N123">
            <v>0</v>
          </cell>
          <cell r="O123">
            <v>-22697690.412234206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507CAGE</v>
          </cell>
          <cell r="B124">
            <v>507</v>
          </cell>
          <cell r="C124" t="str">
            <v>CAGE</v>
          </cell>
          <cell r="D124">
            <v>164337.26</v>
          </cell>
          <cell r="F124" t="str">
            <v>507CAGE</v>
          </cell>
          <cell r="G124">
            <v>507</v>
          </cell>
          <cell r="H124" t="str">
            <v>CAGE</v>
          </cell>
          <cell r="I124">
            <v>164337.26</v>
          </cell>
          <cell r="L124" t="str">
            <v>303CN</v>
          </cell>
          <cell r="M124">
            <v>0</v>
          </cell>
          <cell r="N124">
            <v>0</v>
          </cell>
          <cell r="O124">
            <v>350386.43139628507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507CAGW</v>
          </cell>
          <cell r="B125">
            <v>507</v>
          </cell>
          <cell r="C125" t="str">
            <v>CAGW</v>
          </cell>
          <cell r="D125">
            <v>22588.94</v>
          </cell>
          <cell r="F125" t="str">
            <v>507CAGW</v>
          </cell>
          <cell r="G125">
            <v>507</v>
          </cell>
          <cell r="H125" t="str">
            <v>CAGW</v>
          </cell>
          <cell r="I125">
            <v>22588.94</v>
          </cell>
          <cell r="L125" t="str">
            <v>303JBG</v>
          </cell>
          <cell r="M125">
            <v>0</v>
          </cell>
          <cell r="N125">
            <v>0</v>
          </cell>
          <cell r="O125">
            <v>312.17343050488063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507JBG</v>
          </cell>
          <cell r="B126">
            <v>507</v>
          </cell>
          <cell r="C126" t="str">
            <v>JBG</v>
          </cell>
          <cell r="D126">
            <v>328909.01</v>
          </cell>
          <cell r="F126" t="str">
            <v>507JBG</v>
          </cell>
          <cell r="G126">
            <v>507</v>
          </cell>
          <cell r="H126" t="str">
            <v>JBG</v>
          </cell>
          <cell r="I126">
            <v>328909.01</v>
          </cell>
          <cell r="L126" t="str">
            <v>303S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510CAGE</v>
          </cell>
          <cell r="B127">
            <v>510</v>
          </cell>
          <cell r="C127" t="str">
            <v>CAGE</v>
          </cell>
          <cell r="D127">
            <v>7034477.0099999998</v>
          </cell>
          <cell r="F127" t="str">
            <v>510CAGE</v>
          </cell>
          <cell r="G127">
            <v>510</v>
          </cell>
          <cell r="H127" t="str">
            <v>CAGE</v>
          </cell>
          <cell r="I127">
            <v>7034477.0099999998</v>
          </cell>
          <cell r="L127" t="str">
            <v>303SG</v>
          </cell>
          <cell r="M127">
            <v>0</v>
          </cell>
          <cell r="N127">
            <v>0</v>
          </cell>
          <cell r="O127">
            <v>8989349.1898975149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510CAGW</v>
          </cell>
          <cell r="B128">
            <v>510</v>
          </cell>
          <cell r="C128" t="str">
            <v>CAGW</v>
          </cell>
          <cell r="D128">
            <v>257325.24</v>
          </cell>
          <cell r="F128" t="str">
            <v>510CAGW</v>
          </cell>
          <cell r="G128">
            <v>510</v>
          </cell>
          <cell r="H128" t="str">
            <v>CAGW</v>
          </cell>
          <cell r="I128">
            <v>257325.24</v>
          </cell>
          <cell r="L128" t="str">
            <v>303SO</v>
          </cell>
          <cell r="M128">
            <v>0</v>
          </cell>
          <cell r="N128">
            <v>0</v>
          </cell>
          <cell r="O128">
            <v>1321332.5895274319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510JBG</v>
          </cell>
          <cell r="B129">
            <v>510</v>
          </cell>
          <cell r="C129" t="str">
            <v>JBG</v>
          </cell>
          <cell r="D129">
            <v>798563.52</v>
          </cell>
          <cell r="F129" t="str">
            <v>510JBG</v>
          </cell>
          <cell r="G129">
            <v>510</v>
          </cell>
          <cell r="H129" t="str">
            <v>JBG</v>
          </cell>
          <cell r="I129">
            <v>798563.52</v>
          </cell>
          <cell r="L129" t="str">
            <v>310CAGE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511CAGE</v>
          </cell>
          <cell r="B130">
            <v>511</v>
          </cell>
          <cell r="C130" t="str">
            <v>CAGE</v>
          </cell>
          <cell r="D130">
            <v>15625951.220000001</v>
          </cell>
          <cell r="F130" t="str">
            <v>511CAGE</v>
          </cell>
          <cell r="G130">
            <v>511</v>
          </cell>
          <cell r="H130" t="str">
            <v>CAGE</v>
          </cell>
          <cell r="I130">
            <v>15625951.220000001</v>
          </cell>
          <cell r="L130" t="str">
            <v>311CAGE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511CAGW</v>
          </cell>
          <cell r="B131">
            <v>511</v>
          </cell>
          <cell r="C131" t="str">
            <v>CAGW</v>
          </cell>
          <cell r="D131">
            <v>341056.22</v>
          </cell>
          <cell r="F131" t="str">
            <v>511CAGW</v>
          </cell>
          <cell r="G131">
            <v>511</v>
          </cell>
          <cell r="H131" t="str">
            <v>CAGW</v>
          </cell>
          <cell r="I131">
            <v>341056.22</v>
          </cell>
          <cell r="L131" t="str">
            <v>311CAGW</v>
          </cell>
          <cell r="M131">
            <v>0</v>
          </cell>
          <cell r="N131">
            <v>0</v>
          </cell>
          <cell r="O131">
            <v>28619.657891841922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511JBG</v>
          </cell>
          <cell r="B132">
            <v>511</v>
          </cell>
          <cell r="C132" t="str">
            <v>JBG</v>
          </cell>
          <cell r="D132">
            <v>10822809.84</v>
          </cell>
          <cell r="F132" t="str">
            <v>511JBG</v>
          </cell>
          <cell r="G132">
            <v>511</v>
          </cell>
          <cell r="H132" t="str">
            <v>JBG</v>
          </cell>
          <cell r="I132">
            <v>10822809.84</v>
          </cell>
          <cell r="L132" t="str">
            <v>311JBG</v>
          </cell>
          <cell r="M132">
            <v>0</v>
          </cell>
          <cell r="N132">
            <v>0</v>
          </cell>
          <cell r="O132">
            <v>177301.12140699168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512CAGE</v>
          </cell>
          <cell r="B133">
            <v>512</v>
          </cell>
          <cell r="C133" t="str">
            <v>CAGE</v>
          </cell>
          <cell r="D133">
            <v>68437184.060000002</v>
          </cell>
          <cell r="F133" t="str">
            <v>512CAGE</v>
          </cell>
          <cell r="G133">
            <v>512</v>
          </cell>
          <cell r="H133" t="str">
            <v>CAGE</v>
          </cell>
          <cell r="I133">
            <v>68437184.060000002</v>
          </cell>
          <cell r="L133" t="str">
            <v>312CAGE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512CAGW</v>
          </cell>
          <cell r="B134">
            <v>512</v>
          </cell>
          <cell r="C134" t="str">
            <v>CAGW</v>
          </cell>
          <cell r="D134">
            <v>2583544.62</v>
          </cell>
          <cell r="F134" t="str">
            <v>512CAGW</v>
          </cell>
          <cell r="G134">
            <v>512</v>
          </cell>
          <cell r="H134" t="str">
            <v>CAGW</v>
          </cell>
          <cell r="I134">
            <v>2583544.62</v>
          </cell>
          <cell r="L134" t="str">
            <v>312CAGW</v>
          </cell>
          <cell r="M134">
            <v>0</v>
          </cell>
          <cell r="N134">
            <v>0</v>
          </cell>
          <cell r="O134">
            <v>-25769703.209281534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512JBG</v>
          </cell>
          <cell r="B135">
            <v>512</v>
          </cell>
          <cell r="C135" t="str">
            <v>JBG</v>
          </cell>
          <cell r="D135">
            <v>24478364.129999999</v>
          </cell>
          <cell r="F135" t="str">
            <v>512JBG</v>
          </cell>
          <cell r="G135">
            <v>512</v>
          </cell>
          <cell r="H135" t="str">
            <v>JBG</v>
          </cell>
          <cell r="I135">
            <v>24478364.129999999</v>
          </cell>
          <cell r="L135" t="str">
            <v>312JBG</v>
          </cell>
          <cell r="M135">
            <v>0</v>
          </cell>
          <cell r="N135">
            <v>0</v>
          </cell>
          <cell r="O135">
            <v>-44092851.180969127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513CAGE</v>
          </cell>
          <cell r="B136">
            <v>513</v>
          </cell>
          <cell r="C136" t="str">
            <v>CAGE</v>
          </cell>
          <cell r="D136">
            <v>27864186.109999999</v>
          </cell>
          <cell r="F136" t="str">
            <v>513CAGE</v>
          </cell>
          <cell r="G136">
            <v>513</v>
          </cell>
          <cell r="H136" t="str">
            <v>CAGE</v>
          </cell>
          <cell r="I136">
            <v>27864186.109999999</v>
          </cell>
          <cell r="L136" t="str">
            <v>312S</v>
          </cell>
          <cell r="M136">
            <v>0</v>
          </cell>
          <cell r="N136">
            <v>0</v>
          </cell>
          <cell r="O136">
            <v>-119616.25699999859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513CAGW</v>
          </cell>
          <cell r="B137">
            <v>513</v>
          </cell>
          <cell r="C137" t="str">
            <v>CAGW</v>
          </cell>
          <cell r="D137">
            <v>53233.97</v>
          </cell>
          <cell r="F137" t="str">
            <v>513CAGW</v>
          </cell>
          <cell r="G137">
            <v>513</v>
          </cell>
          <cell r="H137" t="str">
            <v>CAGW</v>
          </cell>
          <cell r="I137">
            <v>53233.97</v>
          </cell>
          <cell r="L137" t="str">
            <v>312SG</v>
          </cell>
          <cell r="M137">
            <v>0</v>
          </cell>
          <cell r="N137">
            <v>0</v>
          </cell>
          <cell r="O137">
            <v>12254273.458731979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513JBG</v>
          </cell>
          <cell r="B138">
            <v>513</v>
          </cell>
          <cell r="C138" t="str">
            <v>JBG</v>
          </cell>
          <cell r="D138">
            <v>7962913.3200000003</v>
          </cell>
          <cell r="F138" t="str">
            <v>513JBG</v>
          </cell>
          <cell r="G138">
            <v>513</v>
          </cell>
          <cell r="H138" t="str">
            <v>JBG</v>
          </cell>
          <cell r="I138">
            <v>7962913.3200000003</v>
          </cell>
          <cell r="L138" t="str">
            <v>314CAGE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514CAGE</v>
          </cell>
          <cell r="B139">
            <v>514</v>
          </cell>
          <cell r="C139" t="str">
            <v>CAGE</v>
          </cell>
          <cell r="D139">
            <v>6884438.4500000002</v>
          </cell>
          <cell r="F139" t="str">
            <v>514CAGE</v>
          </cell>
          <cell r="G139">
            <v>514</v>
          </cell>
          <cell r="H139" t="str">
            <v>CAGE</v>
          </cell>
          <cell r="I139">
            <v>6884438.4500000002</v>
          </cell>
          <cell r="L139" t="str">
            <v>314CAGW</v>
          </cell>
          <cell r="M139">
            <v>0</v>
          </cell>
          <cell r="N139">
            <v>0</v>
          </cell>
          <cell r="O139">
            <v>-15657.34077151117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514CAGW</v>
          </cell>
          <cell r="B140">
            <v>514</v>
          </cell>
          <cell r="C140" t="str">
            <v>CAGW</v>
          </cell>
          <cell r="D140">
            <v>420100.26</v>
          </cell>
          <cell r="F140" t="str">
            <v>514CAGW</v>
          </cell>
          <cell r="G140">
            <v>514</v>
          </cell>
          <cell r="H140" t="str">
            <v>CAGW</v>
          </cell>
          <cell r="I140">
            <v>420100.26</v>
          </cell>
          <cell r="L140" t="str">
            <v>314JBG</v>
          </cell>
          <cell r="M140">
            <v>0</v>
          </cell>
          <cell r="N140">
            <v>0</v>
          </cell>
          <cell r="O140">
            <v>95631.16506100382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514JBG</v>
          </cell>
          <cell r="B141">
            <v>514</v>
          </cell>
          <cell r="C141" t="str">
            <v>JBG</v>
          </cell>
          <cell r="D141">
            <v>2095006.98</v>
          </cell>
          <cell r="F141" t="str">
            <v>514JBG</v>
          </cell>
          <cell r="G141">
            <v>514</v>
          </cell>
          <cell r="H141" t="str">
            <v>JBG</v>
          </cell>
          <cell r="I141">
            <v>2095006.98</v>
          </cell>
          <cell r="L141" t="str">
            <v>315CAGE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514SO</v>
          </cell>
          <cell r="B142">
            <v>514</v>
          </cell>
          <cell r="C142" t="str">
            <v>SO</v>
          </cell>
          <cell r="D142">
            <v>0</v>
          </cell>
          <cell r="F142" t="str">
            <v>514SO</v>
          </cell>
          <cell r="G142">
            <v>514</v>
          </cell>
          <cell r="H142" t="str">
            <v>SO</v>
          </cell>
          <cell r="I142">
            <v>0</v>
          </cell>
          <cell r="L142" t="str">
            <v>315CAGW</v>
          </cell>
          <cell r="M142">
            <v>0</v>
          </cell>
          <cell r="N142">
            <v>0</v>
          </cell>
          <cell r="O142">
            <v>3381.6954243303348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535CAGE</v>
          </cell>
          <cell r="B143">
            <v>535</v>
          </cell>
          <cell r="C143" t="str">
            <v>CAGE</v>
          </cell>
          <cell r="D143">
            <v>823133.14</v>
          </cell>
          <cell r="F143" t="str">
            <v>535CAGE</v>
          </cell>
          <cell r="G143">
            <v>535</v>
          </cell>
          <cell r="H143" t="str">
            <v>CAGE</v>
          </cell>
          <cell r="I143">
            <v>823133.14</v>
          </cell>
          <cell r="L143" t="str">
            <v>315JBG</v>
          </cell>
          <cell r="M143">
            <v>0</v>
          </cell>
          <cell r="N143">
            <v>0</v>
          </cell>
          <cell r="O143">
            <v>23659.144708888369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535CAGW</v>
          </cell>
          <cell r="B144">
            <v>535</v>
          </cell>
          <cell r="C144" t="str">
            <v>CAGW</v>
          </cell>
          <cell r="D144">
            <v>7989291.4299999997</v>
          </cell>
          <cell r="F144" t="str">
            <v>535CAGW</v>
          </cell>
          <cell r="G144">
            <v>535</v>
          </cell>
          <cell r="H144" t="str">
            <v>CAGW</v>
          </cell>
          <cell r="I144">
            <v>7989291.4299999997</v>
          </cell>
          <cell r="L144" t="str">
            <v>316CAGE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536CAGW</v>
          </cell>
          <cell r="B145">
            <v>536</v>
          </cell>
          <cell r="C145" t="str">
            <v>CAGW</v>
          </cell>
          <cell r="D145">
            <v>39246.61</v>
          </cell>
          <cell r="F145" t="str">
            <v>536CAGW</v>
          </cell>
          <cell r="G145">
            <v>536</v>
          </cell>
          <cell r="H145" t="str">
            <v>CAGW</v>
          </cell>
          <cell r="I145">
            <v>39246.61</v>
          </cell>
          <cell r="L145" t="str">
            <v>316CAGW</v>
          </cell>
          <cell r="M145">
            <v>0</v>
          </cell>
          <cell r="N145">
            <v>0</v>
          </cell>
          <cell r="O145">
            <v>2978.4361222285161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537CAGE</v>
          </cell>
          <cell r="B146">
            <v>537</v>
          </cell>
          <cell r="C146" t="str">
            <v>CAGE</v>
          </cell>
          <cell r="D146">
            <v>432676.96</v>
          </cell>
          <cell r="F146" t="str">
            <v>537CAGE</v>
          </cell>
          <cell r="G146">
            <v>537</v>
          </cell>
          <cell r="H146" t="str">
            <v>CAGE</v>
          </cell>
          <cell r="I146">
            <v>432676.96</v>
          </cell>
          <cell r="L146" t="str">
            <v>316JBG</v>
          </cell>
          <cell r="M146">
            <v>0</v>
          </cell>
          <cell r="N146">
            <v>0</v>
          </cell>
          <cell r="O146">
            <v>-32.684951778691769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537CAGW</v>
          </cell>
          <cell r="B147">
            <v>537</v>
          </cell>
          <cell r="C147" t="str">
            <v>CAGW</v>
          </cell>
          <cell r="D147">
            <v>4009325.9</v>
          </cell>
          <cell r="F147" t="str">
            <v>537CAGW</v>
          </cell>
          <cell r="G147">
            <v>537</v>
          </cell>
          <cell r="H147" t="str">
            <v>CAGW</v>
          </cell>
          <cell r="I147">
            <v>4009325.9</v>
          </cell>
          <cell r="L147" t="str">
            <v>330CAGW</v>
          </cell>
          <cell r="M147">
            <v>0</v>
          </cell>
          <cell r="N147">
            <v>0</v>
          </cell>
          <cell r="O147">
            <v>1010.6423539841783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539CAGE</v>
          </cell>
          <cell r="B148">
            <v>539</v>
          </cell>
          <cell r="C148" t="str">
            <v>CAGE</v>
          </cell>
          <cell r="D148">
            <v>7524698.0999999996</v>
          </cell>
          <cell r="F148" t="str">
            <v>539CAGE</v>
          </cell>
          <cell r="G148">
            <v>539</v>
          </cell>
          <cell r="H148" t="str">
            <v>CAGE</v>
          </cell>
          <cell r="I148">
            <v>7524698.0999999996</v>
          </cell>
          <cell r="L148" t="str">
            <v>331CAGE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539CAGW</v>
          </cell>
          <cell r="B149">
            <v>539</v>
          </cell>
          <cell r="C149" t="str">
            <v>CAGW</v>
          </cell>
          <cell r="D149">
            <v>12027737.460000001</v>
          </cell>
          <cell r="F149" t="str">
            <v>539CAGW</v>
          </cell>
          <cell r="G149">
            <v>539</v>
          </cell>
          <cell r="H149" t="str">
            <v>CAGW</v>
          </cell>
          <cell r="I149">
            <v>12027737.460000001</v>
          </cell>
          <cell r="L149" t="str">
            <v>331CAGW</v>
          </cell>
          <cell r="M149">
            <v>0</v>
          </cell>
          <cell r="N149">
            <v>0</v>
          </cell>
          <cell r="O149">
            <v>269061.27964928577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540CAGE</v>
          </cell>
          <cell r="B150">
            <v>540</v>
          </cell>
          <cell r="C150" t="str">
            <v>CAGE</v>
          </cell>
          <cell r="D150">
            <v>72596.61</v>
          </cell>
          <cell r="F150" t="str">
            <v>540CAGE</v>
          </cell>
          <cell r="G150">
            <v>540</v>
          </cell>
          <cell r="H150" t="str">
            <v>CAGE</v>
          </cell>
          <cell r="I150">
            <v>72596.61</v>
          </cell>
          <cell r="L150" t="str">
            <v>332CAGE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540CAGW</v>
          </cell>
          <cell r="B151">
            <v>540</v>
          </cell>
          <cell r="C151" t="str">
            <v>CAGW</v>
          </cell>
          <cell r="D151">
            <v>1241514.4099999999</v>
          </cell>
          <cell r="F151" t="str">
            <v>540CAGW</v>
          </cell>
          <cell r="G151">
            <v>540</v>
          </cell>
          <cell r="H151" t="str">
            <v>CAGW</v>
          </cell>
          <cell r="I151">
            <v>1241514.4099999999</v>
          </cell>
          <cell r="L151" t="str">
            <v>332CAGW</v>
          </cell>
          <cell r="M151">
            <v>0</v>
          </cell>
          <cell r="N151">
            <v>0</v>
          </cell>
          <cell r="O151">
            <v>-170363365.56590402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541CAGW</v>
          </cell>
          <cell r="B152">
            <v>541</v>
          </cell>
          <cell r="C152" t="str">
            <v>CAGW</v>
          </cell>
          <cell r="D152">
            <v>469.88</v>
          </cell>
          <cell r="F152" t="str">
            <v>541CAGW</v>
          </cell>
          <cell r="G152">
            <v>541</v>
          </cell>
          <cell r="H152" t="str">
            <v>CAGW</v>
          </cell>
          <cell r="I152">
            <v>469.88</v>
          </cell>
          <cell r="L152" t="str">
            <v>332SG</v>
          </cell>
          <cell r="M152">
            <v>0</v>
          </cell>
          <cell r="N152">
            <v>0</v>
          </cell>
          <cell r="O152">
            <v>80540695.980197445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542CAGE</v>
          </cell>
          <cell r="B153">
            <v>542</v>
          </cell>
          <cell r="C153" t="str">
            <v>CAGE</v>
          </cell>
          <cell r="D153">
            <v>26209.040000000001</v>
          </cell>
          <cell r="F153" t="str">
            <v>542CAGE</v>
          </cell>
          <cell r="G153">
            <v>542</v>
          </cell>
          <cell r="H153" t="str">
            <v>CAGE</v>
          </cell>
          <cell r="I153">
            <v>26209.040000000001</v>
          </cell>
          <cell r="L153" t="str">
            <v>333CAGE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542CAGW</v>
          </cell>
          <cell r="B154">
            <v>542</v>
          </cell>
          <cell r="C154" t="str">
            <v>CAGW</v>
          </cell>
          <cell r="D154">
            <v>487432.88</v>
          </cell>
          <cell r="F154" t="str">
            <v>542CAGW</v>
          </cell>
          <cell r="G154">
            <v>542</v>
          </cell>
          <cell r="H154" t="str">
            <v>CAGW</v>
          </cell>
          <cell r="I154">
            <v>487432.88</v>
          </cell>
          <cell r="L154" t="str">
            <v>333CAGW</v>
          </cell>
          <cell r="M154">
            <v>0</v>
          </cell>
          <cell r="N154">
            <v>0</v>
          </cell>
          <cell r="O154">
            <v>417390.50933812233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543CAGE</v>
          </cell>
          <cell r="B155">
            <v>543</v>
          </cell>
          <cell r="C155" t="str">
            <v>CAGE</v>
          </cell>
          <cell r="D155">
            <v>633189.34</v>
          </cell>
          <cell r="F155" t="str">
            <v>543CAGE</v>
          </cell>
          <cell r="G155">
            <v>543</v>
          </cell>
          <cell r="H155" t="str">
            <v>CAGE</v>
          </cell>
          <cell r="I155">
            <v>633189.34</v>
          </cell>
          <cell r="L155" t="str">
            <v>334CAGE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543CAGW</v>
          </cell>
          <cell r="B156">
            <v>543</v>
          </cell>
          <cell r="C156" t="str">
            <v>CAGW</v>
          </cell>
          <cell r="D156">
            <v>938389.94</v>
          </cell>
          <cell r="F156" t="str">
            <v>543CAGW</v>
          </cell>
          <cell r="G156">
            <v>543</v>
          </cell>
          <cell r="H156" t="str">
            <v>CAGW</v>
          </cell>
          <cell r="I156">
            <v>938389.94</v>
          </cell>
          <cell r="L156" t="str">
            <v>334CAGW</v>
          </cell>
          <cell r="M156">
            <v>0</v>
          </cell>
          <cell r="N156">
            <v>0</v>
          </cell>
          <cell r="O156">
            <v>71620.698611643777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544CAGE</v>
          </cell>
          <cell r="B157">
            <v>544</v>
          </cell>
          <cell r="C157" t="str">
            <v>CAGE</v>
          </cell>
          <cell r="D157">
            <v>298436.12</v>
          </cell>
          <cell r="F157" t="str">
            <v>544CAGE</v>
          </cell>
          <cell r="G157">
            <v>544</v>
          </cell>
          <cell r="H157" t="str">
            <v>CAGE</v>
          </cell>
          <cell r="I157">
            <v>298436.12</v>
          </cell>
          <cell r="L157" t="str">
            <v>335CAGE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544CAGW</v>
          </cell>
          <cell r="B158">
            <v>544</v>
          </cell>
          <cell r="C158" t="str">
            <v>CAGW</v>
          </cell>
          <cell r="D158">
            <v>1695361.72</v>
          </cell>
          <cell r="F158" t="str">
            <v>544CAGW</v>
          </cell>
          <cell r="G158">
            <v>544</v>
          </cell>
          <cell r="H158" t="str">
            <v>CAGW</v>
          </cell>
          <cell r="I158">
            <v>1695361.72</v>
          </cell>
          <cell r="L158" t="str">
            <v>335CAGW</v>
          </cell>
          <cell r="M158">
            <v>0</v>
          </cell>
          <cell r="N158">
            <v>0</v>
          </cell>
          <cell r="O158">
            <v>16768.376409088469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545CAGE</v>
          </cell>
          <cell r="B159">
            <v>545</v>
          </cell>
          <cell r="C159" t="str">
            <v>CAGE</v>
          </cell>
          <cell r="D159">
            <v>729771.4</v>
          </cell>
          <cell r="F159" t="str">
            <v>545CAGE</v>
          </cell>
          <cell r="G159">
            <v>545</v>
          </cell>
          <cell r="H159" t="str">
            <v>CAGE</v>
          </cell>
          <cell r="I159">
            <v>729771.4</v>
          </cell>
          <cell r="L159" t="str">
            <v>336CAGE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545CAGW</v>
          </cell>
          <cell r="B160">
            <v>545</v>
          </cell>
          <cell r="C160" t="str">
            <v>CAGW</v>
          </cell>
          <cell r="D160">
            <v>3279117.99</v>
          </cell>
          <cell r="F160" t="str">
            <v>545CAGW</v>
          </cell>
          <cell r="G160">
            <v>545</v>
          </cell>
          <cell r="H160" t="str">
            <v>CAGW</v>
          </cell>
          <cell r="I160">
            <v>3279117.99</v>
          </cell>
          <cell r="L160" t="str">
            <v>336CAGW</v>
          </cell>
          <cell r="M160">
            <v>0</v>
          </cell>
          <cell r="N160">
            <v>0</v>
          </cell>
          <cell r="O160">
            <v>66752.538420945566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546CAGE</v>
          </cell>
          <cell r="B161">
            <v>546</v>
          </cell>
          <cell r="C161" t="str">
            <v>CAGE</v>
          </cell>
          <cell r="D161">
            <v>160760.15</v>
          </cell>
          <cell r="F161" t="str">
            <v>546CAGE</v>
          </cell>
          <cell r="G161">
            <v>546</v>
          </cell>
          <cell r="H161" t="str">
            <v>CAGE</v>
          </cell>
          <cell r="I161">
            <v>160760.15</v>
          </cell>
          <cell r="L161" t="str">
            <v>340CAGW</v>
          </cell>
          <cell r="M161">
            <v>0</v>
          </cell>
          <cell r="N161">
            <v>0</v>
          </cell>
          <cell r="O161">
            <v>-1222.2395442700529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546CAGW</v>
          </cell>
          <cell r="B162">
            <v>546</v>
          </cell>
          <cell r="C162" t="str">
            <v>CAGW</v>
          </cell>
          <cell r="D162">
            <v>119654.83</v>
          </cell>
          <cell r="F162" t="str">
            <v>546CAGW</v>
          </cell>
          <cell r="G162">
            <v>546</v>
          </cell>
          <cell r="H162" t="str">
            <v>CAGW</v>
          </cell>
          <cell r="I162">
            <v>119654.83</v>
          </cell>
          <cell r="L162" t="str">
            <v>341CAGE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548CAGE</v>
          </cell>
          <cell r="B163">
            <v>548</v>
          </cell>
          <cell r="C163" t="str">
            <v>CAGE</v>
          </cell>
          <cell r="D163">
            <v>8530245.5299999993</v>
          </cell>
          <cell r="F163" t="str">
            <v>548CAGE</v>
          </cell>
          <cell r="G163">
            <v>548</v>
          </cell>
          <cell r="H163" t="str">
            <v>CAGE</v>
          </cell>
          <cell r="I163">
            <v>8530245.5299999993</v>
          </cell>
          <cell r="L163" t="str">
            <v>341CAGW</v>
          </cell>
          <cell r="M163">
            <v>0</v>
          </cell>
          <cell r="N163">
            <v>0</v>
          </cell>
          <cell r="O163">
            <v>12851.389671402907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548CAGW</v>
          </cell>
          <cell r="B164">
            <v>548</v>
          </cell>
          <cell r="C164" t="str">
            <v>CAGW</v>
          </cell>
          <cell r="D164">
            <v>9240465.3800000008</v>
          </cell>
          <cell r="F164" t="str">
            <v>548CAGW</v>
          </cell>
          <cell r="G164">
            <v>548</v>
          </cell>
          <cell r="H164" t="str">
            <v>CAGW</v>
          </cell>
          <cell r="I164">
            <v>9240465.3800000008</v>
          </cell>
          <cell r="L164" t="str">
            <v>343CAGE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549CAGE</v>
          </cell>
          <cell r="B165">
            <v>549</v>
          </cell>
          <cell r="C165" t="str">
            <v>CAGE</v>
          </cell>
          <cell r="D165">
            <v>2544625.42</v>
          </cell>
          <cell r="F165" t="str">
            <v>549CAGE</v>
          </cell>
          <cell r="G165">
            <v>549</v>
          </cell>
          <cell r="H165" t="str">
            <v>CAGE</v>
          </cell>
          <cell r="I165">
            <v>2544625.42</v>
          </cell>
          <cell r="L165" t="str">
            <v>343CAGW</v>
          </cell>
          <cell r="M165">
            <v>0</v>
          </cell>
          <cell r="N165">
            <v>0</v>
          </cell>
          <cell r="O165">
            <v>-159242971.35137928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549CAGW</v>
          </cell>
          <cell r="B166">
            <v>549</v>
          </cell>
          <cell r="C166" t="str">
            <v>CAGW</v>
          </cell>
          <cell r="D166">
            <v>1548101.64</v>
          </cell>
          <cell r="F166" t="str">
            <v>549CAGW</v>
          </cell>
          <cell r="G166">
            <v>549</v>
          </cell>
          <cell r="H166" t="str">
            <v>CAGW</v>
          </cell>
          <cell r="I166">
            <v>1548101.64</v>
          </cell>
          <cell r="L166" t="str">
            <v>343SG</v>
          </cell>
          <cell r="M166">
            <v>0</v>
          </cell>
          <cell r="N166">
            <v>0</v>
          </cell>
          <cell r="O166">
            <v>272522045.94683242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549OR</v>
          </cell>
          <cell r="B167">
            <v>549</v>
          </cell>
          <cell r="C167" t="str">
            <v>OR</v>
          </cell>
          <cell r="D167">
            <v>96122.28</v>
          </cell>
          <cell r="F167" t="str">
            <v>549OR</v>
          </cell>
          <cell r="G167">
            <v>549</v>
          </cell>
          <cell r="H167" t="str">
            <v>OR</v>
          </cell>
          <cell r="I167">
            <v>96122.28</v>
          </cell>
          <cell r="L167" t="str">
            <v>344CAGE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549SG</v>
          </cell>
          <cell r="B168">
            <v>549</v>
          </cell>
          <cell r="C168" t="str">
            <v>SG</v>
          </cell>
          <cell r="D168">
            <v>1020108.87</v>
          </cell>
          <cell r="F168" t="str">
            <v>549SG</v>
          </cell>
          <cell r="G168">
            <v>549</v>
          </cell>
          <cell r="H168" t="str">
            <v>SG</v>
          </cell>
          <cell r="I168">
            <v>1020108.87</v>
          </cell>
          <cell r="L168" t="str">
            <v>344CAGW</v>
          </cell>
          <cell r="M168">
            <v>0</v>
          </cell>
          <cell r="N168">
            <v>0</v>
          </cell>
          <cell r="O168">
            <v>813.93738257094992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550CAGE</v>
          </cell>
          <cell r="B169">
            <v>550</v>
          </cell>
          <cell r="C169" t="str">
            <v>CAGE</v>
          </cell>
          <cell r="D169">
            <v>1744352.04</v>
          </cell>
          <cell r="F169" t="str">
            <v>550CAGE</v>
          </cell>
          <cell r="G169">
            <v>550</v>
          </cell>
          <cell r="H169" t="str">
            <v>CAGE</v>
          </cell>
          <cell r="I169">
            <v>1744352.04</v>
          </cell>
          <cell r="L169" t="str">
            <v>345CAGE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550CAGW</v>
          </cell>
          <cell r="B170">
            <v>550</v>
          </cell>
          <cell r="C170" t="str">
            <v>CAGW</v>
          </cell>
          <cell r="D170">
            <v>1862488.42</v>
          </cell>
          <cell r="F170" t="str">
            <v>550CAGW</v>
          </cell>
          <cell r="G170">
            <v>550</v>
          </cell>
          <cell r="H170" t="str">
            <v>CAGW</v>
          </cell>
          <cell r="I170">
            <v>1862488.42</v>
          </cell>
          <cell r="L170" t="str">
            <v>345CAGW</v>
          </cell>
          <cell r="M170">
            <v>0</v>
          </cell>
          <cell r="N170">
            <v>0</v>
          </cell>
          <cell r="O170">
            <v>20155.726586297278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550OR</v>
          </cell>
          <cell r="B171">
            <v>550</v>
          </cell>
          <cell r="C171" t="str">
            <v>OR</v>
          </cell>
          <cell r="D171">
            <v>288047.02</v>
          </cell>
          <cell r="F171" t="str">
            <v>550OR</v>
          </cell>
          <cell r="G171">
            <v>550</v>
          </cell>
          <cell r="H171" t="str">
            <v>OR</v>
          </cell>
          <cell r="I171">
            <v>288047.02</v>
          </cell>
          <cell r="L171" t="str">
            <v>346CAGW</v>
          </cell>
          <cell r="M171">
            <v>0</v>
          </cell>
          <cell r="N171">
            <v>0</v>
          </cell>
          <cell r="O171">
            <v>1256.447036712615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550SG</v>
          </cell>
          <cell r="B172">
            <v>550</v>
          </cell>
          <cell r="C172" t="str">
            <v>SG</v>
          </cell>
          <cell r="D172">
            <v>39498.769999999997</v>
          </cell>
          <cell r="F172" t="str">
            <v>550SG</v>
          </cell>
          <cell r="G172">
            <v>550</v>
          </cell>
          <cell r="H172" t="str">
            <v>SG</v>
          </cell>
          <cell r="I172">
            <v>39498.769999999997</v>
          </cell>
          <cell r="L172" t="str">
            <v>350CAGE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552CAGE</v>
          </cell>
          <cell r="B173">
            <v>552</v>
          </cell>
          <cell r="C173" t="str">
            <v>CAGE</v>
          </cell>
          <cell r="D173">
            <v>2904133.11</v>
          </cell>
          <cell r="F173" t="str">
            <v>552CAGE</v>
          </cell>
          <cell r="G173">
            <v>552</v>
          </cell>
          <cell r="H173" t="str">
            <v>CAGE</v>
          </cell>
          <cell r="I173">
            <v>2904133.11</v>
          </cell>
          <cell r="L173" t="str">
            <v>350CAGW</v>
          </cell>
          <cell r="M173">
            <v>0</v>
          </cell>
          <cell r="N173">
            <v>0</v>
          </cell>
          <cell r="O173">
            <v>14004.933008060449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552CAGW</v>
          </cell>
          <cell r="B174">
            <v>552</v>
          </cell>
          <cell r="C174" t="str">
            <v>CAGW</v>
          </cell>
          <cell r="D174">
            <v>25928.91</v>
          </cell>
          <cell r="F174" t="str">
            <v>552CAGW</v>
          </cell>
          <cell r="G174">
            <v>552</v>
          </cell>
          <cell r="H174" t="str">
            <v>CAGW</v>
          </cell>
          <cell r="I174">
            <v>25928.91</v>
          </cell>
          <cell r="L174" t="str">
            <v>352CAGE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553CAGE</v>
          </cell>
          <cell r="B175">
            <v>553</v>
          </cell>
          <cell r="C175" t="str">
            <v>CAGE</v>
          </cell>
          <cell r="D175">
            <v>9905700.5</v>
          </cell>
          <cell r="F175" t="str">
            <v>553CAGE</v>
          </cell>
          <cell r="G175">
            <v>553</v>
          </cell>
          <cell r="H175" t="str">
            <v>CAGE</v>
          </cell>
          <cell r="I175">
            <v>9905700.5</v>
          </cell>
          <cell r="L175" t="str">
            <v>352CAGW</v>
          </cell>
          <cell r="M175">
            <v>0</v>
          </cell>
          <cell r="N175">
            <v>0</v>
          </cell>
          <cell r="O175">
            <v>766824.74135574745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553CAGW</v>
          </cell>
          <cell r="B176">
            <v>553</v>
          </cell>
          <cell r="C176" t="str">
            <v>CAGW</v>
          </cell>
          <cell r="D176">
            <v>4790561.63</v>
          </cell>
          <cell r="F176" t="str">
            <v>553CAGW</v>
          </cell>
          <cell r="G176">
            <v>553</v>
          </cell>
          <cell r="H176" t="str">
            <v>CAGW</v>
          </cell>
          <cell r="I176">
            <v>4790561.63</v>
          </cell>
          <cell r="L176" t="str">
            <v>353CAGE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554CAGE</v>
          </cell>
          <cell r="B177">
            <v>554</v>
          </cell>
          <cell r="C177" t="str">
            <v>CAGE</v>
          </cell>
          <cell r="D177">
            <v>1010814.88</v>
          </cell>
          <cell r="F177" t="str">
            <v>554CAGE</v>
          </cell>
          <cell r="G177">
            <v>554</v>
          </cell>
          <cell r="H177" t="str">
            <v>CAGE</v>
          </cell>
          <cell r="I177">
            <v>1010814.88</v>
          </cell>
          <cell r="L177" t="str">
            <v>353CAGW</v>
          </cell>
          <cell r="M177">
            <v>0</v>
          </cell>
          <cell r="N177">
            <v>0</v>
          </cell>
          <cell r="O177">
            <v>-358982154.76887274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554CAGW</v>
          </cell>
          <cell r="B178">
            <v>554</v>
          </cell>
          <cell r="C178" t="str">
            <v>CAGW</v>
          </cell>
          <cell r="D178">
            <v>232733.36</v>
          </cell>
          <cell r="F178" t="str">
            <v>554CAGW</v>
          </cell>
          <cell r="G178">
            <v>554</v>
          </cell>
          <cell r="H178" t="str">
            <v>CAGW</v>
          </cell>
          <cell r="I178">
            <v>232733.36</v>
          </cell>
          <cell r="L178" t="str">
            <v>353JBG</v>
          </cell>
          <cell r="M178">
            <v>0</v>
          </cell>
          <cell r="N178">
            <v>0</v>
          </cell>
          <cell r="O178">
            <v>-19907085.024604123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555OTHER</v>
          </cell>
          <cell r="B179">
            <v>555</v>
          </cell>
          <cell r="C179" t="str">
            <v>OTHER</v>
          </cell>
          <cell r="D179">
            <v>-70283657.49000001</v>
          </cell>
          <cell r="F179" t="str">
            <v>555OTHER</v>
          </cell>
          <cell r="G179">
            <v>555</v>
          </cell>
          <cell r="H179" t="str">
            <v>OTHER</v>
          </cell>
          <cell r="I179">
            <v>-70283657.49000001</v>
          </cell>
          <cell r="L179" t="str">
            <v>353SG</v>
          </cell>
          <cell r="M179">
            <v>0</v>
          </cell>
          <cell r="N179">
            <v>0</v>
          </cell>
          <cell r="O179">
            <v>522624373.65324944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556SG</v>
          </cell>
          <cell r="B180">
            <v>556</v>
          </cell>
          <cell r="C180" t="str">
            <v>SG</v>
          </cell>
          <cell r="D180">
            <v>909956.53</v>
          </cell>
          <cell r="F180" t="str">
            <v>556SG</v>
          </cell>
          <cell r="G180">
            <v>556</v>
          </cell>
          <cell r="H180" t="str">
            <v>SG</v>
          </cell>
          <cell r="I180">
            <v>909956.53</v>
          </cell>
          <cell r="L180" t="str">
            <v>354CAGE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557CAGE</v>
          </cell>
          <cell r="B181">
            <v>557</v>
          </cell>
          <cell r="C181" t="str">
            <v>CAGE</v>
          </cell>
          <cell r="D181">
            <v>7198186.4100000001</v>
          </cell>
          <cell r="F181" t="str">
            <v>557CAGE</v>
          </cell>
          <cell r="G181">
            <v>557</v>
          </cell>
          <cell r="H181" t="str">
            <v>CAGE</v>
          </cell>
          <cell r="I181">
            <v>7198186.4100000001</v>
          </cell>
          <cell r="L181" t="str">
            <v>354CAGW</v>
          </cell>
          <cell r="M181">
            <v>0</v>
          </cell>
          <cell r="N181">
            <v>0</v>
          </cell>
          <cell r="O181">
            <v>3405684.0314662089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557CAGW</v>
          </cell>
          <cell r="B182">
            <v>557</v>
          </cell>
          <cell r="C182" t="str">
            <v>CAGW</v>
          </cell>
          <cell r="D182">
            <v>237385.28</v>
          </cell>
          <cell r="F182" t="str">
            <v>557CAGW</v>
          </cell>
          <cell r="G182">
            <v>557</v>
          </cell>
          <cell r="H182" t="str">
            <v>CAGW</v>
          </cell>
          <cell r="I182">
            <v>237385.28</v>
          </cell>
          <cell r="L182" t="str">
            <v>354JBG</v>
          </cell>
          <cell r="M182">
            <v>0</v>
          </cell>
          <cell r="N182">
            <v>0</v>
          </cell>
          <cell r="O182">
            <v>1388788.222514682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557ID</v>
          </cell>
          <cell r="B183">
            <v>557</v>
          </cell>
          <cell r="C183" t="str">
            <v>ID</v>
          </cell>
          <cell r="D183">
            <v>3757166.29</v>
          </cell>
          <cell r="F183" t="str">
            <v>557ID</v>
          </cell>
          <cell r="G183">
            <v>557</v>
          </cell>
          <cell r="H183" t="str">
            <v>ID</v>
          </cell>
          <cell r="I183">
            <v>3757166.29</v>
          </cell>
          <cell r="L183" t="str">
            <v>355CAGE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557JBE</v>
          </cell>
          <cell r="B184">
            <v>557</v>
          </cell>
          <cell r="C184" t="str">
            <v>JBE</v>
          </cell>
          <cell r="D184">
            <v>9183.52</v>
          </cell>
          <cell r="F184" t="str">
            <v>557JBE</v>
          </cell>
          <cell r="G184">
            <v>557</v>
          </cell>
          <cell r="H184" t="str">
            <v>JBE</v>
          </cell>
          <cell r="I184">
            <v>9183.52</v>
          </cell>
          <cell r="L184" t="str">
            <v>355CAGW</v>
          </cell>
          <cell r="M184">
            <v>0</v>
          </cell>
          <cell r="N184">
            <v>0</v>
          </cell>
          <cell r="O184">
            <v>35760263.179379657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557JBG</v>
          </cell>
          <cell r="B185">
            <v>557</v>
          </cell>
          <cell r="C185" t="str">
            <v>JBG</v>
          </cell>
          <cell r="D185">
            <v>1884023.41</v>
          </cell>
          <cell r="F185" t="str">
            <v>557JBG</v>
          </cell>
          <cell r="G185">
            <v>557</v>
          </cell>
          <cell r="H185" t="str">
            <v>JBG</v>
          </cell>
          <cell r="I185">
            <v>1884023.41</v>
          </cell>
          <cell r="L185" t="str">
            <v>355JBG</v>
          </cell>
          <cell r="M185">
            <v>0</v>
          </cell>
          <cell r="N185">
            <v>0</v>
          </cell>
          <cell r="O185">
            <v>-72885.484262367274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557OR</v>
          </cell>
          <cell r="B186">
            <v>557</v>
          </cell>
          <cell r="C186" t="str">
            <v>OR</v>
          </cell>
          <cell r="D186">
            <v>1682581.69</v>
          </cell>
          <cell r="F186" t="str">
            <v>557OR</v>
          </cell>
          <cell r="G186">
            <v>557</v>
          </cell>
          <cell r="H186" t="str">
            <v>OR</v>
          </cell>
          <cell r="I186">
            <v>1682581.69</v>
          </cell>
          <cell r="L186" t="str">
            <v>355SG</v>
          </cell>
          <cell r="M186">
            <v>0</v>
          </cell>
          <cell r="N186">
            <v>0</v>
          </cell>
          <cell r="O186">
            <v>61027109.366732419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557SG</v>
          </cell>
          <cell r="B187">
            <v>557</v>
          </cell>
          <cell r="C187" t="str">
            <v>SG</v>
          </cell>
          <cell r="D187">
            <v>26559611.530000001</v>
          </cell>
          <cell r="F187" t="str">
            <v>557SG</v>
          </cell>
          <cell r="G187">
            <v>557</v>
          </cell>
          <cell r="H187" t="str">
            <v>SG</v>
          </cell>
          <cell r="I187">
            <v>26559611.530000001</v>
          </cell>
          <cell r="L187" t="str">
            <v>356CAGE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557UT</v>
          </cell>
          <cell r="B188">
            <v>557</v>
          </cell>
          <cell r="C188" t="str">
            <v>UT</v>
          </cell>
          <cell r="D188">
            <v>24375.040000000001</v>
          </cell>
          <cell r="F188" t="str">
            <v>557UT</v>
          </cell>
          <cell r="G188">
            <v>557</v>
          </cell>
          <cell r="H188" t="str">
            <v>UT</v>
          </cell>
          <cell r="I188">
            <v>24375.040000000001</v>
          </cell>
          <cell r="L188" t="str">
            <v>356CAGW</v>
          </cell>
          <cell r="M188">
            <v>0</v>
          </cell>
          <cell r="N188">
            <v>0</v>
          </cell>
          <cell r="O188">
            <v>4925737.6410503406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557WA</v>
          </cell>
          <cell r="B189">
            <v>557</v>
          </cell>
          <cell r="C189" t="str">
            <v>WA</v>
          </cell>
          <cell r="D189">
            <v>0</v>
          </cell>
          <cell r="F189" t="str">
            <v>557WA</v>
          </cell>
          <cell r="G189">
            <v>557</v>
          </cell>
          <cell r="H189" t="str">
            <v>WA</v>
          </cell>
          <cell r="I189">
            <v>0</v>
          </cell>
          <cell r="L189" t="str">
            <v>356JBG</v>
          </cell>
          <cell r="M189">
            <v>0</v>
          </cell>
          <cell r="N189">
            <v>0</v>
          </cell>
          <cell r="O189">
            <v>1179154.1009444918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557WYU</v>
          </cell>
          <cell r="B190">
            <v>557</v>
          </cell>
          <cell r="C190" t="str">
            <v>WYU</v>
          </cell>
          <cell r="D190">
            <v>64913.4</v>
          </cell>
          <cell r="F190" t="str">
            <v>557WYU</v>
          </cell>
          <cell r="G190">
            <v>557</v>
          </cell>
          <cell r="H190" t="str">
            <v>WYU</v>
          </cell>
          <cell r="I190">
            <v>64913.4</v>
          </cell>
          <cell r="L190" t="str">
            <v>357CAGW</v>
          </cell>
          <cell r="M190">
            <v>0</v>
          </cell>
          <cell r="N190">
            <v>0</v>
          </cell>
          <cell r="O190">
            <v>50591.979304729022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560CAGE</v>
          </cell>
          <cell r="B191">
            <v>560</v>
          </cell>
          <cell r="C191" t="str">
            <v>CAGE</v>
          </cell>
          <cell r="D191">
            <v>512697.26</v>
          </cell>
          <cell r="F191" t="str">
            <v>560CAGE</v>
          </cell>
          <cell r="G191">
            <v>560</v>
          </cell>
          <cell r="H191" t="str">
            <v>CAGE</v>
          </cell>
          <cell r="I191">
            <v>512697.26</v>
          </cell>
          <cell r="L191" t="str">
            <v>360S</v>
          </cell>
          <cell r="M191">
            <v>0</v>
          </cell>
          <cell r="N191">
            <v>0</v>
          </cell>
          <cell r="O191">
            <v>251336.00246267638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560CAGW</v>
          </cell>
          <cell r="B192">
            <v>560</v>
          </cell>
          <cell r="C192" t="str">
            <v>CAGW</v>
          </cell>
          <cell r="D192">
            <v>242111.87</v>
          </cell>
          <cell r="F192" t="str">
            <v>560CAGW</v>
          </cell>
          <cell r="G192">
            <v>560</v>
          </cell>
          <cell r="H192" t="str">
            <v>CAGW</v>
          </cell>
          <cell r="I192">
            <v>242111.87</v>
          </cell>
          <cell r="L192" t="str">
            <v>361S</v>
          </cell>
          <cell r="M192">
            <v>0</v>
          </cell>
          <cell r="N192">
            <v>0</v>
          </cell>
          <cell r="O192">
            <v>1241687.3637456547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560SG</v>
          </cell>
          <cell r="B193">
            <v>560</v>
          </cell>
          <cell r="C193" t="str">
            <v>SG</v>
          </cell>
          <cell r="D193">
            <v>6534639.6600000001</v>
          </cell>
          <cell r="F193" t="str">
            <v>560SG</v>
          </cell>
          <cell r="G193">
            <v>560</v>
          </cell>
          <cell r="H193" t="str">
            <v>SG</v>
          </cell>
          <cell r="I193">
            <v>6534639.6600000001</v>
          </cell>
          <cell r="L193" t="str">
            <v>362S</v>
          </cell>
          <cell r="M193">
            <v>0</v>
          </cell>
          <cell r="N193">
            <v>0</v>
          </cell>
          <cell r="O193">
            <v>6971611.8312483244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561CAGE</v>
          </cell>
          <cell r="B194">
            <v>561</v>
          </cell>
          <cell r="C194" t="str">
            <v>CAGE</v>
          </cell>
          <cell r="D194">
            <v>1934070.24</v>
          </cell>
          <cell r="F194" t="str">
            <v>561CAGE</v>
          </cell>
          <cell r="G194">
            <v>561</v>
          </cell>
          <cell r="H194" t="str">
            <v>CAGE</v>
          </cell>
          <cell r="I194">
            <v>1934070.24</v>
          </cell>
          <cell r="L194" t="str">
            <v>364S</v>
          </cell>
          <cell r="M194">
            <v>0</v>
          </cell>
          <cell r="N194">
            <v>0</v>
          </cell>
          <cell r="O194">
            <v>6135061.7994108852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561CAGW</v>
          </cell>
          <cell r="B195">
            <v>561</v>
          </cell>
          <cell r="C195" t="str">
            <v>CAGW</v>
          </cell>
          <cell r="D195">
            <v>460333.51</v>
          </cell>
          <cell r="F195" t="str">
            <v>561CAGW</v>
          </cell>
          <cell r="G195">
            <v>561</v>
          </cell>
          <cell r="H195" t="str">
            <v>CAGW</v>
          </cell>
          <cell r="I195">
            <v>460333.51</v>
          </cell>
          <cell r="L195" t="str">
            <v>365S</v>
          </cell>
          <cell r="M195">
            <v>0</v>
          </cell>
          <cell r="N195">
            <v>0</v>
          </cell>
          <cell r="O195">
            <v>4141591.0594474897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561JBG</v>
          </cell>
          <cell r="B196">
            <v>561</v>
          </cell>
          <cell r="C196" t="str">
            <v>JBG</v>
          </cell>
          <cell r="D196">
            <v>0.01</v>
          </cell>
          <cell r="F196" t="str">
            <v>561JBG</v>
          </cell>
          <cell r="G196">
            <v>561</v>
          </cell>
          <cell r="H196" t="str">
            <v>JBG</v>
          </cell>
          <cell r="I196">
            <v>0.01</v>
          </cell>
          <cell r="L196" t="str">
            <v>366S</v>
          </cell>
          <cell r="M196">
            <v>0</v>
          </cell>
          <cell r="N196">
            <v>0</v>
          </cell>
          <cell r="O196">
            <v>1707941.5386615894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561SG</v>
          </cell>
          <cell r="B197">
            <v>561</v>
          </cell>
          <cell r="C197" t="str">
            <v>SG</v>
          </cell>
          <cell r="D197">
            <v>17602975.050000001</v>
          </cell>
          <cell r="F197" t="str">
            <v>561SG</v>
          </cell>
          <cell r="G197">
            <v>561</v>
          </cell>
          <cell r="H197" t="str">
            <v>SG</v>
          </cell>
          <cell r="I197">
            <v>17602975.050000001</v>
          </cell>
          <cell r="L197" t="str">
            <v>367S</v>
          </cell>
          <cell r="M197">
            <v>0</v>
          </cell>
          <cell r="N197">
            <v>0</v>
          </cell>
          <cell r="O197">
            <v>4083368.7310989844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562CAGE</v>
          </cell>
          <cell r="B198">
            <v>562</v>
          </cell>
          <cell r="C198" t="str">
            <v>CAGE</v>
          </cell>
          <cell r="D198">
            <v>2077494.31</v>
          </cell>
          <cell r="F198" t="str">
            <v>562CAGE</v>
          </cell>
          <cell r="G198">
            <v>562</v>
          </cell>
          <cell r="H198" t="str">
            <v>CAGE</v>
          </cell>
          <cell r="I198">
            <v>2077494.31</v>
          </cell>
          <cell r="L198" t="str">
            <v>368S</v>
          </cell>
          <cell r="M198">
            <v>0</v>
          </cell>
          <cell r="N198">
            <v>0</v>
          </cell>
          <cell r="O198">
            <v>6736794.2603693958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562CAGW</v>
          </cell>
          <cell r="B199">
            <v>562</v>
          </cell>
          <cell r="C199" t="str">
            <v>CAGW</v>
          </cell>
          <cell r="D199">
            <v>625702.88</v>
          </cell>
          <cell r="F199" t="str">
            <v>562CAGW</v>
          </cell>
          <cell r="G199">
            <v>562</v>
          </cell>
          <cell r="H199" t="str">
            <v>CAGW</v>
          </cell>
          <cell r="I199">
            <v>625702.88</v>
          </cell>
          <cell r="L199" t="str">
            <v>369S</v>
          </cell>
          <cell r="M199">
            <v>0</v>
          </cell>
          <cell r="N199">
            <v>0</v>
          </cell>
          <cell r="O199">
            <v>4477580.1464523152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562JBG</v>
          </cell>
          <cell r="B200">
            <v>562</v>
          </cell>
          <cell r="C200" t="str">
            <v>JBG</v>
          </cell>
          <cell r="D200">
            <v>69705.960000000006</v>
          </cell>
          <cell r="F200" t="str">
            <v>562JBG</v>
          </cell>
          <cell r="G200">
            <v>562</v>
          </cell>
          <cell r="H200" t="str">
            <v>JBG</v>
          </cell>
          <cell r="I200">
            <v>69705.960000000006</v>
          </cell>
          <cell r="L200" t="str">
            <v>370S</v>
          </cell>
          <cell r="M200">
            <v>0</v>
          </cell>
          <cell r="N200">
            <v>0</v>
          </cell>
          <cell r="O200">
            <v>1127357.0516306469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562SG</v>
          </cell>
          <cell r="B201">
            <v>562</v>
          </cell>
          <cell r="C201" t="str">
            <v>SG</v>
          </cell>
          <cell r="D201">
            <v>15851.63</v>
          </cell>
          <cell r="F201" t="str">
            <v>562SG</v>
          </cell>
          <cell r="G201">
            <v>562</v>
          </cell>
          <cell r="H201" t="str">
            <v>SG</v>
          </cell>
          <cell r="I201">
            <v>15851.63</v>
          </cell>
          <cell r="L201" t="str">
            <v>371S</v>
          </cell>
          <cell r="M201">
            <v>0</v>
          </cell>
          <cell r="N201">
            <v>0</v>
          </cell>
          <cell r="O201">
            <v>37031.467300862991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563CAGE</v>
          </cell>
          <cell r="B202">
            <v>563</v>
          </cell>
          <cell r="C202" t="str">
            <v>CAGE</v>
          </cell>
          <cell r="D202">
            <v>903205.7</v>
          </cell>
          <cell r="F202" t="str">
            <v>563CAGE</v>
          </cell>
          <cell r="G202">
            <v>563</v>
          </cell>
          <cell r="H202" t="str">
            <v>CAGE</v>
          </cell>
          <cell r="I202">
            <v>903205.7</v>
          </cell>
          <cell r="L202" t="str">
            <v>373S</v>
          </cell>
          <cell r="M202">
            <v>0</v>
          </cell>
          <cell r="N202">
            <v>0</v>
          </cell>
          <cell r="O202">
            <v>291591.21291234106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563CAGW</v>
          </cell>
          <cell r="B203">
            <v>563</v>
          </cell>
          <cell r="C203" t="str">
            <v>CAGW</v>
          </cell>
          <cell r="D203">
            <v>135203.97</v>
          </cell>
          <cell r="F203" t="str">
            <v>563CAGW</v>
          </cell>
          <cell r="G203">
            <v>563</v>
          </cell>
          <cell r="H203" t="str">
            <v>CAGW</v>
          </cell>
          <cell r="I203">
            <v>135203.97</v>
          </cell>
          <cell r="L203" t="str">
            <v>389S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566CAGE</v>
          </cell>
          <cell r="B204">
            <v>566</v>
          </cell>
          <cell r="C204" t="str">
            <v>CAGE</v>
          </cell>
          <cell r="D204">
            <v>429103.37</v>
          </cell>
          <cell r="F204" t="str">
            <v>566CAGE</v>
          </cell>
          <cell r="G204">
            <v>566</v>
          </cell>
          <cell r="H204" t="str">
            <v>CAGE</v>
          </cell>
          <cell r="I204">
            <v>429103.37</v>
          </cell>
          <cell r="L204" t="str">
            <v>390CAEE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566CAGW</v>
          </cell>
          <cell r="B205">
            <v>566</v>
          </cell>
          <cell r="C205" t="str">
            <v>CAGW</v>
          </cell>
          <cell r="D205">
            <v>81840.759999999995</v>
          </cell>
          <cell r="F205" t="str">
            <v>566CAGW</v>
          </cell>
          <cell r="G205">
            <v>566</v>
          </cell>
          <cell r="H205" t="str">
            <v>CAGW</v>
          </cell>
          <cell r="I205">
            <v>81840.759999999995</v>
          </cell>
          <cell r="L205" t="str">
            <v>390CAGW</v>
          </cell>
          <cell r="M205">
            <v>0</v>
          </cell>
          <cell r="N205">
            <v>0</v>
          </cell>
          <cell r="O205">
            <v>8.3626006734538763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566SG</v>
          </cell>
          <cell r="B206">
            <v>566</v>
          </cell>
          <cell r="C206" t="str">
            <v>SG</v>
          </cell>
          <cell r="D206">
            <v>2360754.0099999998</v>
          </cell>
          <cell r="F206" t="str">
            <v>566SG</v>
          </cell>
          <cell r="G206">
            <v>566</v>
          </cell>
          <cell r="H206" t="str">
            <v>SG</v>
          </cell>
          <cell r="I206">
            <v>2360754.0099999998</v>
          </cell>
          <cell r="L206" t="str">
            <v>390CN</v>
          </cell>
          <cell r="M206">
            <v>0</v>
          </cell>
          <cell r="N206">
            <v>0</v>
          </cell>
          <cell r="O206">
            <v>1667.7782433212644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567CAGE</v>
          </cell>
          <cell r="B207">
            <v>567</v>
          </cell>
          <cell r="C207" t="str">
            <v>CAGE</v>
          </cell>
          <cell r="D207">
            <v>1170291.55</v>
          </cell>
          <cell r="F207" t="str">
            <v>567CAGE</v>
          </cell>
          <cell r="G207">
            <v>567</v>
          </cell>
          <cell r="H207" t="str">
            <v>CAGE</v>
          </cell>
          <cell r="I207">
            <v>1170291.55</v>
          </cell>
          <cell r="L207" t="str">
            <v>390S</v>
          </cell>
          <cell r="M207">
            <v>0</v>
          </cell>
          <cell r="N207">
            <v>0</v>
          </cell>
          <cell r="O207">
            <v>39471.335833299905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567CAGW</v>
          </cell>
          <cell r="B208">
            <v>567</v>
          </cell>
          <cell r="C208" t="str">
            <v>CAGW</v>
          </cell>
          <cell r="D208">
            <v>933281.33</v>
          </cell>
          <cell r="F208" t="str">
            <v>567CAGW</v>
          </cell>
          <cell r="G208">
            <v>567</v>
          </cell>
          <cell r="H208" t="str">
            <v>CAGW</v>
          </cell>
          <cell r="I208">
            <v>933281.33</v>
          </cell>
          <cell r="L208" t="str">
            <v>390SO</v>
          </cell>
          <cell r="M208">
            <v>0</v>
          </cell>
          <cell r="N208">
            <v>0</v>
          </cell>
          <cell r="O208">
            <v>-3951.8804123534319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567JBG</v>
          </cell>
          <cell r="B209">
            <v>567</v>
          </cell>
          <cell r="C209" t="str">
            <v>JBG</v>
          </cell>
          <cell r="D209">
            <v>0</v>
          </cell>
          <cell r="F209" t="str">
            <v>567JBG</v>
          </cell>
          <cell r="G209">
            <v>567</v>
          </cell>
          <cell r="H209" t="str">
            <v>JBG</v>
          </cell>
          <cell r="I209">
            <v>0</v>
          </cell>
          <cell r="L209" t="str">
            <v>391CAEE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567SG</v>
          </cell>
          <cell r="B210">
            <v>567</v>
          </cell>
          <cell r="C210" t="str">
            <v>SG</v>
          </cell>
          <cell r="D210">
            <v>17692.650000000001</v>
          </cell>
          <cell r="F210" t="str">
            <v>567SG</v>
          </cell>
          <cell r="G210">
            <v>567</v>
          </cell>
          <cell r="H210" t="str">
            <v>SG</v>
          </cell>
          <cell r="I210">
            <v>17692.650000000001</v>
          </cell>
          <cell r="L210" t="str">
            <v>391CAGE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568CAGE</v>
          </cell>
          <cell r="B211">
            <v>568</v>
          </cell>
          <cell r="C211" t="str">
            <v>CAGE</v>
          </cell>
          <cell r="D211">
            <v>547228.66</v>
          </cell>
          <cell r="F211" t="str">
            <v>568CAGE</v>
          </cell>
          <cell r="G211">
            <v>568</v>
          </cell>
          <cell r="H211" t="str">
            <v>CAGE</v>
          </cell>
          <cell r="I211">
            <v>547228.66</v>
          </cell>
          <cell r="L211" t="str">
            <v>391CAGW</v>
          </cell>
          <cell r="M211">
            <v>0</v>
          </cell>
          <cell r="N211">
            <v>0</v>
          </cell>
          <cell r="O211">
            <v>-8465.6671906866995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568CAGW</v>
          </cell>
          <cell r="B212">
            <v>568</v>
          </cell>
          <cell r="C212" t="str">
            <v>CAGW</v>
          </cell>
          <cell r="D212">
            <v>225269.54</v>
          </cell>
          <cell r="F212" t="str">
            <v>568CAGW</v>
          </cell>
          <cell r="G212">
            <v>568</v>
          </cell>
          <cell r="H212" t="str">
            <v>CAGW</v>
          </cell>
          <cell r="I212">
            <v>225269.54</v>
          </cell>
          <cell r="L212" t="str">
            <v>391CN</v>
          </cell>
          <cell r="M212">
            <v>0</v>
          </cell>
          <cell r="N212">
            <v>0</v>
          </cell>
          <cell r="O212">
            <v>-38145.992890323432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568SG</v>
          </cell>
          <cell r="B213">
            <v>568</v>
          </cell>
          <cell r="C213" t="str">
            <v>SG</v>
          </cell>
          <cell r="D213">
            <v>577948.63</v>
          </cell>
          <cell r="F213" t="str">
            <v>568SG</v>
          </cell>
          <cell r="G213">
            <v>568</v>
          </cell>
          <cell r="H213" t="str">
            <v>SG</v>
          </cell>
          <cell r="I213">
            <v>577948.63</v>
          </cell>
          <cell r="L213" t="str">
            <v>391JBG</v>
          </cell>
          <cell r="M213">
            <v>0</v>
          </cell>
          <cell r="N213">
            <v>0</v>
          </cell>
          <cell r="O213">
            <v>1706.4832652768814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569CAGE</v>
          </cell>
          <cell r="B214">
            <v>569</v>
          </cell>
          <cell r="C214" t="str">
            <v>CAGE</v>
          </cell>
          <cell r="D214">
            <v>136544.95000000001</v>
          </cell>
          <cell r="F214" t="str">
            <v>569CAGE</v>
          </cell>
          <cell r="G214">
            <v>569</v>
          </cell>
          <cell r="H214" t="str">
            <v>CAGE</v>
          </cell>
          <cell r="I214">
            <v>136544.95000000001</v>
          </cell>
          <cell r="L214" t="str">
            <v>391S</v>
          </cell>
          <cell r="M214">
            <v>0</v>
          </cell>
          <cell r="N214">
            <v>0</v>
          </cell>
          <cell r="O214">
            <v>-12622.293750000012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569CAGW</v>
          </cell>
          <cell r="B215">
            <v>569</v>
          </cell>
          <cell r="C215" t="str">
            <v>CAGW</v>
          </cell>
          <cell r="D215">
            <v>370264.08</v>
          </cell>
          <cell r="F215" t="str">
            <v>569CAGW</v>
          </cell>
          <cell r="G215">
            <v>569</v>
          </cell>
          <cell r="H215" t="str">
            <v>CAGW</v>
          </cell>
          <cell r="I215">
            <v>370264.08</v>
          </cell>
          <cell r="L215" t="str">
            <v>391SO</v>
          </cell>
          <cell r="M215">
            <v>0</v>
          </cell>
          <cell r="N215">
            <v>0</v>
          </cell>
          <cell r="O215">
            <v>-728309.17768904718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569JBG</v>
          </cell>
          <cell r="B216">
            <v>569</v>
          </cell>
          <cell r="C216" t="str">
            <v>JBG</v>
          </cell>
          <cell r="D216">
            <v>0</v>
          </cell>
          <cell r="F216" t="str">
            <v>569JBG</v>
          </cell>
          <cell r="G216">
            <v>569</v>
          </cell>
          <cell r="H216" t="str">
            <v>JBG</v>
          </cell>
          <cell r="I216">
            <v>0</v>
          </cell>
          <cell r="L216" t="str">
            <v>392CAEE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569SG</v>
          </cell>
          <cell r="B217">
            <v>569</v>
          </cell>
          <cell r="C217" t="str">
            <v>SG</v>
          </cell>
          <cell r="D217">
            <v>5299750.96</v>
          </cell>
          <cell r="F217" t="str">
            <v>569SG</v>
          </cell>
          <cell r="G217">
            <v>569</v>
          </cell>
          <cell r="H217" t="str">
            <v>SG</v>
          </cell>
          <cell r="I217">
            <v>5299750.96</v>
          </cell>
          <cell r="L217" t="str">
            <v>392CAGE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570CAGE</v>
          </cell>
          <cell r="B218">
            <v>570</v>
          </cell>
          <cell r="C218" t="str">
            <v>CAGE</v>
          </cell>
          <cell r="D218">
            <v>8784478.7799999993</v>
          </cell>
          <cell r="F218" t="str">
            <v>570CAGE</v>
          </cell>
          <cell r="G218">
            <v>570</v>
          </cell>
          <cell r="H218" t="str">
            <v>CAGE</v>
          </cell>
          <cell r="I218">
            <v>8784478.7799999993</v>
          </cell>
          <cell r="L218" t="str">
            <v>392CAGW</v>
          </cell>
          <cell r="M218">
            <v>0</v>
          </cell>
          <cell r="N218">
            <v>0</v>
          </cell>
          <cell r="O218">
            <v>15881.806599564268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570CAGW</v>
          </cell>
          <cell r="B219">
            <v>570</v>
          </cell>
          <cell r="C219" t="str">
            <v>CAGW</v>
          </cell>
          <cell r="D219">
            <v>2625089.13</v>
          </cell>
          <cell r="F219" t="str">
            <v>570CAGW</v>
          </cell>
          <cell r="G219">
            <v>570</v>
          </cell>
          <cell r="H219" t="str">
            <v>CAGW</v>
          </cell>
          <cell r="I219">
            <v>2625089.13</v>
          </cell>
          <cell r="L219" t="str">
            <v>392JBG</v>
          </cell>
          <cell r="M219">
            <v>0</v>
          </cell>
          <cell r="N219">
            <v>0</v>
          </cell>
          <cell r="O219">
            <v>17795.271333984168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570JBG</v>
          </cell>
          <cell r="B220">
            <v>570</v>
          </cell>
          <cell r="C220" t="str">
            <v>JBG</v>
          </cell>
          <cell r="D220">
            <v>115025.65</v>
          </cell>
          <cell r="F220" t="str">
            <v>570JBG</v>
          </cell>
          <cell r="G220">
            <v>570</v>
          </cell>
          <cell r="H220" t="str">
            <v>JBG</v>
          </cell>
          <cell r="I220">
            <v>115025.65</v>
          </cell>
          <cell r="L220" t="str">
            <v>392S</v>
          </cell>
          <cell r="M220">
            <v>0</v>
          </cell>
          <cell r="N220">
            <v>0</v>
          </cell>
          <cell r="O220">
            <v>-17785.099999999627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570SG</v>
          </cell>
          <cell r="B221">
            <v>570</v>
          </cell>
          <cell r="C221" t="str">
            <v>SG</v>
          </cell>
          <cell r="D221">
            <v>331698.07</v>
          </cell>
          <cell r="F221" t="str">
            <v>570SG</v>
          </cell>
          <cell r="G221">
            <v>570</v>
          </cell>
          <cell r="H221" t="str">
            <v>SG</v>
          </cell>
          <cell r="I221">
            <v>331698.07</v>
          </cell>
          <cell r="L221" t="str">
            <v>392SO</v>
          </cell>
          <cell r="M221">
            <v>0</v>
          </cell>
          <cell r="N221">
            <v>0</v>
          </cell>
          <cell r="O221">
            <v>-36735.284565170135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571CAGE</v>
          </cell>
          <cell r="B222">
            <v>571</v>
          </cell>
          <cell r="C222" t="str">
            <v>CAGE</v>
          </cell>
          <cell r="D222">
            <v>8398238.75</v>
          </cell>
          <cell r="F222" t="str">
            <v>571CAGE</v>
          </cell>
          <cell r="G222">
            <v>571</v>
          </cell>
          <cell r="H222" t="str">
            <v>CAGE</v>
          </cell>
          <cell r="I222">
            <v>8398238.75</v>
          </cell>
          <cell r="L222" t="str">
            <v>393CAGE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571CAGW</v>
          </cell>
          <cell r="B223">
            <v>571</v>
          </cell>
          <cell r="C223" t="str">
            <v>CAGW</v>
          </cell>
          <cell r="D223">
            <v>7788767.4800000004</v>
          </cell>
          <cell r="F223" t="str">
            <v>571CAGW</v>
          </cell>
          <cell r="G223">
            <v>571</v>
          </cell>
          <cell r="H223" t="str">
            <v>CAGW</v>
          </cell>
          <cell r="I223">
            <v>7788767.4800000004</v>
          </cell>
          <cell r="L223" t="str">
            <v>393CAGW</v>
          </cell>
          <cell r="M223">
            <v>0</v>
          </cell>
          <cell r="N223">
            <v>0</v>
          </cell>
          <cell r="O223">
            <v>5179.6581651639244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571JBG</v>
          </cell>
          <cell r="B224">
            <v>571</v>
          </cell>
          <cell r="C224" t="str">
            <v>JBG</v>
          </cell>
          <cell r="D224">
            <v>0</v>
          </cell>
          <cell r="F224" t="str">
            <v>571JBG</v>
          </cell>
          <cell r="G224">
            <v>571</v>
          </cell>
          <cell r="H224" t="str">
            <v>JBG</v>
          </cell>
          <cell r="I224">
            <v>0</v>
          </cell>
          <cell r="L224" t="str">
            <v>393JBG</v>
          </cell>
          <cell r="M224">
            <v>0</v>
          </cell>
          <cell r="N224">
            <v>0</v>
          </cell>
          <cell r="O224">
            <v>14840.640429474237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571SG</v>
          </cell>
          <cell r="B225">
            <v>571</v>
          </cell>
          <cell r="C225" t="str">
            <v>SG</v>
          </cell>
          <cell r="D225">
            <v>-31089.19</v>
          </cell>
          <cell r="F225" t="str">
            <v>571SG</v>
          </cell>
          <cell r="G225">
            <v>571</v>
          </cell>
          <cell r="H225" t="str">
            <v>SG</v>
          </cell>
          <cell r="I225">
            <v>-31089.19</v>
          </cell>
          <cell r="L225" t="str">
            <v>393S</v>
          </cell>
          <cell r="M225">
            <v>0</v>
          </cell>
          <cell r="N225">
            <v>0</v>
          </cell>
          <cell r="O225">
            <v>-20857.98541666707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572CAGE</v>
          </cell>
          <cell r="B226">
            <v>572</v>
          </cell>
          <cell r="C226" t="str">
            <v>CAGE</v>
          </cell>
          <cell r="D226">
            <v>26470.26</v>
          </cell>
          <cell r="F226" t="str">
            <v>572CAGE</v>
          </cell>
          <cell r="G226">
            <v>572</v>
          </cell>
          <cell r="H226" t="str">
            <v>CAGE</v>
          </cell>
          <cell r="I226">
            <v>26470.26</v>
          </cell>
          <cell r="L226" t="str">
            <v>393SO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572CAGW</v>
          </cell>
          <cell r="B227">
            <v>572</v>
          </cell>
          <cell r="C227" t="str">
            <v>CAGW</v>
          </cell>
          <cell r="D227">
            <v>11275.07</v>
          </cell>
          <cell r="F227" t="str">
            <v>572CAGW</v>
          </cell>
          <cell r="G227">
            <v>572</v>
          </cell>
          <cell r="H227" t="str">
            <v>CAGW</v>
          </cell>
          <cell r="I227">
            <v>11275.07</v>
          </cell>
          <cell r="L227" t="str">
            <v>394CAGE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572SG</v>
          </cell>
          <cell r="B228">
            <v>572</v>
          </cell>
          <cell r="C228" t="str">
            <v>SG</v>
          </cell>
          <cell r="D228">
            <v>0</v>
          </cell>
          <cell r="F228" t="str">
            <v>572SG</v>
          </cell>
          <cell r="G228">
            <v>572</v>
          </cell>
          <cell r="H228" t="str">
            <v>SG</v>
          </cell>
          <cell r="I228">
            <v>0</v>
          </cell>
          <cell r="L228" t="str">
            <v>394CAGW</v>
          </cell>
          <cell r="M228">
            <v>0</v>
          </cell>
          <cell r="N228">
            <v>0</v>
          </cell>
          <cell r="O228">
            <v>-13955.462348884263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573CAGE</v>
          </cell>
          <cell r="B229">
            <v>573</v>
          </cell>
          <cell r="C229" t="str">
            <v>CAGE</v>
          </cell>
          <cell r="D229">
            <v>52896.72</v>
          </cell>
          <cell r="F229" t="str">
            <v>573CAGE</v>
          </cell>
          <cell r="G229">
            <v>573</v>
          </cell>
          <cell r="H229" t="str">
            <v>CAGE</v>
          </cell>
          <cell r="I229">
            <v>52896.72</v>
          </cell>
          <cell r="L229" t="str">
            <v>394JBG</v>
          </cell>
          <cell r="M229">
            <v>0</v>
          </cell>
          <cell r="N229">
            <v>0</v>
          </cell>
          <cell r="O229">
            <v>9345.1539270673729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573SG</v>
          </cell>
          <cell r="B230">
            <v>573</v>
          </cell>
          <cell r="C230" t="str">
            <v>SG</v>
          </cell>
          <cell r="D230">
            <v>97902.29</v>
          </cell>
          <cell r="F230" t="str">
            <v>573SG</v>
          </cell>
          <cell r="G230">
            <v>573</v>
          </cell>
          <cell r="H230" t="str">
            <v>SG</v>
          </cell>
          <cell r="I230">
            <v>97902.29</v>
          </cell>
          <cell r="L230" t="str">
            <v>394S</v>
          </cell>
          <cell r="M230">
            <v>0</v>
          </cell>
          <cell r="N230">
            <v>0</v>
          </cell>
          <cell r="O230">
            <v>-51166.662916670088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580CA</v>
          </cell>
          <cell r="B231">
            <v>580</v>
          </cell>
          <cell r="C231" t="str">
            <v>CA</v>
          </cell>
          <cell r="D231">
            <v>46986.080000000002</v>
          </cell>
          <cell r="F231" t="str">
            <v>580CA</v>
          </cell>
          <cell r="G231">
            <v>580</v>
          </cell>
          <cell r="H231" t="str">
            <v>CA</v>
          </cell>
          <cell r="I231">
            <v>46986.080000000002</v>
          </cell>
          <cell r="L231" t="str">
            <v>394SO</v>
          </cell>
          <cell r="M231">
            <v>0</v>
          </cell>
          <cell r="N231">
            <v>0</v>
          </cell>
          <cell r="O231">
            <v>-31447.777369567637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580ID</v>
          </cell>
          <cell r="B232">
            <v>580</v>
          </cell>
          <cell r="C232" t="str">
            <v>ID</v>
          </cell>
          <cell r="D232">
            <v>31141.82</v>
          </cell>
          <cell r="F232" t="str">
            <v>580ID</v>
          </cell>
          <cell r="G232">
            <v>580</v>
          </cell>
          <cell r="H232" t="str">
            <v>ID</v>
          </cell>
          <cell r="I232">
            <v>31141.82</v>
          </cell>
          <cell r="L232" t="str">
            <v>395CAEE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580OR</v>
          </cell>
          <cell r="B233">
            <v>580</v>
          </cell>
          <cell r="C233" t="str">
            <v>OR</v>
          </cell>
          <cell r="D233">
            <v>308794.53000000003</v>
          </cell>
          <cell r="F233" t="str">
            <v>580OR</v>
          </cell>
          <cell r="G233">
            <v>580</v>
          </cell>
          <cell r="H233" t="str">
            <v>OR</v>
          </cell>
          <cell r="I233">
            <v>308794.53000000003</v>
          </cell>
          <cell r="L233" t="str">
            <v>395CAGE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580SNPD</v>
          </cell>
          <cell r="B234">
            <v>580</v>
          </cell>
          <cell r="C234" t="str">
            <v>SNPD</v>
          </cell>
          <cell r="D234">
            <v>7995339.2400000002</v>
          </cell>
          <cell r="F234" t="str">
            <v>580SNPD</v>
          </cell>
          <cell r="G234">
            <v>580</v>
          </cell>
          <cell r="H234" t="str">
            <v>SNPD</v>
          </cell>
          <cell r="I234">
            <v>7995339.2400000002</v>
          </cell>
          <cell r="L234" t="str">
            <v>395CAGW</v>
          </cell>
          <cell r="M234">
            <v>0</v>
          </cell>
          <cell r="N234">
            <v>0</v>
          </cell>
          <cell r="O234">
            <v>-642.3203029555126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580UT</v>
          </cell>
          <cell r="B235">
            <v>580</v>
          </cell>
          <cell r="C235" t="str">
            <v>UT</v>
          </cell>
          <cell r="D235">
            <v>424058.58</v>
          </cell>
          <cell r="F235" t="str">
            <v>580UT</v>
          </cell>
          <cell r="G235">
            <v>580</v>
          </cell>
          <cell r="H235" t="str">
            <v>UT</v>
          </cell>
          <cell r="I235">
            <v>424058.58</v>
          </cell>
          <cell r="L235" t="str">
            <v>395JBG</v>
          </cell>
          <cell r="M235">
            <v>0</v>
          </cell>
          <cell r="N235">
            <v>0</v>
          </cell>
          <cell r="O235">
            <v>6744.6922332296854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580WA</v>
          </cell>
          <cell r="B236">
            <v>580</v>
          </cell>
          <cell r="C236" t="str">
            <v>WA</v>
          </cell>
          <cell r="D236">
            <v>132982.87</v>
          </cell>
          <cell r="F236" t="str">
            <v>580WA</v>
          </cell>
          <cell r="G236">
            <v>580</v>
          </cell>
          <cell r="H236" t="str">
            <v>WA</v>
          </cell>
          <cell r="I236">
            <v>132982.87</v>
          </cell>
          <cell r="L236" t="str">
            <v>395S</v>
          </cell>
          <cell r="M236">
            <v>0</v>
          </cell>
          <cell r="N236">
            <v>0</v>
          </cell>
          <cell r="O236">
            <v>-9825.9304166699294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580WYP</v>
          </cell>
          <cell r="B237">
            <v>580</v>
          </cell>
          <cell r="C237" t="str">
            <v>WYP</v>
          </cell>
          <cell r="D237">
            <v>105395.17</v>
          </cell>
          <cell r="F237" t="str">
            <v>580WYP</v>
          </cell>
          <cell r="G237">
            <v>580</v>
          </cell>
          <cell r="H237" t="str">
            <v>WYP</v>
          </cell>
          <cell r="I237">
            <v>105395.17</v>
          </cell>
          <cell r="L237" t="str">
            <v>395SO</v>
          </cell>
          <cell r="M237">
            <v>0</v>
          </cell>
          <cell r="N237">
            <v>0</v>
          </cell>
          <cell r="O237">
            <v>9607.5074135934738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581ID</v>
          </cell>
          <cell r="B238">
            <v>581</v>
          </cell>
          <cell r="C238" t="str">
            <v>ID</v>
          </cell>
          <cell r="D238">
            <v>0</v>
          </cell>
          <cell r="F238" t="str">
            <v>581ID</v>
          </cell>
          <cell r="G238">
            <v>581</v>
          </cell>
          <cell r="H238" t="str">
            <v>ID</v>
          </cell>
          <cell r="I238">
            <v>0</v>
          </cell>
          <cell r="L238" t="str">
            <v>396CAEE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581SNPD</v>
          </cell>
          <cell r="B239">
            <v>581</v>
          </cell>
          <cell r="C239" t="str">
            <v>SNPD</v>
          </cell>
          <cell r="D239">
            <v>12174853.109999999</v>
          </cell>
          <cell r="F239" t="str">
            <v>581SNPD</v>
          </cell>
          <cell r="G239">
            <v>581</v>
          </cell>
          <cell r="H239" t="str">
            <v>SNPD</v>
          </cell>
          <cell r="I239">
            <v>12174853.109999999</v>
          </cell>
          <cell r="L239" t="str">
            <v>396CAGE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582CA</v>
          </cell>
          <cell r="B240">
            <v>582</v>
          </cell>
          <cell r="C240" t="str">
            <v>CA</v>
          </cell>
          <cell r="D240">
            <v>76394.13</v>
          </cell>
          <cell r="F240" t="str">
            <v>582CA</v>
          </cell>
          <cell r="G240">
            <v>582</v>
          </cell>
          <cell r="H240" t="str">
            <v>CA</v>
          </cell>
          <cell r="I240">
            <v>76394.13</v>
          </cell>
          <cell r="L240" t="str">
            <v>396CAGW</v>
          </cell>
          <cell r="M240">
            <v>0</v>
          </cell>
          <cell r="N240">
            <v>0</v>
          </cell>
          <cell r="O240">
            <v>-1151.1963674039575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582ID</v>
          </cell>
          <cell r="B241">
            <v>582</v>
          </cell>
          <cell r="C241" t="str">
            <v>ID</v>
          </cell>
          <cell r="D241">
            <v>594938.68999999994</v>
          </cell>
          <cell r="F241" t="str">
            <v>582ID</v>
          </cell>
          <cell r="G241">
            <v>582</v>
          </cell>
          <cell r="H241" t="str">
            <v>ID</v>
          </cell>
          <cell r="I241">
            <v>594938.68999999994</v>
          </cell>
          <cell r="L241" t="str">
            <v>396JBG</v>
          </cell>
          <cell r="M241">
            <v>0</v>
          </cell>
          <cell r="N241">
            <v>0</v>
          </cell>
          <cell r="O241">
            <v>-3161.6375470439084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582OR</v>
          </cell>
          <cell r="B242">
            <v>582</v>
          </cell>
          <cell r="C242" t="str">
            <v>OR</v>
          </cell>
          <cell r="D242">
            <v>1050441.1299999999</v>
          </cell>
          <cell r="F242" t="str">
            <v>582OR</v>
          </cell>
          <cell r="G242">
            <v>582</v>
          </cell>
          <cell r="H242" t="str">
            <v>OR</v>
          </cell>
          <cell r="I242">
            <v>1050441.1299999999</v>
          </cell>
          <cell r="L242" t="str">
            <v>396S</v>
          </cell>
          <cell r="M242">
            <v>0</v>
          </cell>
          <cell r="N242">
            <v>0</v>
          </cell>
          <cell r="O242">
            <v>-513.75916666910052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582SNPD</v>
          </cell>
          <cell r="B243">
            <v>582</v>
          </cell>
          <cell r="C243" t="str">
            <v>SNPD</v>
          </cell>
          <cell r="D243">
            <v>3667.09</v>
          </cell>
          <cell r="F243" t="str">
            <v>582SNPD</v>
          </cell>
          <cell r="G243">
            <v>582</v>
          </cell>
          <cell r="H243" t="str">
            <v>SNPD</v>
          </cell>
          <cell r="I243">
            <v>3667.09</v>
          </cell>
          <cell r="L243" t="str">
            <v>396SO</v>
          </cell>
          <cell r="M243">
            <v>0</v>
          </cell>
          <cell r="N243">
            <v>0</v>
          </cell>
          <cell r="O243">
            <v>-647.2445947168934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582UT</v>
          </cell>
          <cell r="B244">
            <v>582</v>
          </cell>
          <cell r="C244" t="str">
            <v>UT</v>
          </cell>
          <cell r="D244">
            <v>1946005.11</v>
          </cell>
          <cell r="F244" t="str">
            <v>582UT</v>
          </cell>
          <cell r="G244">
            <v>582</v>
          </cell>
          <cell r="H244" t="str">
            <v>UT</v>
          </cell>
          <cell r="I244">
            <v>1946005.11</v>
          </cell>
          <cell r="L244" t="str">
            <v>397CAEE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582WA</v>
          </cell>
          <cell r="B245">
            <v>582</v>
          </cell>
          <cell r="C245" t="str">
            <v>WA</v>
          </cell>
          <cell r="D245">
            <v>297259</v>
          </cell>
          <cell r="F245" t="str">
            <v>582WA</v>
          </cell>
          <cell r="G245">
            <v>582</v>
          </cell>
          <cell r="H245" t="str">
            <v>WA</v>
          </cell>
          <cell r="I245">
            <v>297259</v>
          </cell>
          <cell r="L245" t="str">
            <v>397CAGE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582WYP</v>
          </cell>
          <cell r="B246">
            <v>582</v>
          </cell>
          <cell r="C246" t="str">
            <v>WYP</v>
          </cell>
          <cell r="D246">
            <v>709663.4</v>
          </cell>
          <cell r="F246" t="str">
            <v>582WYP</v>
          </cell>
          <cell r="G246">
            <v>582</v>
          </cell>
          <cell r="H246" t="str">
            <v>WYP</v>
          </cell>
          <cell r="I246">
            <v>709663.4</v>
          </cell>
          <cell r="L246" t="str">
            <v>397CAGW</v>
          </cell>
          <cell r="M246">
            <v>0</v>
          </cell>
          <cell r="N246">
            <v>0</v>
          </cell>
          <cell r="O246">
            <v>2006995.684065843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583CA</v>
          </cell>
          <cell r="B247">
            <v>583</v>
          </cell>
          <cell r="C247" t="str">
            <v>CA</v>
          </cell>
          <cell r="D247">
            <v>243960.78</v>
          </cell>
          <cell r="F247" t="str">
            <v>583CA</v>
          </cell>
          <cell r="G247">
            <v>583</v>
          </cell>
          <cell r="H247" t="str">
            <v>CA</v>
          </cell>
          <cell r="I247">
            <v>243960.78</v>
          </cell>
          <cell r="L247" t="str">
            <v>397CN</v>
          </cell>
          <cell r="M247">
            <v>0</v>
          </cell>
          <cell r="N247">
            <v>0</v>
          </cell>
          <cell r="O247">
            <v>-195044.18223585814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583ID</v>
          </cell>
          <cell r="B248">
            <v>583</v>
          </cell>
          <cell r="C248" t="str">
            <v>ID</v>
          </cell>
          <cell r="D248">
            <v>376834.75</v>
          </cell>
          <cell r="F248" t="str">
            <v>583ID</v>
          </cell>
          <cell r="G248">
            <v>583</v>
          </cell>
          <cell r="H248" t="str">
            <v>ID</v>
          </cell>
          <cell r="I248">
            <v>376834.75</v>
          </cell>
          <cell r="L248" t="str">
            <v>397JBE</v>
          </cell>
          <cell r="M248">
            <v>0</v>
          </cell>
          <cell r="N248">
            <v>0</v>
          </cell>
          <cell r="O248">
            <v>-72.497943240430459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583OR</v>
          </cell>
          <cell r="B249">
            <v>583</v>
          </cell>
          <cell r="C249" t="str">
            <v>OR</v>
          </cell>
          <cell r="D249">
            <v>1649555.91</v>
          </cell>
          <cell r="F249" t="str">
            <v>583OR</v>
          </cell>
          <cell r="G249">
            <v>583</v>
          </cell>
          <cell r="H249" t="str">
            <v>OR</v>
          </cell>
          <cell r="I249">
            <v>1649555.91</v>
          </cell>
          <cell r="L249" t="str">
            <v>397JBG</v>
          </cell>
          <cell r="M249">
            <v>0</v>
          </cell>
          <cell r="N249">
            <v>0</v>
          </cell>
          <cell r="O249">
            <v>-175737.98073766084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583SNPD</v>
          </cell>
          <cell r="B250">
            <v>583</v>
          </cell>
          <cell r="C250" t="str">
            <v>SNPD</v>
          </cell>
          <cell r="D250">
            <v>163</v>
          </cell>
          <cell r="F250" t="str">
            <v>583SNPD</v>
          </cell>
          <cell r="G250">
            <v>583</v>
          </cell>
          <cell r="H250" t="str">
            <v>SNPD</v>
          </cell>
          <cell r="I250">
            <v>163</v>
          </cell>
          <cell r="L250" t="str">
            <v>397S</v>
          </cell>
          <cell r="M250">
            <v>0</v>
          </cell>
          <cell r="N250">
            <v>0</v>
          </cell>
          <cell r="O250">
            <v>1459503.0515464656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583UT</v>
          </cell>
          <cell r="B251">
            <v>583</v>
          </cell>
          <cell r="C251" t="str">
            <v>UT</v>
          </cell>
          <cell r="D251">
            <v>5928360.3200000003</v>
          </cell>
          <cell r="F251" t="str">
            <v>583UT</v>
          </cell>
          <cell r="G251">
            <v>583</v>
          </cell>
          <cell r="H251" t="str">
            <v>UT</v>
          </cell>
          <cell r="I251">
            <v>5928360.3200000003</v>
          </cell>
          <cell r="L251" t="str">
            <v>397SO</v>
          </cell>
          <cell r="M251">
            <v>0</v>
          </cell>
          <cell r="N251">
            <v>0</v>
          </cell>
          <cell r="O251">
            <v>1308201.629916305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583WA</v>
          </cell>
          <cell r="B252">
            <v>583</v>
          </cell>
          <cell r="C252" t="str">
            <v>WA</v>
          </cell>
          <cell r="D252">
            <v>231836.73</v>
          </cell>
          <cell r="F252" t="str">
            <v>583WA</v>
          </cell>
          <cell r="G252">
            <v>583</v>
          </cell>
          <cell r="H252" t="str">
            <v>WA</v>
          </cell>
          <cell r="I252">
            <v>231836.73</v>
          </cell>
          <cell r="L252" t="str">
            <v>398CAEE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583WYP</v>
          </cell>
          <cell r="B253">
            <v>583</v>
          </cell>
          <cell r="C253" t="str">
            <v>WYP</v>
          </cell>
          <cell r="D253">
            <v>516398.71</v>
          </cell>
          <cell r="F253" t="str">
            <v>583WYP</v>
          </cell>
          <cell r="G253">
            <v>583</v>
          </cell>
          <cell r="H253" t="str">
            <v>WYP</v>
          </cell>
          <cell r="I253">
            <v>516398.71</v>
          </cell>
          <cell r="L253" t="str">
            <v>398CAGE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583WYU</v>
          </cell>
          <cell r="B254">
            <v>583</v>
          </cell>
          <cell r="C254" t="str">
            <v>WYU</v>
          </cell>
          <cell r="D254">
            <v>139309.56</v>
          </cell>
          <cell r="F254" t="str">
            <v>583WYU</v>
          </cell>
          <cell r="G254">
            <v>583</v>
          </cell>
          <cell r="H254" t="str">
            <v>WYU</v>
          </cell>
          <cell r="I254">
            <v>139309.56</v>
          </cell>
          <cell r="L254" t="str">
            <v>398CAGW</v>
          </cell>
          <cell r="M254">
            <v>0</v>
          </cell>
          <cell r="N254">
            <v>0</v>
          </cell>
          <cell r="O254">
            <v>375.90904151923218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584OR</v>
          </cell>
          <cell r="B255">
            <v>584</v>
          </cell>
          <cell r="C255" t="str">
            <v>OR</v>
          </cell>
          <cell r="D255">
            <v>483.21</v>
          </cell>
          <cell r="F255" t="str">
            <v>584OR</v>
          </cell>
          <cell r="G255">
            <v>584</v>
          </cell>
          <cell r="H255" t="str">
            <v>OR</v>
          </cell>
          <cell r="I255">
            <v>483.21</v>
          </cell>
          <cell r="L255" t="str">
            <v>398CN</v>
          </cell>
          <cell r="M255">
            <v>0</v>
          </cell>
          <cell r="N255">
            <v>0</v>
          </cell>
          <cell r="O255">
            <v>551.63241109211378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584UT</v>
          </cell>
          <cell r="B256">
            <v>584</v>
          </cell>
          <cell r="C256" t="str">
            <v>UT</v>
          </cell>
          <cell r="D256">
            <v>1179.18</v>
          </cell>
          <cell r="F256" t="str">
            <v>584UT</v>
          </cell>
          <cell r="G256">
            <v>584</v>
          </cell>
          <cell r="H256" t="str">
            <v>UT</v>
          </cell>
          <cell r="I256">
            <v>1179.18</v>
          </cell>
          <cell r="L256" t="str">
            <v>398JBG</v>
          </cell>
          <cell r="M256">
            <v>0</v>
          </cell>
          <cell r="N256">
            <v>0</v>
          </cell>
          <cell r="O256">
            <v>4429.9657053271012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584WYP</v>
          </cell>
          <cell r="B257">
            <v>584</v>
          </cell>
          <cell r="C257" t="str">
            <v>WYP</v>
          </cell>
          <cell r="D257">
            <v>83.53</v>
          </cell>
          <cell r="F257" t="str">
            <v>584WYP</v>
          </cell>
          <cell r="G257">
            <v>584</v>
          </cell>
          <cell r="H257" t="str">
            <v>WYP</v>
          </cell>
          <cell r="I257">
            <v>83.53</v>
          </cell>
          <cell r="L257" t="str">
            <v>398S</v>
          </cell>
          <cell r="M257">
            <v>0</v>
          </cell>
          <cell r="N257">
            <v>0</v>
          </cell>
          <cell r="O257">
            <v>-1573.1733333329903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585SNPD</v>
          </cell>
          <cell r="B258">
            <v>585</v>
          </cell>
          <cell r="C258" t="str">
            <v>SNPD</v>
          </cell>
          <cell r="D258">
            <v>212693.67</v>
          </cell>
          <cell r="F258" t="str">
            <v>585SNPD</v>
          </cell>
          <cell r="G258">
            <v>585</v>
          </cell>
          <cell r="H258" t="str">
            <v>SNPD</v>
          </cell>
          <cell r="I258">
            <v>212693.67</v>
          </cell>
          <cell r="L258" t="str">
            <v>398SO</v>
          </cell>
          <cell r="M258">
            <v>0</v>
          </cell>
          <cell r="N258">
            <v>0</v>
          </cell>
          <cell r="O258">
            <v>-8089.091800479413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586CA</v>
          </cell>
          <cell r="B259">
            <v>586</v>
          </cell>
          <cell r="C259" t="str">
            <v>CA</v>
          </cell>
          <cell r="D259">
            <v>82498.91</v>
          </cell>
          <cell r="F259" t="str">
            <v>586CA</v>
          </cell>
          <cell r="G259">
            <v>586</v>
          </cell>
          <cell r="H259" t="str">
            <v>CA</v>
          </cell>
          <cell r="I259">
            <v>82498.91</v>
          </cell>
          <cell r="L259" t="str">
            <v>399JBE</v>
          </cell>
          <cell r="M259">
            <v>0</v>
          </cell>
          <cell r="N259">
            <v>0</v>
          </cell>
          <cell r="O259">
            <v>68402453.89308764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586ID</v>
          </cell>
          <cell r="B260">
            <v>586</v>
          </cell>
          <cell r="C260" t="str">
            <v>ID</v>
          </cell>
          <cell r="D260">
            <v>195412.9</v>
          </cell>
          <cell r="F260" t="str">
            <v>586ID</v>
          </cell>
          <cell r="G260">
            <v>586</v>
          </cell>
          <cell r="H260" t="str">
            <v>ID</v>
          </cell>
          <cell r="I260">
            <v>195412.9</v>
          </cell>
          <cell r="L260" t="str">
            <v>403360S</v>
          </cell>
          <cell r="M260">
            <v>0</v>
          </cell>
          <cell r="N260">
            <v>0</v>
          </cell>
          <cell r="O260">
            <v>-4594.9756120043912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586OR</v>
          </cell>
          <cell r="B261">
            <v>586</v>
          </cell>
          <cell r="C261" t="str">
            <v>OR</v>
          </cell>
          <cell r="D261">
            <v>741264.33</v>
          </cell>
          <cell r="F261" t="str">
            <v>586OR</v>
          </cell>
          <cell r="G261">
            <v>586</v>
          </cell>
          <cell r="H261" t="str">
            <v>OR</v>
          </cell>
          <cell r="I261">
            <v>741264.33</v>
          </cell>
          <cell r="L261" t="str">
            <v>403361S</v>
          </cell>
          <cell r="M261">
            <v>0</v>
          </cell>
          <cell r="N261">
            <v>0</v>
          </cell>
          <cell r="O261">
            <v>-8803.3265403072928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586SNPD</v>
          </cell>
          <cell r="B262">
            <v>586</v>
          </cell>
          <cell r="C262" t="str">
            <v>SNPD</v>
          </cell>
          <cell r="D262">
            <v>0</v>
          </cell>
          <cell r="F262" t="str">
            <v>586SNPD</v>
          </cell>
          <cell r="G262">
            <v>586</v>
          </cell>
          <cell r="H262" t="str">
            <v>SNPD</v>
          </cell>
          <cell r="I262">
            <v>0</v>
          </cell>
          <cell r="L262" t="str">
            <v>403362S</v>
          </cell>
          <cell r="M262">
            <v>0</v>
          </cell>
          <cell r="N262">
            <v>0</v>
          </cell>
          <cell r="O262">
            <v>-73914.982485869812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586UT</v>
          </cell>
          <cell r="B263">
            <v>586</v>
          </cell>
          <cell r="C263" t="str">
            <v>UT</v>
          </cell>
          <cell r="D263">
            <v>844473.01</v>
          </cell>
          <cell r="F263" t="str">
            <v>586UT</v>
          </cell>
          <cell r="G263">
            <v>586</v>
          </cell>
          <cell r="H263" t="str">
            <v>UT</v>
          </cell>
          <cell r="I263">
            <v>844473.01</v>
          </cell>
          <cell r="L263" t="str">
            <v>403364S</v>
          </cell>
          <cell r="M263">
            <v>0</v>
          </cell>
          <cell r="N263">
            <v>0</v>
          </cell>
          <cell r="O263">
            <v>-88960.332680896565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586WA</v>
          </cell>
          <cell r="B264">
            <v>586</v>
          </cell>
          <cell r="C264" t="str">
            <v>WA</v>
          </cell>
          <cell r="D264">
            <v>306484.34999999998</v>
          </cell>
          <cell r="F264" t="str">
            <v>586WA</v>
          </cell>
          <cell r="G264">
            <v>586</v>
          </cell>
          <cell r="H264" t="str">
            <v>WA</v>
          </cell>
          <cell r="I264">
            <v>306484.34999999998</v>
          </cell>
          <cell r="L264" t="str">
            <v>403365S</v>
          </cell>
          <cell r="M264">
            <v>0</v>
          </cell>
          <cell r="N264">
            <v>0</v>
          </cell>
          <cell r="O264">
            <v>-56593.215152642631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586WYP</v>
          </cell>
          <cell r="B265">
            <v>586</v>
          </cell>
          <cell r="C265" t="str">
            <v>WYP</v>
          </cell>
          <cell r="D265">
            <v>346196.5</v>
          </cell>
          <cell r="F265" t="str">
            <v>586WYP</v>
          </cell>
          <cell r="G265">
            <v>586</v>
          </cell>
          <cell r="H265" t="str">
            <v>WYP</v>
          </cell>
          <cell r="I265">
            <v>346196.5</v>
          </cell>
          <cell r="L265" t="str">
            <v>403366S</v>
          </cell>
          <cell r="M265">
            <v>0</v>
          </cell>
          <cell r="N265">
            <v>0</v>
          </cell>
          <cell r="O265">
            <v>-28069.008523290977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586WYU</v>
          </cell>
          <cell r="B266">
            <v>586</v>
          </cell>
          <cell r="C266" t="str">
            <v>WYU</v>
          </cell>
          <cell r="D266">
            <v>108348.53</v>
          </cell>
          <cell r="F266" t="str">
            <v>586WYU</v>
          </cell>
          <cell r="G266">
            <v>586</v>
          </cell>
          <cell r="H266" t="str">
            <v>WYU</v>
          </cell>
          <cell r="I266">
            <v>108348.53</v>
          </cell>
          <cell r="L266" t="str">
            <v>403367S</v>
          </cell>
          <cell r="M266">
            <v>0</v>
          </cell>
          <cell r="N266">
            <v>0</v>
          </cell>
          <cell r="O266">
            <v>-65530.619141797069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587CA</v>
          </cell>
          <cell r="B267">
            <v>587</v>
          </cell>
          <cell r="C267" t="str">
            <v>CA</v>
          </cell>
          <cell r="D267">
            <v>595685.26</v>
          </cell>
          <cell r="F267" t="str">
            <v>587CA</v>
          </cell>
          <cell r="G267">
            <v>587</v>
          </cell>
          <cell r="H267" t="str">
            <v>CA</v>
          </cell>
          <cell r="I267">
            <v>595685.26</v>
          </cell>
          <cell r="L267" t="str">
            <v>403368S</v>
          </cell>
          <cell r="M267">
            <v>0</v>
          </cell>
          <cell r="N267">
            <v>0</v>
          </cell>
          <cell r="O267">
            <v>-100928.98019836354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587ID</v>
          </cell>
          <cell r="B268">
            <v>587</v>
          </cell>
          <cell r="C268" t="str">
            <v>ID</v>
          </cell>
          <cell r="D268">
            <v>861601.14</v>
          </cell>
          <cell r="F268" t="str">
            <v>587ID</v>
          </cell>
          <cell r="G268">
            <v>587</v>
          </cell>
          <cell r="H268" t="str">
            <v>ID</v>
          </cell>
          <cell r="I268">
            <v>861601.14</v>
          </cell>
          <cell r="L268" t="str">
            <v>403369S</v>
          </cell>
          <cell r="M268">
            <v>0</v>
          </cell>
          <cell r="N268">
            <v>0</v>
          </cell>
          <cell r="O268">
            <v>-60437.427602943862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587OR</v>
          </cell>
          <cell r="B269">
            <v>587</v>
          </cell>
          <cell r="C269" t="str">
            <v>OR</v>
          </cell>
          <cell r="D269">
            <v>5498261.2199999997</v>
          </cell>
          <cell r="F269" t="str">
            <v>587OR</v>
          </cell>
          <cell r="G269">
            <v>587</v>
          </cell>
          <cell r="H269" t="str">
            <v>OR</v>
          </cell>
          <cell r="I269">
            <v>5498261.2199999997</v>
          </cell>
          <cell r="L269" t="str">
            <v>403370S</v>
          </cell>
          <cell r="M269">
            <v>0</v>
          </cell>
          <cell r="N269">
            <v>0</v>
          </cell>
          <cell r="O269">
            <v>-17102.318116319657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587UT</v>
          </cell>
          <cell r="B270">
            <v>587</v>
          </cell>
          <cell r="C270" t="str">
            <v>UT</v>
          </cell>
          <cell r="D270">
            <v>5267088.16</v>
          </cell>
          <cell r="F270" t="str">
            <v>587UT</v>
          </cell>
          <cell r="G270">
            <v>587</v>
          </cell>
          <cell r="H270" t="str">
            <v>UT</v>
          </cell>
          <cell r="I270">
            <v>5267088.16</v>
          </cell>
          <cell r="L270" t="str">
            <v>403371S</v>
          </cell>
          <cell r="M270">
            <v>0</v>
          </cell>
          <cell r="N270">
            <v>0</v>
          </cell>
          <cell r="O270">
            <v>-634.6262623800983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587WA</v>
          </cell>
          <cell r="B271">
            <v>587</v>
          </cell>
          <cell r="C271" t="str">
            <v>WA</v>
          </cell>
          <cell r="D271">
            <v>1297988.42</v>
          </cell>
          <cell r="F271" t="str">
            <v>587WA</v>
          </cell>
          <cell r="G271">
            <v>587</v>
          </cell>
          <cell r="H271" t="str">
            <v>WA</v>
          </cell>
          <cell r="I271">
            <v>1297988.42</v>
          </cell>
          <cell r="L271" t="str">
            <v>403373S</v>
          </cell>
          <cell r="M271">
            <v>0</v>
          </cell>
          <cell r="N271">
            <v>0</v>
          </cell>
          <cell r="O271">
            <v>-4516.4086563144265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587WYP</v>
          </cell>
          <cell r="B272">
            <v>587</v>
          </cell>
          <cell r="C272" t="str">
            <v>WYP</v>
          </cell>
          <cell r="D272">
            <v>1119472.25</v>
          </cell>
          <cell r="F272" t="str">
            <v>587WYP</v>
          </cell>
          <cell r="G272">
            <v>587</v>
          </cell>
          <cell r="H272" t="str">
            <v>WYP</v>
          </cell>
          <cell r="I272">
            <v>1119472.25</v>
          </cell>
          <cell r="L272" t="str">
            <v>403GPCAEE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587WYU</v>
          </cell>
          <cell r="B273">
            <v>587</v>
          </cell>
          <cell r="C273" t="str">
            <v>WYU</v>
          </cell>
          <cell r="D273">
            <v>136524.66</v>
          </cell>
          <cell r="F273" t="str">
            <v>587WYU</v>
          </cell>
          <cell r="G273">
            <v>587</v>
          </cell>
          <cell r="H273" t="str">
            <v>WYU</v>
          </cell>
          <cell r="I273">
            <v>136524.66</v>
          </cell>
          <cell r="L273" t="str">
            <v>403GPCAGE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588CA</v>
          </cell>
          <cell r="B274">
            <v>588</v>
          </cell>
          <cell r="C274" t="str">
            <v>CA</v>
          </cell>
          <cell r="D274">
            <v>31972.1</v>
          </cell>
          <cell r="F274" t="str">
            <v>588CA</v>
          </cell>
          <cell r="G274">
            <v>588</v>
          </cell>
          <cell r="H274" t="str">
            <v>CA</v>
          </cell>
          <cell r="I274">
            <v>31972.1</v>
          </cell>
          <cell r="L274" t="str">
            <v>403GPCAGW</v>
          </cell>
          <cell r="M274">
            <v>0</v>
          </cell>
          <cell r="N274">
            <v>0</v>
          </cell>
          <cell r="O274">
            <v>65278.869443788462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588ID</v>
          </cell>
          <cell r="B275">
            <v>588</v>
          </cell>
          <cell r="C275" t="str">
            <v>ID</v>
          </cell>
          <cell r="D275">
            <v>-14975.91</v>
          </cell>
          <cell r="F275" t="str">
            <v>588ID</v>
          </cell>
          <cell r="G275">
            <v>588</v>
          </cell>
          <cell r="H275" t="str">
            <v>ID</v>
          </cell>
          <cell r="I275">
            <v>-14975.91</v>
          </cell>
          <cell r="L275" t="str">
            <v>403GPCN</v>
          </cell>
          <cell r="M275">
            <v>0</v>
          </cell>
          <cell r="N275">
            <v>0</v>
          </cell>
          <cell r="O275">
            <v>-13479.215490909184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588OR</v>
          </cell>
          <cell r="B276">
            <v>588</v>
          </cell>
          <cell r="C276" t="str">
            <v>OR</v>
          </cell>
          <cell r="D276">
            <v>78056.2</v>
          </cell>
          <cell r="F276" t="str">
            <v>588OR</v>
          </cell>
          <cell r="G276">
            <v>588</v>
          </cell>
          <cell r="H276" t="str">
            <v>OR</v>
          </cell>
          <cell r="I276">
            <v>78056.2</v>
          </cell>
          <cell r="L276" t="str">
            <v>403GPJBE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588SNPD</v>
          </cell>
          <cell r="B277">
            <v>588</v>
          </cell>
          <cell r="C277" t="str">
            <v>SNPD</v>
          </cell>
          <cell r="D277">
            <v>871343.49</v>
          </cell>
          <cell r="F277" t="str">
            <v>588SNPD</v>
          </cell>
          <cell r="G277">
            <v>588</v>
          </cell>
          <cell r="H277" t="str">
            <v>SNPD</v>
          </cell>
          <cell r="I277">
            <v>871343.49</v>
          </cell>
          <cell r="L277" t="str">
            <v>403GPJBG</v>
          </cell>
          <cell r="M277">
            <v>0</v>
          </cell>
          <cell r="N277">
            <v>0</v>
          </cell>
          <cell r="O277">
            <v>-151.33700961844818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588UT</v>
          </cell>
          <cell r="B278">
            <v>588</v>
          </cell>
          <cell r="C278" t="str">
            <v>UT</v>
          </cell>
          <cell r="D278">
            <v>-74727.13</v>
          </cell>
          <cell r="F278" t="str">
            <v>588UT</v>
          </cell>
          <cell r="G278">
            <v>588</v>
          </cell>
          <cell r="H278" t="str">
            <v>UT</v>
          </cell>
          <cell r="I278">
            <v>-74727.13</v>
          </cell>
          <cell r="L278" t="str">
            <v>403GPS</v>
          </cell>
          <cell r="M278">
            <v>0</v>
          </cell>
          <cell r="N278">
            <v>0</v>
          </cell>
          <cell r="O278">
            <v>-203133.66090848343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588WA</v>
          </cell>
          <cell r="B279">
            <v>588</v>
          </cell>
          <cell r="C279" t="str">
            <v>WA</v>
          </cell>
          <cell r="D279">
            <v>-16075.81</v>
          </cell>
          <cell r="F279" t="str">
            <v>588WA</v>
          </cell>
          <cell r="G279">
            <v>588</v>
          </cell>
          <cell r="H279" t="str">
            <v>WA</v>
          </cell>
          <cell r="I279">
            <v>-16075.81</v>
          </cell>
          <cell r="L279" t="str">
            <v>403GPSG</v>
          </cell>
          <cell r="M279">
            <v>0</v>
          </cell>
          <cell r="N279">
            <v>0</v>
          </cell>
          <cell r="O279">
            <v>352.37147816400596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588WYP</v>
          </cell>
          <cell r="B280">
            <v>588</v>
          </cell>
          <cell r="C280" t="str">
            <v>WYP</v>
          </cell>
          <cell r="D280">
            <v>-112735.53</v>
          </cell>
          <cell r="F280" t="str">
            <v>588WYP</v>
          </cell>
          <cell r="G280">
            <v>588</v>
          </cell>
          <cell r="H280" t="str">
            <v>WYP</v>
          </cell>
          <cell r="I280">
            <v>-112735.53</v>
          </cell>
          <cell r="L280" t="str">
            <v>403GPSO</v>
          </cell>
          <cell r="M280">
            <v>0</v>
          </cell>
          <cell r="N280">
            <v>0</v>
          </cell>
          <cell r="O280">
            <v>153733.65443336638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588WYU</v>
          </cell>
          <cell r="B281">
            <v>588</v>
          </cell>
          <cell r="C281" t="str">
            <v>WYU</v>
          </cell>
          <cell r="D281">
            <v>-75455.66</v>
          </cell>
          <cell r="F281" t="str">
            <v>588WYU</v>
          </cell>
          <cell r="G281">
            <v>588</v>
          </cell>
          <cell r="H281" t="str">
            <v>WYU</v>
          </cell>
          <cell r="I281">
            <v>-75455.66</v>
          </cell>
          <cell r="L281" t="str">
            <v>403HPCAGE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589CA</v>
          </cell>
          <cell r="B282">
            <v>589</v>
          </cell>
          <cell r="C282" t="str">
            <v>CA</v>
          </cell>
          <cell r="D282">
            <v>59710.46</v>
          </cell>
          <cell r="F282" t="str">
            <v>589CA</v>
          </cell>
          <cell r="G282">
            <v>589</v>
          </cell>
          <cell r="H282" t="str">
            <v>CA</v>
          </cell>
          <cell r="I282">
            <v>59710.46</v>
          </cell>
          <cell r="L282" t="str">
            <v>403HPCAGW</v>
          </cell>
          <cell r="M282">
            <v>0</v>
          </cell>
          <cell r="N282">
            <v>0</v>
          </cell>
          <cell r="O282">
            <v>-6563311.4315231778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589ID</v>
          </cell>
          <cell r="B283">
            <v>589</v>
          </cell>
          <cell r="C283" t="str">
            <v>ID</v>
          </cell>
          <cell r="D283">
            <v>39337.339999999997</v>
          </cell>
          <cell r="F283" t="str">
            <v>589ID</v>
          </cell>
          <cell r="G283">
            <v>589</v>
          </cell>
          <cell r="H283" t="str">
            <v>ID</v>
          </cell>
          <cell r="I283">
            <v>39337.339999999997</v>
          </cell>
          <cell r="L283" t="str">
            <v>403HPSG</v>
          </cell>
          <cell r="M283">
            <v>0</v>
          </cell>
          <cell r="N283">
            <v>0</v>
          </cell>
          <cell r="O283">
            <v>2385778.0526578436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589OR</v>
          </cell>
          <cell r="B284">
            <v>589</v>
          </cell>
          <cell r="C284" t="str">
            <v>OR</v>
          </cell>
          <cell r="D284">
            <v>1590360.07</v>
          </cell>
          <cell r="F284" t="str">
            <v>589OR</v>
          </cell>
          <cell r="G284">
            <v>589</v>
          </cell>
          <cell r="H284" t="str">
            <v>OR</v>
          </cell>
          <cell r="I284">
            <v>1590360.07</v>
          </cell>
          <cell r="L284" t="str">
            <v>403OPCAGE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589SNPD</v>
          </cell>
          <cell r="B285">
            <v>589</v>
          </cell>
          <cell r="C285" t="str">
            <v>SNPD</v>
          </cell>
          <cell r="D285">
            <v>12973.37</v>
          </cell>
          <cell r="F285" t="str">
            <v>589SNPD</v>
          </cell>
          <cell r="G285">
            <v>589</v>
          </cell>
          <cell r="H285" t="str">
            <v>SNPD</v>
          </cell>
          <cell r="I285">
            <v>12973.37</v>
          </cell>
          <cell r="L285" t="str">
            <v>403OPCAGW</v>
          </cell>
          <cell r="M285">
            <v>0</v>
          </cell>
          <cell r="N285">
            <v>0</v>
          </cell>
          <cell r="O285">
            <v>-4692750.6891568294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589UT</v>
          </cell>
          <cell r="B286">
            <v>589</v>
          </cell>
          <cell r="C286" t="str">
            <v>UT</v>
          </cell>
          <cell r="D286">
            <v>436938.34</v>
          </cell>
          <cell r="F286" t="str">
            <v>589UT</v>
          </cell>
          <cell r="G286">
            <v>589</v>
          </cell>
          <cell r="H286" t="str">
            <v>UT</v>
          </cell>
          <cell r="I286">
            <v>436938.34</v>
          </cell>
          <cell r="L286" t="str">
            <v>403OPSG</v>
          </cell>
          <cell r="M286">
            <v>0</v>
          </cell>
          <cell r="N286">
            <v>0</v>
          </cell>
          <cell r="O286">
            <v>13312684.231893834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589WA</v>
          </cell>
          <cell r="B287">
            <v>589</v>
          </cell>
          <cell r="C287" t="str">
            <v>WA</v>
          </cell>
          <cell r="D287">
            <v>145358.73000000001</v>
          </cell>
          <cell r="F287" t="str">
            <v>589WA</v>
          </cell>
          <cell r="G287">
            <v>589</v>
          </cell>
          <cell r="H287" t="str">
            <v>WA</v>
          </cell>
          <cell r="I287">
            <v>145358.73000000001</v>
          </cell>
          <cell r="L287" t="str">
            <v>403SPCAGE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589WYP</v>
          </cell>
          <cell r="B288">
            <v>589</v>
          </cell>
          <cell r="C288" t="str">
            <v>WYP</v>
          </cell>
          <cell r="D288">
            <v>487842.79</v>
          </cell>
          <cell r="F288" t="str">
            <v>589WYP</v>
          </cell>
          <cell r="G288">
            <v>589</v>
          </cell>
          <cell r="H288" t="str">
            <v>WYP</v>
          </cell>
          <cell r="I288">
            <v>487842.79</v>
          </cell>
          <cell r="L288" t="str">
            <v>403SPCAGW</v>
          </cell>
          <cell r="M288">
            <v>0</v>
          </cell>
          <cell r="N288">
            <v>0</v>
          </cell>
          <cell r="O288">
            <v>3338723.0168323522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589WYU</v>
          </cell>
          <cell r="B289">
            <v>589</v>
          </cell>
          <cell r="C289" t="str">
            <v>WYU</v>
          </cell>
          <cell r="D289">
            <v>87096.3</v>
          </cell>
          <cell r="F289" t="str">
            <v>589WYU</v>
          </cell>
          <cell r="G289">
            <v>589</v>
          </cell>
          <cell r="H289" t="str">
            <v>WYU</v>
          </cell>
          <cell r="I289">
            <v>87096.3</v>
          </cell>
          <cell r="L289" t="str">
            <v>403SPJBG</v>
          </cell>
          <cell r="M289">
            <v>0</v>
          </cell>
          <cell r="N289">
            <v>0</v>
          </cell>
          <cell r="O289">
            <v>54287750.774451457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590CA</v>
          </cell>
          <cell r="B290">
            <v>590</v>
          </cell>
          <cell r="C290" t="str">
            <v>CA</v>
          </cell>
          <cell r="D290">
            <v>125443.08</v>
          </cell>
          <cell r="F290" t="str">
            <v>590CA</v>
          </cell>
          <cell r="G290">
            <v>590</v>
          </cell>
          <cell r="H290" t="str">
            <v>CA</v>
          </cell>
          <cell r="I290">
            <v>125443.08</v>
          </cell>
          <cell r="L290" t="str">
            <v>403SPSG</v>
          </cell>
          <cell r="M290">
            <v>0</v>
          </cell>
          <cell r="N290">
            <v>0</v>
          </cell>
          <cell r="O290">
            <v>1090086.8112811148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590ID</v>
          </cell>
          <cell r="B291">
            <v>590</v>
          </cell>
          <cell r="C291" t="str">
            <v>ID</v>
          </cell>
          <cell r="D291">
            <v>148068.51999999999</v>
          </cell>
          <cell r="F291" t="str">
            <v>590ID</v>
          </cell>
          <cell r="G291">
            <v>590</v>
          </cell>
          <cell r="H291" t="str">
            <v>ID</v>
          </cell>
          <cell r="I291">
            <v>148068.51999999999</v>
          </cell>
          <cell r="L291" t="str">
            <v>403TPCAGE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590OR</v>
          </cell>
          <cell r="B292">
            <v>590</v>
          </cell>
          <cell r="C292" t="str">
            <v>OR</v>
          </cell>
          <cell r="D292">
            <v>948652.94</v>
          </cell>
          <cell r="F292" t="str">
            <v>590OR</v>
          </cell>
          <cell r="G292">
            <v>590</v>
          </cell>
          <cell r="H292" t="str">
            <v>OR</v>
          </cell>
          <cell r="I292">
            <v>948652.94</v>
          </cell>
          <cell r="L292" t="str">
            <v>403TPCAGW</v>
          </cell>
          <cell r="M292">
            <v>0</v>
          </cell>
          <cell r="N292">
            <v>0</v>
          </cell>
          <cell r="O292">
            <v>-5728562.1575725209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590SNPD</v>
          </cell>
          <cell r="B293">
            <v>590</v>
          </cell>
          <cell r="C293" t="str">
            <v>SNPD</v>
          </cell>
          <cell r="D293">
            <v>2489002.1</v>
          </cell>
          <cell r="F293" t="str">
            <v>590SNPD</v>
          </cell>
          <cell r="G293">
            <v>590</v>
          </cell>
          <cell r="H293" t="str">
            <v>SNPD</v>
          </cell>
          <cell r="I293">
            <v>2489002.1</v>
          </cell>
          <cell r="L293" t="str">
            <v>403TPJBG</v>
          </cell>
          <cell r="M293">
            <v>0</v>
          </cell>
          <cell r="N293">
            <v>0</v>
          </cell>
          <cell r="O293">
            <v>521506.22100414312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590UT</v>
          </cell>
          <cell r="B294">
            <v>590</v>
          </cell>
          <cell r="C294" t="str">
            <v>UT</v>
          </cell>
          <cell r="D294">
            <v>1486148.97</v>
          </cell>
          <cell r="F294" t="str">
            <v>590UT</v>
          </cell>
          <cell r="G294">
            <v>590</v>
          </cell>
          <cell r="H294" t="str">
            <v>UT</v>
          </cell>
          <cell r="I294">
            <v>1486148.97</v>
          </cell>
          <cell r="L294" t="str">
            <v>403TPSG</v>
          </cell>
          <cell r="M294">
            <v>0</v>
          </cell>
          <cell r="N294">
            <v>0</v>
          </cell>
          <cell r="O294">
            <v>11064446.021054668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590WA</v>
          </cell>
          <cell r="B295">
            <v>590</v>
          </cell>
          <cell r="C295" t="str">
            <v>WA</v>
          </cell>
          <cell r="D295">
            <v>209861.01</v>
          </cell>
          <cell r="F295" t="str">
            <v>590WA</v>
          </cell>
          <cell r="G295">
            <v>590</v>
          </cell>
          <cell r="H295" t="str">
            <v>WA</v>
          </cell>
          <cell r="I295">
            <v>209861.01</v>
          </cell>
          <cell r="L295" t="str">
            <v>404GPCN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590WYP</v>
          </cell>
          <cell r="B296">
            <v>590</v>
          </cell>
          <cell r="C296" t="str">
            <v>WYP</v>
          </cell>
          <cell r="D296">
            <v>533076.41</v>
          </cell>
          <cell r="F296" t="str">
            <v>590WYP</v>
          </cell>
          <cell r="G296">
            <v>590</v>
          </cell>
          <cell r="H296" t="str">
            <v>WYP</v>
          </cell>
          <cell r="I296">
            <v>533076.41</v>
          </cell>
          <cell r="L296" t="str">
            <v>404GPS</v>
          </cell>
          <cell r="M296">
            <v>0</v>
          </cell>
          <cell r="N296">
            <v>0</v>
          </cell>
          <cell r="O296">
            <v>-1526.1600000000035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591CA</v>
          </cell>
          <cell r="B297">
            <v>591</v>
          </cell>
          <cell r="C297" t="str">
            <v>CA</v>
          </cell>
          <cell r="D297">
            <v>46827.19</v>
          </cell>
          <cell r="F297" t="str">
            <v>591CA</v>
          </cell>
          <cell r="G297">
            <v>591</v>
          </cell>
          <cell r="H297" t="str">
            <v>CA</v>
          </cell>
          <cell r="I297">
            <v>46827.19</v>
          </cell>
          <cell r="L297" t="str">
            <v>404GPSO</v>
          </cell>
          <cell r="M297">
            <v>0</v>
          </cell>
          <cell r="N297">
            <v>0</v>
          </cell>
          <cell r="O297">
            <v>-374.02735307692325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591ID</v>
          </cell>
          <cell r="B298">
            <v>591</v>
          </cell>
          <cell r="C298" t="str">
            <v>ID</v>
          </cell>
          <cell r="D298">
            <v>126531.3</v>
          </cell>
          <cell r="F298" t="str">
            <v>591ID</v>
          </cell>
          <cell r="G298">
            <v>591</v>
          </cell>
          <cell r="H298" t="str">
            <v>ID</v>
          </cell>
          <cell r="I298">
            <v>126531.3</v>
          </cell>
          <cell r="L298" t="str">
            <v>404HPCAGE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591OR</v>
          </cell>
          <cell r="B299">
            <v>591</v>
          </cell>
          <cell r="C299" t="str">
            <v>OR</v>
          </cell>
          <cell r="D299">
            <v>438530.15</v>
          </cell>
          <cell r="F299" t="str">
            <v>591OR</v>
          </cell>
          <cell r="G299">
            <v>591</v>
          </cell>
          <cell r="H299" t="str">
            <v>OR</v>
          </cell>
          <cell r="I299">
            <v>438530.15</v>
          </cell>
          <cell r="L299" t="str">
            <v>404HPCAGW</v>
          </cell>
          <cell r="M299">
            <v>0</v>
          </cell>
          <cell r="N299">
            <v>0</v>
          </cell>
          <cell r="O299">
            <v>123.11298871157116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591SNPD</v>
          </cell>
          <cell r="B300">
            <v>591</v>
          </cell>
          <cell r="C300" t="str">
            <v>SNPD</v>
          </cell>
          <cell r="D300">
            <v>180851.52</v>
          </cell>
          <cell r="F300" t="str">
            <v>591SNPD</v>
          </cell>
          <cell r="G300">
            <v>591</v>
          </cell>
          <cell r="H300" t="str">
            <v>SNPD</v>
          </cell>
          <cell r="I300">
            <v>180851.52</v>
          </cell>
          <cell r="L300" t="str">
            <v>404IPCAEE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591UT</v>
          </cell>
          <cell r="B301">
            <v>591</v>
          </cell>
          <cell r="C301" t="str">
            <v>UT</v>
          </cell>
          <cell r="D301">
            <v>956304.67</v>
          </cell>
          <cell r="F301" t="str">
            <v>591UT</v>
          </cell>
          <cell r="G301">
            <v>591</v>
          </cell>
          <cell r="H301" t="str">
            <v>UT</v>
          </cell>
          <cell r="I301">
            <v>956304.67</v>
          </cell>
          <cell r="L301" t="str">
            <v>404IPCAGE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591WA</v>
          </cell>
          <cell r="B302">
            <v>591</v>
          </cell>
          <cell r="C302" t="str">
            <v>WA</v>
          </cell>
          <cell r="D302">
            <v>120601.2</v>
          </cell>
          <cell r="F302" t="str">
            <v>591WA</v>
          </cell>
          <cell r="G302">
            <v>591</v>
          </cell>
          <cell r="H302" t="str">
            <v>WA</v>
          </cell>
          <cell r="I302">
            <v>120601.2</v>
          </cell>
          <cell r="L302" t="str">
            <v>404IPCAGW</v>
          </cell>
          <cell r="M302">
            <v>0</v>
          </cell>
          <cell r="N302">
            <v>0</v>
          </cell>
          <cell r="O302">
            <v>-2368514.1787840375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591WYP</v>
          </cell>
          <cell r="B303">
            <v>591</v>
          </cell>
          <cell r="C303" t="str">
            <v>WYP</v>
          </cell>
          <cell r="D303">
            <v>389343.13</v>
          </cell>
          <cell r="F303" t="str">
            <v>591WYP</v>
          </cell>
          <cell r="G303">
            <v>591</v>
          </cell>
          <cell r="H303" t="str">
            <v>WYP</v>
          </cell>
          <cell r="I303">
            <v>389343.13</v>
          </cell>
          <cell r="L303" t="str">
            <v>404IPCN</v>
          </cell>
          <cell r="M303">
            <v>0</v>
          </cell>
          <cell r="N303">
            <v>0</v>
          </cell>
          <cell r="O303">
            <v>64036.404070909208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591WYU</v>
          </cell>
          <cell r="B304">
            <v>591</v>
          </cell>
          <cell r="C304" t="str">
            <v>WYU</v>
          </cell>
          <cell r="D304">
            <v>71377.39</v>
          </cell>
          <cell r="F304" t="str">
            <v>591WYU</v>
          </cell>
          <cell r="G304">
            <v>591</v>
          </cell>
          <cell r="H304" t="str">
            <v>WYU</v>
          </cell>
          <cell r="I304">
            <v>71377.39</v>
          </cell>
          <cell r="L304" t="str">
            <v>404IPJBG</v>
          </cell>
          <cell r="M304">
            <v>0</v>
          </cell>
          <cell r="N304">
            <v>0</v>
          </cell>
          <cell r="O304">
            <v>62.437922679898911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592CA</v>
          </cell>
          <cell r="B305">
            <v>592</v>
          </cell>
          <cell r="C305" t="str">
            <v>CA</v>
          </cell>
          <cell r="D305">
            <v>230807.52</v>
          </cell>
          <cell r="F305" t="str">
            <v>592CA</v>
          </cell>
          <cell r="G305">
            <v>592</v>
          </cell>
          <cell r="H305" t="str">
            <v>CA</v>
          </cell>
          <cell r="I305">
            <v>230807.52</v>
          </cell>
          <cell r="L305" t="str">
            <v>404IPS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592ID</v>
          </cell>
          <cell r="B306">
            <v>592</v>
          </cell>
          <cell r="C306" t="str">
            <v>ID</v>
          </cell>
          <cell r="D306">
            <v>264372.90999999997</v>
          </cell>
          <cell r="F306" t="str">
            <v>592ID</v>
          </cell>
          <cell r="G306">
            <v>592</v>
          </cell>
          <cell r="H306" t="str">
            <v>ID</v>
          </cell>
          <cell r="I306">
            <v>264372.90999999997</v>
          </cell>
          <cell r="L306" t="str">
            <v>404IPSG</v>
          </cell>
          <cell r="M306">
            <v>0</v>
          </cell>
          <cell r="N306">
            <v>0</v>
          </cell>
          <cell r="O306">
            <v>-311786.98056166805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592OR</v>
          </cell>
          <cell r="B307">
            <v>592</v>
          </cell>
          <cell r="C307" t="str">
            <v>OR</v>
          </cell>
          <cell r="D307">
            <v>2644907.4900000002</v>
          </cell>
          <cell r="F307" t="str">
            <v>592OR</v>
          </cell>
          <cell r="G307">
            <v>592</v>
          </cell>
          <cell r="H307" t="str">
            <v>OR</v>
          </cell>
          <cell r="I307">
            <v>2644907.4900000002</v>
          </cell>
          <cell r="L307" t="str">
            <v>404IPSO</v>
          </cell>
          <cell r="M307">
            <v>0</v>
          </cell>
          <cell r="N307">
            <v>0</v>
          </cell>
          <cell r="O307">
            <v>365243.08188012394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592SNPD</v>
          </cell>
          <cell r="B308">
            <v>592</v>
          </cell>
          <cell r="C308" t="str">
            <v>SNPD</v>
          </cell>
          <cell r="D308">
            <v>1853389.51</v>
          </cell>
          <cell r="F308" t="str">
            <v>592SNPD</v>
          </cell>
          <cell r="G308">
            <v>592</v>
          </cell>
          <cell r="H308" t="str">
            <v>SNPD</v>
          </cell>
          <cell r="I308">
            <v>1853389.51</v>
          </cell>
          <cell r="L308" t="str">
            <v>404OPCAGE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592UT</v>
          </cell>
          <cell r="B309">
            <v>592</v>
          </cell>
          <cell r="C309" t="str">
            <v>UT</v>
          </cell>
          <cell r="D309">
            <v>3337201.61</v>
          </cell>
          <cell r="F309" t="str">
            <v>592UT</v>
          </cell>
          <cell r="G309">
            <v>592</v>
          </cell>
          <cell r="H309" t="str">
            <v>UT</v>
          </cell>
          <cell r="I309">
            <v>3337201.61</v>
          </cell>
          <cell r="L309" t="str">
            <v>407CAGW</v>
          </cell>
          <cell r="M309">
            <v>0</v>
          </cell>
          <cell r="N309">
            <v>0</v>
          </cell>
          <cell r="O309">
            <v>174337.46008776425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592WA</v>
          </cell>
          <cell r="B310">
            <v>592</v>
          </cell>
          <cell r="C310" t="str">
            <v>WA</v>
          </cell>
          <cell r="D310">
            <v>280275.90999999997</v>
          </cell>
          <cell r="F310" t="str">
            <v>592WA</v>
          </cell>
          <cell r="G310">
            <v>592</v>
          </cell>
          <cell r="H310" t="str">
            <v>WA</v>
          </cell>
          <cell r="I310">
            <v>280275.90999999997</v>
          </cell>
          <cell r="L310" t="str">
            <v>407JBG</v>
          </cell>
          <cell r="M310">
            <v>0</v>
          </cell>
          <cell r="N310">
            <v>0</v>
          </cell>
          <cell r="O310">
            <v>3526245.1742366794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592WYP</v>
          </cell>
          <cell r="B311">
            <v>592</v>
          </cell>
          <cell r="C311" t="str">
            <v>WYP</v>
          </cell>
          <cell r="D311">
            <v>987793.69</v>
          </cell>
          <cell r="F311" t="str">
            <v>592WYP</v>
          </cell>
          <cell r="G311">
            <v>592</v>
          </cell>
          <cell r="H311" t="str">
            <v>WYP</v>
          </cell>
          <cell r="I311">
            <v>987793.69</v>
          </cell>
          <cell r="L311" t="str">
            <v>407S</v>
          </cell>
          <cell r="M311">
            <v>0</v>
          </cell>
          <cell r="N311">
            <v>0</v>
          </cell>
          <cell r="O311">
            <v>573050.93356392439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592WYU</v>
          </cell>
          <cell r="B312">
            <v>592</v>
          </cell>
          <cell r="C312" t="str">
            <v>WYU</v>
          </cell>
          <cell r="D312">
            <v>95879.32</v>
          </cell>
          <cell r="F312" t="str">
            <v>592WYU</v>
          </cell>
          <cell r="G312">
            <v>592</v>
          </cell>
          <cell r="H312" t="str">
            <v>WYU</v>
          </cell>
          <cell r="I312">
            <v>95879.32</v>
          </cell>
          <cell r="L312" t="str">
            <v>408GPS</v>
          </cell>
          <cell r="M312">
            <v>0</v>
          </cell>
          <cell r="N312">
            <v>0</v>
          </cell>
          <cell r="O312">
            <v>2104479.6660802304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593CA</v>
          </cell>
          <cell r="B313">
            <v>593</v>
          </cell>
          <cell r="C313" t="str">
            <v>CA</v>
          </cell>
          <cell r="D313">
            <v>11023466.949999999</v>
          </cell>
          <cell r="F313" t="str">
            <v>593CA</v>
          </cell>
          <cell r="G313">
            <v>593</v>
          </cell>
          <cell r="H313" t="str">
            <v>CA</v>
          </cell>
          <cell r="I313">
            <v>11023466.949999999</v>
          </cell>
          <cell r="L313" t="str">
            <v>408S</v>
          </cell>
          <cell r="M313">
            <v>0</v>
          </cell>
          <cell r="N313">
            <v>0</v>
          </cell>
          <cell r="O313">
            <v>-253684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593ID</v>
          </cell>
          <cell r="B314">
            <v>593</v>
          </cell>
          <cell r="C314" t="str">
            <v>ID</v>
          </cell>
          <cell r="D314">
            <v>3597792.29</v>
          </cell>
          <cell r="F314" t="str">
            <v>593ID</v>
          </cell>
          <cell r="G314">
            <v>593</v>
          </cell>
          <cell r="H314" t="str">
            <v>ID</v>
          </cell>
          <cell r="I314">
            <v>3597792.29</v>
          </cell>
          <cell r="L314" t="str">
            <v>408SG</v>
          </cell>
          <cell r="M314">
            <v>0</v>
          </cell>
          <cell r="N314">
            <v>0</v>
          </cell>
          <cell r="O314">
            <v>180412.60365467297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593OR</v>
          </cell>
          <cell r="B315">
            <v>593</v>
          </cell>
          <cell r="C315" t="str">
            <v>OR</v>
          </cell>
          <cell r="D315">
            <v>27978321.579999998</v>
          </cell>
          <cell r="F315" t="str">
            <v>593OR</v>
          </cell>
          <cell r="G315">
            <v>593</v>
          </cell>
          <cell r="H315" t="str">
            <v>OR</v>
          </cell>
          <cell r="I315">
            <v>27978321.579999998</v>
          </cell>
          <cell r="L315" t="str">
            <v>40910CAGW</v>
          </cell>
          <cell r="M315">
            <v>0</v>
          </cell>
          <cell r="N315">
            <v>0</v>
          </cell>
          <cell r="O315">
            <v>1098570.6191871969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593SNPD</v>
          </cell>
          <cell r="B316">
            <v>593</v>
          </cell>
          <cell r="C316" t="str">
            <v>SNPD</v>
          </cell>
          <cell r="D316">
            <v>2197738.59</v>
          </cell>
          <cell r="F316" t="str">
            <v>593SNPD</v>
          </cell>
          <cell r="G316">
            <v>593</v>
          </cell>
          <cell r="H316" t="str">
            <v>SNPD</v>
          </cell>
          <cell r="I316">
            <v>2197738.59</v>
          </cell>
          <cell r="L316" t="str">
            <v>40910SG</v>
          </cell>
          <cell r="M316">
            <v>0</v>
          </cell>
          <cell r="N316">
            <v>0</v>
          </cell>
          <cell r="O316">
            <v>-15107365.283422492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593UT</v>
          </cell>
          <cell r="B317">
            <v>593</v>
          </cell>
          <cell r="C317" t="str">
            <v>UT</v>
          </cell>
          <cell r="D317">
            <v>33108488.16</v>
          </cell>
          <cell r="F317" t="str">
            <v>593UT</v>
          </cell>
          <cell r="G317">
            <v>593</v>
          </cell>
          <cell r="H317" t="str">
            <v>UT</v>
          </cell>
          <cell r="I317">
            <v>33108488.16</v>
          </cell>
          <cell r="L317" t="str">
            <v>41010CAEE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593WA</v>
          </cell>
          <cell r="B318">
            <v>593</v>
          </cell>
          <cell r="C318" t="str">
            <v>WA</v>
          </cell>
          <cell r="D318">
            <v>5186526.8099999996</v>
          </cell>
          <cell r="F318" t="str">
            <v>593WA</v>
          </cell>
          <cell r="G318">
            <v>593</v>
          </cell>
          <cell r="H318" t="str">
            <v>WA</v>
          </cell>
          <cell r="I318">
            <v>5186526.8099999996</v>
          </cell>
          <cell r="L318" t="str">
            <v>41010CAGE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593WYP</v>
          </cell>
          <cell r="B319">
            <v>593</v>
          </cell>
          <cell r="C319" t="str">
            <v>WYP</v>
          </cell>
          <cell r="D319">
            <v>5403594.0899999999</v>
          </cell>
          <cell r="F319" t="str">
            <v>593WYP</v>
          </cell>
          <cell r="G319">
            <v>593</v>
          </cell>
          <cell r="H319" t="str">
            <v>WYP</v>
          </cell>
          <cell r="I319">
            <v>5403594.0899999999</v>
          </cell>
          <cell r="L319" t="str">
            <v>41010CAGW</v>
          </cell>
          <cell r="M319">
            <v>0</v>
          </cell>
          <cell r="N319">
            <v>0</v>
          </cell>
          <cell r="O319">
            <v>558781.3367251422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593WYU</v>
          </cell>
          <cell r="B320">
            <v>593</v>
          </cell>
          <cell r="C320" t="str">
            <v>WYU</v>
          </cell>
          <cell r="D320">
            <v>809052.02</v>
          </cell>
          <cell r="F320" t="str">
            <v>593WYU</v>
          </cell>
          <cell r="G320">
            <v>593</v>
          </cell>
          <cell r="H320" t="str">
            <v>WYU</v>
          </cell>
          <cell r="I320">
            <v>809052.02</v>
          </cell>
          <cell r="L320" t="str">
            <v>41010CN</v>
          </cell>
          <cell r="M320">
            <v>0</v>
          </cell>
          <cell r="N320">
            <v>0</v>
          </cell>
          <cell r="O320">
            <v>-12430.30301094371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594CA</v>
          </cell>
          <cell r="B321">
            <v>594</v>
          </cell>
          <cell r="C321" t="str">
            <v>CA</v>
          </cell>
          <cell r="D321">
            <v>439797.14</v>
          </cell>
          <cell r="F321" t="str">
            <v>594CA</v>
          </cell>
          <cell r="G321">
            <v>594</v>
          </cell>
          <cell r="H321" t="str">
            <v>CA</v>
          </cell>
          <cell r="I321">
            <v>439797.14</v>
          </cell>
          <cell r="L321" t="str">
            <v>41010JBG</v>
          </cell>
          <cell r="M321">
            <v>0</v>
          </cell>
          <cell r="N321">
            <v>0</v>
          </cell>
          <cell r="O321">
            <v>2167648.8786045355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594ID</v>
          </cell>
          <cell r="B322">
            <v>594</v>
          </cell>
          <cell r="C322" t="str">
            <v>ID</v>
          </cell>
          <cell r="D322">
            <v>865416.49</v>
          </cell>
          <cell r="F322" t="str">
            <v>594ID</v>
          </cell>
          <cell r="G322">
            <v>594</v>
          </cell>
          <cell r="H322" t="str">
            <v>ID</v>
          </cell>
          <cell r="I322">
            <v>865416.49</v>
          </cell>
          <cell r="L322" t="str">
            <v>41010S</v>
          </cell>
          <cell r="M322">
            <v>0</v>
          </cell>
          <cell r="N322">
            <v>0</v>
          </cell>
          <cell r="O322">
            <v>1731860.6372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594OR</v>
          </cell>
          <cell r="B323">
            <v>594</v>
          </cell>
          <cell r="C323" t="str">
            <v>OR</v>
          </cell>
          <cell r="D323">
            <v>6234962.9000000004</v>
          </cell>
          <cell r="F323" t="str">
            <v>594OR</v>
          </cell>
          <cell r="G323">
            <v>594</v>
          </cell>
          <cell r="H323" t="str">
            <v>OR</v>
          </cell>
          <cell r="I323">
            <v>6234962.9000000004</v>
          </cell>
          <cell r="L323" t="str">
            <v>41010SG</v>
          </cell>
          <cell r="M323">
            <v>0</v>
          </cell>
          <cell r="N323">
            <v>0</v>
          </cell>
          <cell r="O323">
            <v>5140555.9557269607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594SNPD</v>
          </cell>
          <cell r="B324">
            <v>594</v>
          </cell>
          <cell r="C324" t="str">
            <v>SNPD</v>
          </cell>
          <cell r="D324">
            <v>24640.67</v>
          </cell>
          <cell r="F324" t="str">
            <v>594SNPD</v>
          </cell>
          <cell r="G324">
            <v>594</v>
          </cell>
          <cell r="H324" t="str">
            <v>SNPD</v>
          </cell>
          <cell r="I324">
            <v>24640.67</v>
          </cell>
          <cell r="L324" t="str">
            <v>41010SO</v>
          </cell>
          <cell r="M324">
            <v>0</v>
          </cell>
          <cell r="N324">
            <v>0</v>
          </cell>
          <cell r="O324">
            <v>81240.984161380591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594UT</v>
          </cell>
          <cell r="B325">
            <v>594</v>
          </cell>
          <cell r="C325" t="str">
            <v>UT</v>
          </cell>
          <cell r="D325">
            <v>14953597.539999999</v>
          </cell>
          <cell r="F325" t="str">
            <v>594UT</v>
          </cell>
          <cell r="G325">
            <v>594</v>
          </cell>
          <cell r="H325" t="str">
            <v>UT</v>
          </cell>
          <cell r="I325">
            <v>14953597.539999999</v>
          </cell>
          <cell r="L325" t="str">
            <v>41010TAXDEPR</v>
          </cell>
          <cell r="M325">
            <v>0</v>
          </cell>
          <cell r="N325">
            <v>0</v>
          </cell>
          <cell r="O325">
            <v>4405949.3679882642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594WA</v>
          </cell>
          <cell r="B326">
            <v>594</v>
          </cell>
          <cell r="C326" t="str">
            <v>WA</v>
          </cell>
          <cell r="D326">
            <v>1200598.98</v>
          </cell>
          <cell r="F326" t="str">
            <v>594WA</v>
          </cell>
          <cell r="G326">
            <v>594</v>
          </cell>
          <cell r="H326" t="str">
            <v>WA</v>
          </cell>
          <cell r="I326">
            <v>1200598.98</v>
          </cell>
          <cell r="L326" t="str">
            <v>41110CAGW</v>
          </cell>
          <cell r="M326">
            <v>0</v>
          </cell>
          <cell r="N326">
            <v>0</v>
          </cell>
          <cell r="O326">
            <v>-1158644.9761725278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594WYP</v>
          </cell>
          <cell r="B327">
            <v>594</v>
          </cell>
          <cell r="C327" t="str">
            <v>WYP</v>
          </cell>
          <cell r="D327">
            <v>1809322.93</v>
          </cell>
          <cell r="F327" t="str">
            <v>594WYP</v>
          </cell>
          <cell r="G327">
            <v>594</v>
          </cell>
          <cell r="H327" t="str">
            <v>WYP</v>
          </cell>
          <cell r="I327">
            <v>1809322.93</v>
          </cell>
          <cell r="L327" t="str">
            <v>41110JBG</v>
          </cell>
          <cell r="M327">
            <v>0</v>
          </cell>
          <cell r="N327">
            <v>0</v>
          </cell>
          <cell r="O327">
            <v>-17140149.462375358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594WYU</v>
          </cell>
          <cell r="B328">
            <v>594</v>
          </cell>
          <cell r="C328" t="str">
            <v>WYU</v>
          </cell>
          <cell r="D328">
            <v>245840.81</v>
          </cell>
          <cell r="F328" t="str">
            <v>594WYU</v>
          </cell>
          <cell r="G328">
            <v>594</v>
          </cell>
          <cell r="H328" t="str">
            <v>WYU</v>
          </cell>
          <cell r="I328">
            <v>245840.81</v>
          </cell>
          <cell r="L328" t="str">
            <v>41110S</v>
          </cell>
          <cell r="M328">
            <v>0</v>
          </cell>
          <cell r="N328">
            <v>0</v>
          </cell>
          <cell r="O328">
            <v>-7697093.0999999996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595CA</v>
          </cell>
          <cell r="B329">
            <v>595</v>
          </cell>
          <cell r="C329" t="str">
            <v>CA</v>
          </cell>
          <cell r="D329">
            <v>0</v>
          </cell>
          <cell r="F329" t="str">
            <v>595CA</v>
          </cell>
          <cell r="G329">
            <v>595</v>
          </cell>
          <cell r="H329" t="str">
            <v>CA</v>
          </cell>
          <cell r="I329">
            <v>0</v>
          </cell>
          <cell r="L329" t="str">
            <v>41110SCHMDEXP</v>
          </cell>
          <cell r="M329">
            <v>0</v>
          </cell>
          <cell r="N329">
            <v>0</v>
          </cell>
          <cell r="O329">
            <v>3009204.4824821595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595ID</v>
          </cell>
          <cell r="B330">
            <v>595</v>
          </cell>
          <cell r="C330" t="str">
            <v>ID</v>
          </cell>
          <cell r="D330">
            <v>0</v>
          </cell>
          <cell r="F330" t="str">
            <v>595ID</v>
          </cell>
          <cell r="G330">
            <v>595</v>
          </cell>
          <cell r="H330" t="str">
            <v>ID</v>
          </cell>
          <cell r="I330">
            <v>0</v>
          </cell>
          <cell r="L330" t="str">
            <v>41110SG</v>
          </cell>
          <cell r="M330">
            <v>0</v>
          </cell>
          <cell r="N330">
            <v>0</v>
          </cell>
          <cell r="O330">
            <v>31200.986820867693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595OR</v>
          </cell>
          <cell r="B331">
            <v>595</v>
          </cell>
          <cell r="C331" t="str">
            <v>OR</v>
          </cell>
          <cell r="D331">
            <v>0</v>
          </cell>
          <cell r="F331" t="str">
            <v>595OR</v>
          </cell>
          <cell r="G331">
            <v>595</v>
          </cell>
          <cell r="H331" t="str">
            <v>OR</v>
          </cell>
          <cell r="I331">
            <v>0</v>
          </cell>
          <cell r="L331" t="str">
            <v>41110SO</v>
          </cell>
          <cell r="M331">
            <v>0</v>
          </cell>
          <cell r="N331">
            <v>0</v>
          </cell>
          <cell r="O331">
            <v>7366.979001068712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595SNPD</v>
          </cell>
          <cell r="B332">
            <v>595</v>
          </cell>
          <cell r="C332" t="str">
            <v>SNPD</v>
          </cell>
          <cell r="D332">
            <v>957890.76</v>
          </cell>
          <cell r="F332" t="str">
            <v>595SNPD</v>
          </cell>
          <cell r="G332">
            <v>595</v>
          </cell>
          <cell r="H332" t="str">
            <v>SNPD</v>
          </cell>
          <cell r="I332">
            <v>957890.76</v>
          </cell>
          <cell r="L332" t="str">
            <v>419SNP</v>
          </cell>
          <cell r="M332">
            <v>0</v>
          </cell>
          <cell r="N332">
            <v>0</v>
          </cell>
          <cell r="O332">
            <v>-4620.2408263712532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595UT</v>
          </cell>
          <cell r="B333">
            <v>595</v>
          </cell>
          <cell r="C333" t="str">
            <v>UT</v>
          </cell>
          <cell r="D333">
            <v>0</v>
          </cell>
          <cell r="F333" t="str">
            <v>595UT</v>
          </cell>
          <cell r="G333">
            <v>595</v>
          </cell>
          <cell r="H333" t="str">
            <v>UT</v>
          </cell>
          <cell r="I333">
            <v>0</v>
          </cell>
          <cell r="L333" t="str">
            <v>421CAGE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595WA</v>
          </cell>
          <cell r="B334">
            <v>595</v>
          </cell>
          <cell r="C334" t="str">
            <v>WA</v>
          </cell>
          <cell r="D334">
            <v>0</v>
          </cell>
          <cell r="F334" t="str">
            <v>595WA</v>
          </cell>
          <cell r="G334">
            <v>595</v>
          </cell>
          <cell r="H334" t="str">
            <v>WA</v>
          </cell>
          <cell r="I334">
            <v>0</v>
          </cell>
          <cell r="L334" t="str">
            <v>421S</v>
          </cell>
          <cell r="M334">
            <v>0</v>
          </cell>
          <cell r="N334">
            <v>0</v>
          </cell>
          <cell r="O334">
            <v>-61.68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595WYU</v>
          </cell>
          <cell r="B335">
            <v>595</v>
          </cell>
          <cell r="C335" t="str">
            <v>WYU</v>
          </cell>
          <cell r="D335">
            <v>0</v>
          </cell>
          <cell r="F335" t="str">
            <v>595WYU</v>
          </cell>
          <cell r="G335">
            <v>595</v>
          </cell>
          <cell r="H335" t="str">
            <v>WYU</v>
          </cell>
          <cell r="I335">
            <v>0</v>
          </cell>
          <cell r="L335" t="str">
            <v>421SO</v>
          </cell>
          <cell r="M335">
            <v>0</v>
          </cell>
          <cell r="N335">
            <v>0</v>
          </cell>
          <cell r="O335">
            <v>265210.97931887087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596CA</v>
          </cell>
          <cell r="B336">
            <v>596</v>
          </cell>
          <cell r="C336" t="str">
            <v>CA</v>
          </cell>
          <cell r="D336">
            <v>82411.03</v>
          </cell>
          <cell r="F336" t="str">
            <v>596CA</v>
          </cell>
          <cell r="G336">
            <v>596</v>
          </cell>
          <cell r="H336" t="str">
            <v>CA</v>
          </cell>
          <cell r="I336">
            <v>82411.03</v>
          </cell>
          <cell r="L336" t="str">
            <v>427S</v>
          </cell>
          <cell r="M336">
            <v>0</v>
          </cell>
          <cell r="N336">
            <v>0</v>
          </cell>
          <cell r="O336">
            <v>5168181.4787926823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596ID</v>
          </cell>
          <cell r="B337">
            <v>596</v>
          </cell>
          <cell r="C337" t="str">
            <v>ID</v>
          </cell>
          <cell r="D337">
            <v>93989.31</v>
          </cell>
          <cell r="F337" t="str">
            <v>596ID</v>
          </cell>
          <cell r="G337">
            <v>596</v>
          </cell>
          <cell r="H337" t="str">
            <v>ID</v>
          </cell>
          <cell r="I337">
            <v>93989.31</v>
          </cell>
          <cell r="L337" t="str">
            <v>4311S</v>
          </cell>
          <cell r="M337">
            <v>0</v>
          </cell>
          <cell r="N337">
            <v>0</v>
          </cell>
          <cell r="O337">
            <v>60419.600000000006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596OR</v>
          </cell>
          <cell r="B338">
            <v>596</v>
          </cell>
          <cell r="C338" t="str">
            <v>OR</v>
          </cell>
          <cell r="D338">
            <v>849568.93</v>
          </cell>
          <cell r="F338" t="str">
            <v>596OR</v>
          </cell>
          <cell r="G338">
            <v>596</v>
          </cell>
          <cell r="H338" t="str">
            <v>OR</v>
          </cell>
          <cell r="I338">
            <v>849568.93</v>
          </cell>
          <cell r="L338" t="str">
            <v>440S</v>
          </cell>
          <cell r="M338">
            <v>0</v>
          </cell>
          <cell r="N338">
            <v>0</v>
          </cell>
          <cell r="O338">
            <v>12934518.4316839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596UT</v>
          </cell>
          <cell r="B339">
            <v>596</v>
          </cell>
          <cell r="C339" t="str">
            <v>UT</v>
          </cell>
          <cell r="D339">
            <v>1272348.92</v>
          </cell>
          <cell r="F339" t="str">
            <v>596UT</v>
          </cell>
          <cell r="G339">
            <v>596</v>
          </cell>
          <cell r="H339" t="str">
            <v>UT</v>
          </cell>
          <cell r="I339">
            <v>1272348.92</v>
          </cell>
          <cell r="L339" t="str">
            <v>442S</v>
          </cell>
          <cell r="M339">
            <v>0</v>
          </cell>
          <cell r="N339">
            <v>0</v>
          </cell>
          <cell r="O339">
            <v>26976762.590316184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596WA</v>
          </cell>
          <cell r="B340">
            <v>596</v>
          </cell>
          <cell r="C340" t="str">
            <v>WA</v>
          </cell>
          <cell r="D340">
            <v>140544.63</v>
          </cell>
          <cell r="F340" t="str">
            <v>596WA</v>
          </cell>
          <cell r="G340">
            <v>596</v>
          </cell>
          <cell r="H340" t="str">
            <v>WA</v>
          </cell>
          <cell r="I340">
            <v>140544.63</v>
          </cell>
          <cell r="L340" t="str">
            <v>444S</v>
          </cell>
          <cell r="M340">
            <v>0</v>
          </cell>
          <cell r="N340">
            <v>0</v>
          </cell>
          <cell r="O340">
            <v>112028.35877330475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596WYP</v>
          </cell>
          <cell r="B341">
            <v>596</v>
          </cell>
          <cell r="C341" t="str">
            <v>WYP</v>
          </cell>
          <cell r="D341">
            <v>355115.53</v>
          </cell>
          <cell r="F341" t="str">
            <v>596WYP</v>
          </cell>
          <cell r="G341">
            <v>596</v>
          </cell>
          <cell r="H341" t="str">
            <v>WYP</v>
          </cell>
          <cell r="I341">
            <v>355115.53</v>
          </cell>
          <cell r="L341" t="str">
            <v>445S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596WYU</v>
          </cell>
          <cell r="B342">
            <v>596</v>
          </cell>
          <cell r="C342" t="str">
            <v>WYU</v>
          </cell>
          <cell r="D342">
            <v>113902.99</v>
          </cell>
          <cell r="F342" t="str">
            <v>596WYU</v>
          </cell>
          <cell r="G342">
            <v>596</v>
          </cell>
          <cell r="H342" t="str">
            <v>WYU</v>
          </cell>
          <cell r="I342">
            <v>113902.99</v>
          </cell>
          <cell r="L342" t="str">
            <v>447NPCCAEW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597CA</v>
          </cell>
          <cell r="B343">
            <v>597</v>
          </cell>
          <cell r="C343" t="str">
            <v>CA</v>
          </cell>
          <cell r="D343">
            <v>20473.3</v>
          </cell>
          <cell r="F343" t="str">
            <v>597CA</v>
          </cell>
          <cell r="G343">
            <v>597</v>
          </cell>
          <cell r="H343" t="str">
            <v>CA</v>
          </cell>
          <cell r="I343">
            <v>20473.3</v>
          </cell>
          <cell r="L343" t="str">
            <v>447NPCCAGW</v>
          </cell>
          <cell r="M343">
            <v>0</v>
          </cell>
          <cell r="N343">
            <v>0</v>
          </cell>
          <cell r="O343">
            <v>-372719.74523370899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597ID</v>
          </cell>
          <cell r="B344">
            <v>597</v>
          </cell>
          <cell r="C344" t="str">
            <v>ID</v>
          </cell>
          <cell r="D344">
            <v>40275.51</v>
          </cell>
          <cell r="F344" t="str">
            <v>597ID</v>
          </cell>
          <cell r="G344">
            <v>597</v>
          </cell>
          <cell r="H344" t="str">
            <v>ID</v>
          </cell>
          <cell r="I344">
            <v>40275.51</v>
          </cell>
          <cell r="L344" t="str">
            <v>447NPCS</v>
          </cell>
          <cell r="M344">
            <v>0</v>
          </cell>
          <cell r="N344">
            <v>0</v>
          </cell>
          <cell r="O344">
            <v>-14476811.784625905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597OR</v>
          </cell>
          <cell r="B345">
            <v>597</v>
          </cell>
          <cell r="C345" t="str">
            <v>OR</v>
          </cell>
          <cell r="D345">
            <v>258545.42</v>
          </cell>
          <cell r="F345" t="str">
            <v>597OR</v>
          </cell>
          <cell r="G345">
            <v>597</v>
          </cell>
          <cell r="H345" t="str">
            <v>OR</v>
          </cell>
          <cell r="I345">
            <v>258545.42</v>
          </cell>
          <cell r="L345" t="str">
            <v>451S</v>
          </cell>
          <cell r="M345">
            <v>0</v>
          </cell>
          <cell r="N345">
            <v>0</v>
          </cell>
          <cell r="O345">
            <v>-427912.20158807386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597SNPD</v>
          </cell>
          <cell r="B346">
            <v>597</v>
          </cell>
          <cell r="C346" t="str">
            <v>SNPD</v>
          </cell>
          <cell r="D346">
            <v>-265352.82</v>
          </cell>
          <cell r="F346" t="str">
            <v>597SNPD</v>
          </cell>
          <cell r="G346">
            <v>597</v>
          </cell>
          <cell r="H346" t="str">
            <v>SNPD</v>
          </cell>
          <cell r="I346">
            <v>-265352.82</v>
          </cell>
          <cell r="L346" t="str">
            <v>456CAGE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597UT</v>
          </cell>
          <cell r="B347">
            <v>597</v>
          </cell>
          <cell r="C347" t="str">
            <v>UT</v>
          </cell>
          <cell r="D347">
            <v>240303.66</v>
          </cell>
          <cell r="F347" t="str">
            <v>597UT</v>
          </cell>
          <cell r="G347">
            <v>597</v>
          </cell>
          <cell r="H347" t="str">
            <v>UT</v>
          </cell>
          <cell r="I347">
            <v>240303.66</v>
          </cell>
          <cell r="L347" t="str">
            <v>456CAGW</v>
          </cell>
          <cell r="M347">
            <v>0</v>
          </cell>
          <cell r="N347">
            <v>0</v>
          </cell>
          <cell r="O347">
            <v>-9999.7793424724368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597WA</v>
          </cell>
          <cell r="B348">
            <v>597</v>
          </cell>
          <cell r="C348" t="str">
            <v>WA</v>
          </cell>
          <cell r="D348">
            <v>32049.69</v>
          </cell>
          <cell r="F348" t="str">
            <v>597WA</v>
          </cell>
          <cell r="G348">
            <v>597</v>
          </cell>
          <cell r="H348" t="str">
            <v>WA</v>
          </cell>
          <cell r="I348">
            <v>32049.69</v>
          </cell>
          <cell r="L348" t="str">
            <v>456S</v>
          </cell>
          <cell r="M348">
            <v>0</v>
          </cell>
          <cell r="N348">
            <v>0</v>
          </cell>
          <cell r="O348">
            <v>47809.260000000009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597WYP</v>
          </cell>
          <cell r="B349">
            <v>597</v>
          </cell>
          <cell r="C349" t="str">
            <v>WYP</v>
          </cell>
          <cell r="D349">
            <v>35805.47</v>
          </cell>
          <cell r="F349" t="str">
            <v>597WYP</v>
          </cell>
          <cell r="G349">
            <v>597</v>
          </cell>
          <cell r="H349" t="str">
            <v>WYP</v>
          </cell>
          <cell r="I349">
            <v>35805.47</v>
          </cell>
          <cell r="L349" t="str">
            <v>456SG</v>
          </cell>
          <cell r="M349">
            <v>0</v>
          </cell>
          <cell r="N349">
            <v>0</v>
          </cell>
          <cell r="O349">
            <v>9206733.6732749734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597WYU</v>
          </cell>
          <cell r="B350">
            <v>597</v>
          </cell>
          <cell r="C350" t="str">
            <v>WYU</v>
          </cell>
          <cell r="D350">
            <v>14281.5</v>
          </cell>
          <cell r="F350" t="str">
            <v>597WYU</v>
          </cell>
          <cell r="G350">
            <v>597</v>
          </cell>
          <cell r="H350" t="str">
            <v>WYU</v>
          </cell>
          <cell r="I350">
            <v>14281.5</v>
          </cell>
          <cell r="L350" t="str">
            <v>456WRE</v>
          </cell>
          <cell r="M350">
            <v>0</v>
          </cell>
          <cell r="N350">
            <v>0</v>
          </cell>
          <cell r="O350">
            <v>-857882.39441257808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598CA</v>
          </cell>
          <cell r="B351">
            <v>598</v>
          </cell>
          <cell r="C351" t="str">
            <v>CA</v>
          </cell>
          <cell r="D351">
            <v>68513.279999999999</v>
          </cell>
          <cell r="F351" t="str">
            <v>598CA</v>
          </cell>
          <cell r="G351">
            <v>598</v>
          </cell>
          <cell r="H351" t="str">
            <v>CA</v>
          </cell>
          <cell r="I351">
            <v>68513.279999999999</v>
          </cell>
          <cell r="L351" t="str">
            <v>456WRG</v>
          </cell>
          <cell r="M351">
            <v>0</v>
          </cell>
          <cell r="N351">
            <v>0</v>
          </cell>
          <cell r="O351">
            <v>-4729005.2932926398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598ID</v>
          </cell>
          <cell r="B352">
            <v>598</v>
          </cell>
          <cell r="C352" t="str">
            <v>ID</v>
          </cell>
          <cell r="D352">
            <v>82521.66</v>
          </cell>
          <cell r="F352" t="str">
            <v>598ID</v>
          </cell>
          <cell r="G352">
            <v>598</v>
          </cell>
          <cell r="H352" t="str">
            <v>ID</v>
          </cell>
          <cell r="I352">
            <v>82521.66</v>
          </cell>
          <cell r="L352" t="str">
            <v>500CAGE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598OR</v>
          </cell>
          <cell r="B353">
            <v>598</v>
          </cell>
          <cell r="C353" t="str">
            <v>OR</v>
          </cell>
          <cell r="D353">
            <v>619578.43000000005</v>
          </cell>
          <cell r="F353" t="str">
            <v>598OR</v>
          </cell>
          <cell r="G353">
            <v>598</v>
          </cell>
          <cell r="H353" t="str">
            <v>OR</v>
          </cell>
          <cell r="I353">
            <v>619578.43000000005</v>
          </cell>
          <cell r="L353" t="str">
            <v>500CAGW</v>
          </cell>
          <cell r="M353">
            <v>0</v>
          </cell>
          <cell r="N353">
            <v>0</v>
          </cell>
          <cell r="O353">
            <v>-2156.2262297734023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598SNPD</v>
          </cell>
          <cell r="B354">
            <v>598</v>
          </cell>
          <cell r="C354" t="str">
            <v>SNPD</v>
          </cell>
          <cell r="D354">
            <v>3397284.68</v>
          </cell>
          <cell r="F354" t="str">
            <v>598SNPD</v>
          </cell>
          <cell r="G354">
            <v>598</v>
          </cell>
          <cell r="H354" t="str">
            <v>SNPD</v>
          </cell>
          <cell r="I354">
            <v>3397284.68</v>
          </cell>
          <cell r="L354" t="str">
            <v>500JBG</v>
          </cell>
          <cell r="M354">
            <v>0</v>
          </cell>
          <cell r="N354">
            <v>0</v>
          </cell>
          <cell r="O354">
            <v>24798.145810665763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598UT</v>
          </cell>
          <cell r="B355">
            <v>598</v>
          </cell>
          <cell r="C355" t="str">
            <v>UT</v>
          </cell>
          <cell r="D355">
            <v>672326.44</v>
          </cell>
          <cell r="F355" t="str">
            <v>598UT</v>
          </cell>
          <cell r="G355">
            <v>598</v>
          </cell>
          <cell r="H355" t="str">
            <v>UT</v>
          </cell>
          <cell r="I355">
            <v>672326.44</v>
          </cell>
          <cell r="L355" t="str">
            <v>500SG</v>
          </cell>
          <cell r="M355">
            <v>0</v>
          </cell>
          <cell r="N355">
            <v>0</v>
          </cell>
          <cell r="O355">
            <v>1349.0666668767151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598WA</v>
          </cell>
          <cell r="B356">
            <v>598</v>
          </cell>
          <cell r="C356" t="str">
            <v>WA</v>
          </cell>
          <cell r="D356">
            <v>127521.79</v>
          </cell>
          <cell r="F356" t="str">
            <v>598WA</v>
          </cell>
          <cell r="G356">
            <v>598</v>
          </cell>
          <cell r="H356" t="str">
            <v>WA</v>
          </cell>
          <cell r="I356">
            <v>127521.79</v>
          </cell>
          <cell r="L356" t="str">
            <v>501CAEE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598WYP</v>
          </cell>
          <cell r="B357">
            <v>598</v>
          </cell>
          <cell r="C357" t="str">
            <v>WYP</v>
          </cell>
          <cell r="D357">
            <v>184975.28</v>
          </cell>
          <cell r="F357" t="str">
            <v>598WYP</v>
          </cell>
          <cell r="G357">
            <v>598</v>
          </cell>
          <cell r="H357" t="str">
            <v>WYP</v>
          </cell>
          <cell r="I357">
            <v>184975.28</v>
          </cell>
          <cell r="L357" t="str">
            <v>501CAGW</v>
          </cell>
          <cell r="M357">
            <v>0</v>
          </cell>
          <cell r="N357">
            <v>0</v>
          </cell>
          <cell r="O357">
            <v>-91916.684043498521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901CA</v>
          </cell>
          <cell r="B358">
            <v>901</v>
          </cell>
          <cell r="C358" t="str">
            <v>CA</v>
          </cell>
          <cell r="D358">
            <v>0</v>
          </cell>
          <cell r="F358" t="str">
            <v>901CA</v>
          </cell>
          <cell r="G358">
            <v>901</v>
          </cell>
          <cell r="H358" t="str">
            <v>CA</v>
          </cell>
          <cell r="I358">
            <v>0</v>
          </cell>
          <cell r="L358" t="str">
            <v>501JBE</v>
          </cell>
          <cell r="M358">
            <v>0</v>
          </cell>
          <cell r="N358">
            <v>0</v>
          </cell>
          <cell r="O358">
            <v>3966.3225690023019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901CN</v>
          </cell>
          <cell r="B359">
            <v>901</v>
          </cell>
          <cell r="C359" t="str">
            <v>CN</v>
          </cell>
          <cell r="D359">
            <v>2689357.41</v>
          </cell>
          <cell r="F359" t="str">
            <v>901CN</v>
          </cell>
          <cell r="G359">
            <v>901</v>
          </cell>
          <cell r="H359" t="str">
            <v>CN</v>
          </cell>
          <cell r="I359">
            <v>2689357.41</v>
          </cell>
          <cell r="L359" t="str">
            <v>501JBG</v>
          </cell>
          <cell r="M359">
            <v>0</v>
          </cell>
          <cell r="N359">
            <v>0</v>
          </cell>
          <cell r="O359">
            <v>2549407.9127013339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901OR</v>
          </cell>
          <cell r="B360">
            <v>901</v>
          </cell>
          <cell r="C360" t="str">
            <v>OR</v>
          </cell>
          <cell r="D360">
            <v>0</v>
          </cell>
          <cell r="F360" t="str">
            <v>901OR</v>
          </cell>
          <cell r="G360">
            <v>901</v>
          </cell>
          <cell r="H360" t="str">
            <v>OR</v>
          </cell>
          <cell r="I360">
            <v>0</v>
          </cell>
          <cell r="L360" t="str">
            <v>501NPCCAEW</v>
          </cell>
          <cell r="M360">
            <v>0</v>
          </cell>
          <cell r="N360">
            <v>0</v>
          </cell>
          <cell r="O360">
            <v>-1215724.1705464125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901WA</v>
          </cell>
          <cell r="B361">
            <v>901</v>
          </cell>
          <cell r="C361" t="str">
            <v>WA</v>
          </cell>
          <cell r="D361">
            <v>0</v>
          </cell>
          <cell r="F361" t="str">
            <v>901WA</v>
          </cell>
          <cell r="G361">
            <v>901</v>
          </cell>
          <cell r="H361" t="str">
            <v>WA</v>
          </cell>
          <cell r="I361">
            <v>0</v>
          </cell>
          <cell r="L361" t="str">
            <v>501NPCS</v>
          </cell>
          <cell r="M361">
            <v>0</v>
          </cell>
          <cell r="N361">
            <v>0</v>
          </cell>
          <cell r="O361">
            <v>-4714257.427668673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901WYP</v>
          </cell>
          <cell r="B362">
            <v>901</v>
          </cell>
          <cell r="C362" t="str">
            <v>WYP</v>
          </cell>
          <cell r="D362">
            <v>177.74</v>
          </cell>
          <cell r="F362" t="str">
            <v>901WYP</v>
          </cell>
          <cell r="G362">
            <v>901</v>
          </cell>
          <cell r="H362" t="str">
            <v>WYP</v>
          </cell>
          <cell r="I362">
            <v>177.74</v>
          </cell>
          <cell r="L362" t="str">
            <v>502CAGW</v>
          </cell>
          <cell r="M362">
            <v>0</v>
          </cell>
          <cell r="N362">
            <v>0</v>
          </cell>
          <cell r="O362">
            <v>-67166.844788615243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902CA</v>
          </cell>
          <cell r="B363">
            <v>902</v>
          </cell>
          <cell r="C363" t="str">
            <v>CA</v>
          </cell>
          <cell r="D363">
            <v>658728.35</v>
          </cell>
          <cell r="F363" t="str">
            <v>902CA</v>
          </cell>
          <cell r="G363">
            <v>902</v>
          </cell>
          <cell r="H363" t="str">
            <v>CA</v>
          </cell>
          <cell r="I363">
            <v>658728.35</v>
          </cell>
          <cell r="L363" t="str">
            <v>503CAEE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902CN</v>
          </cell>
          <cell r="B364">
            <v>902</v>
          </cell>
          <cell r="C364" t="str">
            <v>CN</v>
          </cell>
          <cell r="D364">
            <v>743635.02</v>
          </cell>
          <cell r="F364" t="str">
            <v>902CN</v>
          </cell>
          <cell r="G364">
            <v>902</v>
          </cell>
          <cell r="H364" t="str">
            <v>CN</v>
          </cell>
          <cell r="I364">
            <v>743635.02</v>
          </cell>
          <cell r="L364" t="str">
            <v>503SE</v>
          </cell>
          <cell r="M364">
            <v>0</v>
          </cell>
          <cell r="N364">
            <v>0</v>
          </cell>
          <cell r="O364">
            <v>339903.47444253182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902ID</v>
          </cell>
          <cell r="B365">
            <v>902</v>
          </cell>
          <cell r="C365" t="str">
            <v>ID</v>
          </cell>
          <cell r="D365">
            <v>2185118.4900000002</v>
          </cell>
          <cell r="F365" t="str">
            <v>902ID</v>
          </cell>
          <cell r="G365">
            <v>902</v>
          </cell>
          <cell r="H365" t="str">
            <v>ID</v>
          </cell>
          <cell r="I365">
            <v>2185118.4900000002</v>
          </cell>
          <cell r="L365" t="str">
            <v>505CAGW</v>
          </cell>
          <cell r="M365">
            <v>0</v>
          </cell>
          <cell r="N365">
            <v>0</v>
          </cell>
          <cell r="O365">
            <v>-2878.1702973257934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902OR</v>
          </cell>
          <cell r="B366">
            <v>902</v>
          </cell>
          <cell r="C366" t="str">
            <v>OR</v>
          </cell>
          <cell r="D366">
            <v>7223863.6699999999</v>
          </cell>
          <cell r="F366" t="str">
            <v>902OR</v>
          </cell>
          <cell r="G366">
            <v>902</v>
          </cell>
          <cell r="H366" t="str">
            <v>OR</v>
          </cell>
          <cell r="I366">
            <v>7223863.6699999999</v>
          </cell>
          <cell r="L366" t="str">
            <v>506CAGE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902UT</v>
          </cell>
          <cell r="B367">
            <v>902</v>
          </cell>
          <cell r="C367" t="str">
            <v>UT</v>
          </cell>
          <cell r="D367">
            <v>4461575.0199999996</v>
          </cell>
          <cell r="F367" t="str">
            <v>902UT</v>
          </cell>
          <cell r="G367">
            <v>902</v>
          </cell>
          <cell r="H367" t="str">
            <v>UT</v>
          </cell>
          <cell r="I367">
            <v>4461575.0199999996</v>
          </cell>
          <cell r="L367" t="str">
            <v>506CAGW</v>
          </cell>
          <cell r="M367">
            <v>0</v>
          </cell>
          <cell r="N367">
            <v>0</v>
          </cell>
          <cell r="O367">
            <v>-129787.55415490002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902WA</v>
          </cell>
          <cell r="B368">
            <v>902</v>
          </cell>
          <cell r="C368" t="str">
            <v>WA</v>
          </cell>
          <cell r="D368">
            <v>642455.62</v>
          </cell>
          <cell r="F368" t="str">
            <v>902WA</v>
          </cell>
          <cell r="G368">
            <v>902</v>
          </cell>
          <cell r="H368" t="str">
            <v>WA</v>
          </cell>
          <cell r="I368">
            <v>642455.62</v>
          </cell>
          <cell r="L368" t="str">
            <v>506JBG</v>
          </cell>
          <cell r="M368">
            <v>0</v>
          </cell>
          <cell r="N368">
            <v>0</v>
          </cell>
          <cell r="O368">
            <v>26857.18983444613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902WYP</v>
          </cell>
          <cell r="B369">
            <v>902</v>
          </cell>
          <cell r="C369" t="str">
            <v>WYP</v>
          </cell>
          <cell r="D369">
            <v>1080264.31</v>
          </cell>
          <cell r="F369" t="str">
            <v>902WYP</v>
          </cell>
          <cell r="G369">
            <v>902</v>
          </cell>
          <cell r="H369" t="str">
            <v>WYP</v>
          </cell>
          <cell r="I369">
            <v>1080264.31</v>
          </cell>
          <cell r="L369" t="str">
            <v>507CAGW</v>
          </cell>
          <cell r="M369">
            <v>0</v>
          </cell>
          <cell r="N369">
            <v>0</v>
          </cell>
          <cell r="O369">
            <v>-1444.0667414613361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902WYU</v>
          </cell>
          <cell r="B370">
            <v>902</v>
          </cell>
          <cell r="C370" t="str">
            <v>WYU</v>
          </cell>
          <cell r="D370">
            <v>226683.01</v>
          </cell>
          <cell r="F370" t="str">
            <v>902WYU</v>
          </cell>
          <cell r="G370">
            <v>902</v>
          </cell>
          <cell r="H370" t="str">
            <v>WYU</v>
          </cell>
          <cell r="I370">
            <v>226683.01</v>
          </cell>
          <cell r="L370" t="str">
            <v>510CAGW</v>
          </cell>
          <cell r="M370">
            <v>0</v>
          </cell>
          <cell r="N370">
            <v>0</v>
          </cell>
          <cell r="O370">
            <v>-16450.299165102755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903CA</v>
          </cell>
          <cell r="B371">
            <v>903</v>
          </cell>
          <cell r="C371" t="str">
            <v>CA</v>
          </cell>
          <cell r="D371">
            <v>178584.37</v>
          </cell>
          <cell r="F371" t="str">
            <v>903CA</v>
          </cell>
          <cell r="G371">
            <v>903</v>
          </cell>
          <cell r="H371" t="str">
            <v>CA</v>
          </cell>
          <cell r="I371">
            <v>178584.37</v>
          </cell>
          <cell r="L371" t="str">
            <v>511CAGW</v>
          </cell>
          <cell r="M371">
            <v>0</v>
          </cell>
          <cell r="N371">
            <v>0</v>
          </cell>
          <cell r="O371">
            <v>-21803.056906190395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903CN</v>
          </cell>
          <cell r="B372">
            <v>903</v>
          </cell>
          <cell r="C372" t="str">
            <v>CN</v>
          </cell>
          <cell r="D372">
            <v>41740806.93</v>
          </cell>
          <cell r="F372" t="str">
            <v>903CN</v>
          </cell>
          <cell r="G372">
            <v>903</v>
          </cell>
          <cell r="H372" t="str">
            <v>CN</v>
          </cell>
          <cell r="I372">
            <v>41740806.93</v>
          </cell>
          <cell r="L372" t="str">
            <v>512CAGE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903ID</v>
          </cell>
          <cell r="B373">
            <v>903</v>
          </cell>
          <cell r="C373" t="str">
            <v>ID</v>
          </cell>
          <cell r="D373">
            <v>389626.35</v>
          </cell>
          <cell r="F373" t="str">
            <v>903ID</v>
          </cell>
          <cell r="G373">
            <v>903</v>
          </cell>
          <cell r="H373" t="str">
            <v>ID</v>
          </cell>
          <cell r="I373">
            <v>389626.35</v>
          </cell>
          <cell r="L373" t="str">
            <v>512CAGW</v>
          </cell>
          <cell r="M373">
            <v>0</v>
          </cell>
          <cell r="N373">
            <v>0</v>
          </cell>
          <cell r="O373">
            <v>-165160.9531400484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903OR</v>
          </cell>
          <cell r="B374">
            <v>903</v>
          </cell>
          <cell r="C374" t="str">
            <v>OR</v>
          </cell>
          <cell r="D374">
            <v>1745123.49</v>
          </cell>
          <cell r="F374" t="str">
            <v>903OR</v>
          </cell>
          <cell r="G374">
            <v>903</v>
          </cell>
          <cell r="H374" t="str">
            <v>OR</v>
          </cell>
          <cell r="I374">
            <v>1745123.49</v>
          </cell>
          <cell r="L374" t="str">
            <v>512JBG</v>
          </cell>
          <cell r="M374">
            <v>0</v>
          </cell>
          <cell r="N374">
            <v>0</v>
          </cell>
          <cell r="O374">
            <v>247687.95254289889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903UT</v>
          </cell>
          <cell r="B375">
            <v>903</v>
          </cell>
          <cell r="C375" t="str">
            <v>UT</v>
          </cell>
          <cell r="D375">
            <v>3209816.03</v>
          </cell>
          <cell r="F375" t="str">
            <v>903UT</v>
          </cell>
          <cell r="G375">
            <v>903</v>
          </cell>
          <cell r="H375" t="str">
            <v>UT</v>
          </cell>
          <cell r="I375">
            <v>3209816.03</v>
          </cell>
          <cell r="L375" t="str">
            <v>512SG</v>
          </cell>
          <cell r="M375">
            <v>0</v>
          </cell>
          <cell r="N375">
            <v>0</v>
          </cell>
          <cell r="O375">
            <v>263779.47855041223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903WA</v>
          </cell>
          <cell r="B376">
            <v>903</v>
          </cell>
          <cell r="C376" t="str">
            <v>WA</v>
          </cell>
          <cell r="D376">
            <v>529917.64</v>
          </cell>
          <cell r="F376" t="str">
            <v>903WA</v>
          </cell>
          <cell r="G376">
            <v>903</v>
          </cell>
          <cell r="H376" t="str">
            <v>WA</v>
          </cell>
          <cell r="I376">
            <v>529917.64</v>
          </cell>
          <cell r="L376" t="str">
            <v>513CAGW</v>
          </cell>
          <cell r="M376">
            <v>0</v>
          </cell>
          <cell r="N376">
            <v>0</v>
          </cell>
          <cell r="O376">
            <v>-3403.1435557821887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903WYP</v>
          </cell>
          <cell r="B377">
            <v>903</v>
          </cell>
          <cell r="C377" t="str">
            <v>WYP</v>
          </cell>
          <cell r="D377">
            <v>482276.45</v>
          </cell>
          <cell r="F377" t="str">
            <v>903WYP</v>
          </cell>
          <cell r="G377">
            <v>903</v>
          </cell>
          <cell r="H377" t="str">
            <v>WYP</v>
          </cell>
          <cell r="I377">
            <v>482276.45</v>
          </cell>
          <cell r="L377" t="str">
            <v>514CAGW</v>
          </cell>
          <cell r="M377">
            <v>0</v>
          </cell>
          <cell r="N377">
            <v>0</v>
          </cell>
          <cell r="O377">
            <v>-26856.187742552775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903WYU</v>
          </cell>
          <cell r="B378">
            <v>903</v>
          </cell>
          <cell r="C378" t="str">
            <v>WYU</v>
          </cell>
          <cell r="D378">
            <v>85971.22</v>
          </cell>
          <cell r="F378" t="str">
            <v>903WYU</v>
          </cell>
          <cell r="G378">
            <v>903</v>
          </cell>
          <cell r="H378" t="str">
            <v>WYU</v>
          </cell>
          <cell r="I378">
            <v>85971.22</v>
          </cell>
          <cell r="L378" t="str">
            <v>535CAGE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904CA</v>
          </cell>
          <cell r="B379">
            <v>904</v>
          </cell>
          <cell r="C379" t="str">
            <v>CA</v>
          </cell>
          <cell r="D379">
            <v>732167.9</v>
          </cell>
          <cell r="F379" t="str">
            <v>904CA</v>
          </cell>
          <cell r="G379">
            <v>904</v>
          </cell>
          <cell r="H379" t="str">
            <v>CA</v>
          </cell>
          <cell r="I379">
            <v>732167.9</v>
          </cell>
          <cell r="L379" t="str">
            <v>535CAGW</v>
          </cell>
          <cell r="M379">
            <v>0</v>
          </cell>
          <cell r="N379">
            <v>0</v>
          </cell>
          <cell r="O379">
            <v>130055.40550788669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904CN</v>
          </cell>
          <cell r="B380">
            <v>904</v>
          </cell>
          <cell r="C380" t="str">
            <v>CN</v>
          </cell>
          <cell r="D380">
            <v>64325.1</v>
          </cell>
          <cell r="F380" t="str">
            <v>904CN</v>
          </cell>
          <cell r="G380">
            <v>904</v>
          </cell>
          <cell r="H380" t="str">
            <v>CN</v>
          </cell>
          <cell r="I380">
            <v>64325.1</v>
          </cell>
          <cell r="L380" t="str">
            <v>535SG</v>
          </cell>
          <cell r="M380">
            <v>0</v>
          </cell>
          <cell r="N380">
            <v>0</v>
          </cell>
          <cell r="O380">
            <v>16651.631132495226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904ID</v>
          </cell>
          <cell r="B381">
            <v>904</v>
          </cell>
          <cell r="C381" t="str">
            <v>ID</v>
          </cell>
          <cell r="D381">
            <v>717753.19</v>
          </cell>
          <cell r="F381" t="str">
            <v>904ID</v>
          </cell>
          <cell r="G381">
            <v>904</v>
          </cell>
          <cell r="H381" t="str">
            <v>ID</v>
          </cell>
          <cell r="I381">
            <v>717753.19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904OR</v>
          </cell>
          <cell r="B382">
            <v>904</v>
          </cell>
          <cell r="C382" t="str">
            <v>OR</v>
          </cell>
          <cell r="D382">
            <v>4630969.13</v>
          </cell>
          <cell r="F382" t="str">
            <v>904OR</v>
          </cell>
          <cell r="G382">
            <v>904</v>
          </cell>
          <cell r="H382" t="str">
            <v>OR</v>
          </cell>
          <cell r="I382">
            <v>4630969.13</v>
          </cell>
          <cell r="L382" t="str">
            <v>545CAGW</v>
          </cell>
          <cell r="M382">
            <v>0</v>
          </cell>
          <cell r="N382">
            <v>0</v>
          </cell>
          <cell r="O382">
            <v>-6971727.5657977248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904UT</v>
          </cell>
          <cell r="B383">
            <v>904</v>
          </cell>
          <cell r="C383" t="str">
            <v>UT</v>
          </cell>
          <cell r="D383">
            <v>4528924.79</v>
          </cell>
          <cell r="F383" t="str">
            <v>904UT</v>
          </cell>
          <cell r="G383">
            <v>904</v>
          </cell>
          <cell r="H383" t="str">
            <v>UT</v>
          </cell>
          <cell r="I383">
            <v>4528924.79</v>
          </cell>
          <cell r="L383" t="str">
            <v>545SG</v>
          </cell>
          <cell r="M383">
            <v>0</v>
          </cell>
          <cell r="N383">
            <v>0</v>
          </cell>
          <cell r="O383">
            <v>3390356.2888943506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904WA</v>
          </cell>
          <cell r="B384">
            <v>904</v>
          </cell>
          <cell r="C384" t="str">
            <v>WA</v>
          </cell>
          <cell r="D384">
            <v>1670264.6</v>
          </cell>
          <cell r="F384" t="str">
            <v>904WA</v>
          </cell>
          <cell r="G384">
            <v>904</v>
          </cell>
          <cell r="H384" t="str">
            <v>WA</v>
          </cell>
          <cell r="I384">
            <v>1670264.6</v>
          </cell>
          <cell r="L384" t="str">
            <v>547NPCCAEW</v>
          </cell>
          <cell r="M384">
            <v>0</v>
          </cell>
          <cell r="N384">
            <v>0</v>
          </cell>
          <cell r="O384">
            <v>-300554.78959586471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904WYP</v>
          </cell>
          <cell r="B385">
            <v>904</v>
          </cell>
          <cell r="C385" t="str">
            <v>WYP</v>
          </cell>
          <cell r="D385">
            <v>992990.37</v>
          </cell>
          <cell r="F385" t="str">
            <v>904WYP</v>
          </cell>
          <cell r="G385">
            <v>904</v>
          </cell>
          <cell r="H385" t="str">
            <v>WYP</v>
          </cell>
          <cell r="I385">
            <v>992990.37</v>
          </cell>
          <cell r="L385" t="str">
            <v>547NPCS</v>
          </cell>
          <cell r="M385">
            <v>0</v>
          </cell>
          <cell r="N385">
            <v>0</v>
          </cell>
          <cell r="O385">
            <v>4149428.5777009227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904WYU</v>
          </cell>
          <cell r="B386">
            <v>904</v>
          </cell>
          <cell r="C386" t="str">
            <v>WYU</v>
          </cell>
          <cell r="D386">
            <v>0</v>
          </cell>
          <cell r="F386" t="str">
            <v>904WYU</v>
          </cell>
          <cell r="G386">
            <v>904</v>
          </cell>
          <cell r="H386" t="str">
            <v>WYU</v>
          </cell>
          <cell r="I386">
            <v>0</v>
          </cell>
          <cell r="L386" t="str">
            <v>548CAGE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905CA</v>
          </cell>
          <cell r="B387">
            <v>905</v>
          </cell>
          <cell r="C387" t="str">
            <v>CA</v>
          </cell>
          <cell r="D387">
            <v>0</v>
          </cell>
          <cell r="F387" t="str">
            <v>905CA</v>
          </cell>
          <cell r="G387">
            <v>905</v>
          </cell>
          <cell r="H387" t="str">
            <v>CA</v>
          </cell>
          <cell r="I387">
            <v>0</v>
          </cell>
          <cell r="L387" t="str">
            <v>548CAGW</v>
          </cell>
          <cell r="M387">
            <v>0</v>
          </cell>
          <cell r="N387">
            <v>0</v>
          </cell>
          <cell r="O387">
            <v>26354.549140362727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905CN</v>
          </cell>
          <cell r="B388">
            <v>905</v>
          </cell>
          <cell r="C388" t="str">
            <v>CN</v>
          </cell>
          <cell r="D388">
            <v>22019.33</v>
          </cell>
          <cell r="F388" t="str">
            <v>905CN</v>
          </cell>
          <cell r="G388">
            <v>905</v>
          </cell>
          <cell r="H388" t="str">
            <v>CN</v>
          </cell>
          <cell r="I388">
            <v>22019.33</v>
          </cell>
          <cell r="L388" t="str">
            <v>548SG</v>
          </cell>
          <cell r="M388">
            <v>0</v>
          </cell>
          <cell r="N388">
            <v>0</v>
          </cell>
          <cell r="O388">
            <v>6923.0061980065711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905UT</v>
          </cell>
          <cell r="B389">
            <v>905</v>
          </cell>
          <cell r="C389" t="str">
            <v>UT</v>
          </cell>
          <cell r="D389">
            <v>416829.64</v>
          </cell>
          <cell r="F389" t="str">
            <v>905UT</v>
          </cell>
          <cell r="G389">
            <v>905</v>
          </cell>
          <cell r="H389" t="str">
            <v>UT</v>
          </cell>
          <cell r="I389">
            <v>416829.64</v>
          </cell>
          <cell r="L389" t="str">
            <v>549CAGE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907CN</v>
          </cell>
          <cell r="B390">
            <v>907</v>
          </cell>
          <cell r="C390" t="str">
            <v>CN</v>
          </cell>
          <cell r="D390">
            <v>164.82</v>
          </cell>
          <cell r="F390" t="str">
            <v>907CN</v>
          </cell>
          <cell r="G390">
            <v>907</v>
          </cell>
          <cell r="H390" t="str">
            <v>CN</v>
          </cell>
          <cell r="I390">
            <v>164.82</v>
          </cell>
          <cell r="L390" t="str">
            <v>549CAGW</v>
          </cell>
          <cell r="M390">
            <v>0</v>
          </cell>
          <cell r="N390">
            <v>0</v>
          </cell>
          <cell r="O390">
            <v>-1284981.6408962309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908CA</v>
          </cell>
          <cell r="B391">
            <v>908</v>
          </cell>
          <cell r="C391" t="str">
            <v>CA</v>
          </cell>
          <cell r="D391">
            <v>107310.33</v>
          </cell>
          <cell r="F391" t="str">
            <v>908CA</v>
          </cell>
          <cell r="G391">
            <v>908</v>
          </cell>
          <cell r="H391" t="str">
            <v>CA</v>
          </cell>
          <cell r="I391">
            <v>107310.33</v>
          </cell>
          <cell r="L391" t="str">
            <v>549S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908CN</v>
          </cell>
          <cell r="B392">
            <v>908</v>
          </cell>
          <cell r="C392" t="str">
            <v>CN</v>
          </cell>
          <cell r="D392">
            <v>2701623.65</v>
          </cell>
          <cell r="F392" t="str">
            <v>908CN</v>
          </cell>
          <cell r="G392">
            <v>908</v>
          </cell>
          <cell r="H392" t="str">
            <v>CN</v>
          </cell>
          <cell r="I392">
            <v>2701623.65</v>
          </cell>
          <cell r="L392" t="str">
            <v>549SG</v>
          </cell>
          <cell r="M392">
            <v>0</v>
          </cell>
          <cell r="N392">
            <v>0</v>
          </cell>
          <cell r="O392">
            <v>2816824.0549440142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908ID</v>
          </cell>
          <cell r="B393">
            <v>908</v>
          </cell>
          <cell r="C393" t="str">
            <v>ID</v>
          </cell>
          <cell r="D393">
            <v>16884.93</v>
          </cell>
          <cell r="F393" t="str">
            <v>908ID</v>
          </cell>
          <cell r="G393">
            <v>908</v>
          </cell>
          <cell r="H393" t="str">
            <v>ID</v>
          </cell>
          <cell r="I393">
            <v>16884.93</v>
          </cell>
          <cell r="L393" t="str">
            <v>553CAGE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908OR</v>
          </cell>
          <cell r="B394">
            <v>908</v>
          </cell>
          <cell r="C394" t="str">
            <v>OR</v>
          </cell>
          <cell r="D394">
            <v>2096459.35</v>
          </cell>
          <cell r="F394" t="str">
            <v>908OR</v>
          </cell>
          <cell r="G394">
            <v>908</v>
          </cell>
          <cell r="H394" t="str">
            <v>OR</v>
          </cell>
          <cell r="I394">
            <v>2096459.35</v>
          </cell>
          <cell r="L394" t="str">
            <v>553CAGW</v>
          </cell>
          <cell r="M394">
            <v>0</v>
          </cell>
          <cell r="N394">
            <v>0</v>
          </cell>
          <cell r="O394">
            <v>48725.943648139553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908OTHER</v>
          </cell>
          <cell r="B395">
            <v>908</v>
          </cell>
          <cell r="C395" t="str">
            <v>OTHER</v>
          </cell>
          <cell r="D395">
            <v>83357915.310000002</v>
          </cell>
          <cell r="F395" t="str">
            <v>908OTHER</v>
          </cell>
          <cell r="G395">
            <v>908</v>
          </cell>
          <cell r="H395" t="str">
            <v>OTHER</v>
          </cell>
          <cell r="I395">
            <v>83357915.310000002</v>
          </cell>
          <cell r="L395" t="str">
            <v>555NPCCAEW</v>
          </cell>
          <cell r="M395">
            <v>0</v>
          </cell>
          <cell r="N395">
            <v>0</v>
          </cell>
          <cell r="O395">
            <v>-5200.8958587409288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908UT</v>
          </cell>
          <cell r="B396">
            <v>908</v>
          </cell>
          <cell r="C396" t="str">
            <v>UT</v>
          </cell>
          <cell r="D396">
            <v>2583792.0099999998</v>
          </cell>
          <cell r="F396" t="str">
            <v>908UT</v>
          </cell>
          <cell r="G396">
            <v>908</v>
          </cell>
          <cell r="H396" t="str">
            <v>UT</v>
          </cell>
          <cell r="I396">
            <v>2583792.0099999998</v>
          </cell>
          <cell r="L396" t="str">
            <v>555NPCCAGW</v>
          </cell>
          <cell r="M396">
            <v>0</v>
          </cell>
          <cell r="N396">
            <v>0</v>
          </cell>
          <cell r="O396">
            <v>-6461788.1335230349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908WA</v>
          </cell>
          <cell r="B397">
            <v>908</v>
          </cell>
          <cell r="C397" t="str">
            <v>WA</v>
          </cell>
          <cell r="D397">
            <v>355542.02</v>
          </cell>
          <cell r="F397" t="str">
            <v>908WA</v>
          </cell>
          <cell r="G397">
            <v>908</v>
          </cell>
          <cell r="H397" t="str">
            <v>WA</v>
          </cell>
          <cell r="I397">
            <v>355542.02</v>
          </cell>
          <cell r="L397" t="str">
            <v>555NPCS</v>
          </cell>
          <cell r="M397">
            <v>0</v>
          </cell>
          <cell r="N397">
            <v>0</v>
          </cell>
          <cell r="O397">
            <v>-11716673.414558964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908WYP</v>
          </cell>
          <cell r="B398">
            <v>908</v>
          </cell>
          <cell r="C398" t="str">
            <v>WYP</v>
          </cell>
          <cell r="D398">
            <v>969503.78</v>
          </cell>
          <cell r="F398" t="str">
            <v>908WYP</v>
          </cell>
          <cell r="G398">
            <v>908</v>
          </cell>
          <cell r="H398" t="str">
            <v>WYP</v>
          </cell>
          <cell r="I398">
            <v>969503.78</v>
          </cell>
          <cell r="L398" t="str">
            <v>555S</v>
          </cell>
          <cell r="M398">
            <v>0</v>
          </cell>
          <cell r="N398">
            <v>0</v>
          </cell>
          <cell r="O398">
            <v>260000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909CA</v>
          </cell>
          <cell r="B399">
            <v>909</v>
          </cell>
          <cell r="C399" t="str">
            <v>CA</v>
          </cell>
          <cell r="D399">
            <v>147369.39000000001</v>
          </cell>
          <cell r="F399" t="str">
            <v>909CA</v>
          </cell>
          <cell r="G399">
            <v>909</v>
          </cell>
          <cell r="H399" t="str">
            <v>CA</v>
          </cell>
          <cell r="I399">
            <v>147369.39000000001</v>
          </cell>
          <cell r="L399" t="str">
            <v>557CAEE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909CN</v>
          </cell>
          <cell r="B400">
            <v>909</v>
          </cell>
          <cell r="C400" t="str">
            <v>CN</v>
          </cell>
          <cell r="D400">
            <v>2687097.26</v>
          </cell>
          <cell r="F400" t="str">
            <v>909CN</v>
          </cell>
          <cell r="G400">
            <v>909</v>
          </cell>
          <cell r="H400" t="str">
            <v>CN</v>
          </cell>
          <cell r="I400">
            <v>2687097.26</v>
          </cell>
          <cell r="L400" t="str">
            <v>557CAGE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909ID</v>
          </cell>
          <cell r="B401">
            <v>909</v>
          </cell>
          <cell r="C401" t="str">
            <v>ID</v>
          </cell>
          <cell r="D401">
            <v>160778.17000000001</v>
          </cell>
          <cell r="F401" t="str">
            <v>909ID</v>
          </cell>
          <cell r="G401">
            <v>909</v>
          </cell>
          <cell r="H401" t="str">
            <v>ID</v>
          </cell>
          <cell r="I401">
            <v>160778.17000000001</v>
          </cell>
          <cell r="L401" t="str">
            <v>557CAGW</v>
          </cell>
          <cell r="M401">
            <v>0</v>
          </cell>
          <cell r="N401">
            <v>0</v>
          </cell>
          <cell r="O401">
            <v>173786.64182651124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909OR</v>
          </cell>
          <cell r="B402">
            <v>909</v>
          </cell>
          <cell r="C402" t="str">
            <v>OR</v>
          </cell>
          <cell r="D402">
            <v>1894444.61</v>
          </cell>
          <cell r="F402" t="str">
            <v>909OR</v>
          </cell>
          <cell r="G402">
            <v>909</v>
          </cell>
          <cell r="H402" t="str">
            <v>OR</v>
          </cell>
          <cell r="I402">
            <v>1894444.61</v>
          </cell>
          <cell r="L402" t="str">
            <v>557S</v>
          </cell>
          <cell r="M402">
            <v>0</v>
          </cell>
          <cell r="N402">
            <v>0</v>
          </cell>
          <cell r="O402">
            <v>6754.3600000000006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909UT</v>
          </cell>
          <cell r="B403">
            <v>909</v>
          </cell>
          <cell r="C403" t="str">
            <v>UT</v>
          </cell>
          <cell r="D403">
            <v>1552525.01</v>
          </cell>
          <cell r="F403" t="str">
            <v>909UT</v>
          </cell>
          <cell r="G403">
            <v>909</v>
          </cell>
          <cell r="H403" t="str">
            <v>UT</v>
          </cell>
          <cell r="I403">
            <v>1552525.01</v>
          </cell>
          <cell r="L403" t="str">
            <v>557SG</v>
          </cell>
          <cell r="M403">
            <v>0</v>
          </cell>
          <cell r="N403">
            <v>0</v>
          </cell>
          <cell r="O403">
            <v>81399.18240546083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909WA</v>
          </cell>
          <cell r="B404">
            <v>909</v>
          </cell>
          <cell r="C404" t="str">
            <v>WA</v>
          </cell>
          <cell r="D404">
            <v>272993</v>
          </cell>
          <cell r="F404" t="str">
            <v>909WA</v>
          </cell>
          <cell r="G404">
            <v>909</v>
          </cell>
          <cell r="H404" t="str">
            <v>WA</v>
          </cell>
          <cell r="I404">
            <v>272993</v>
          </cell>
          <cell r="L404" t="str">
            <v>557SO</v>
          </cell>
          <cell r="M404">
            <v>0</v>
          </cell>
          <cell r="N404">
            <v>0</v>
          </cell>
          <cell r="O404">
            <v>5289.7725308105873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909WYP</v>
          </cell>
          <cell r="B405">
            <v>909</v>
          </cell>
          <cell r="C405" t="str">
            <v>WYP</v>
          </cell>
          <cell r="D405">
            <v>368683.48</v>
          </cell>
          <cell r="F405" t="str">
            <v>909WYP</v>
          </cell>
          <cell r="G405">
            <v>909</v>
          </cell>
          <cell r="H405" t="str">
            <v>WYP</v>
          </cell>
          <cell r="I405">
            <v>368683.48</v>
          </cell>
          <cell r="L405" t="str">
            <v>560CAGE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909WYU</v>
          </cell>
          <cell r="B406">
            <v>909</v>
          </cell>
          <cell r="C406" t="str">
            <v>WYU</v>
          </cell>
          <cell r="D406">
            <v>3320.05</v>
          </cell>
          <cell r="F406" t="str">
            <v>909WYU</v>
          </cell>
          <cell r="G406">
            <v>909</v>
          </cell>
          <cell r="H406" t="str">
            <v>WYU</v>
          </cell>
          <cell r="I406">
            <v>3320.05</v>
          </cell>
          <cell r="L406" t="str">
            <v>560CAGW</v>
          </cell>
          <cell r="M406">
            <v>0</v>
          </cell>
          <cell r="N406">
            <v>0</v>
          </cell>
          <cell r="O406">
            <v>-534159.34393530991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910CN</v>
          </cell>
          <cell r="B407">
            <v>910</v>
          </cell>
          <cell r="C407" t="str">
            <v>CN</v>
          </cell>
          <cell r="D407">
            <v>16170.61</v>
          </cell>
          <cell r="F407" t="str">
            <v>910CN</v>
          </cell>
          <cell r="G407">
            <v>910</v>
          </cell>
          <cell r="H407" t="str">
            <v>CN</v>
          </cell>
          <cell r="I407">
            <v>16170.61</v>
          </cell>
          <cell r="L407" t="str">
            <v>560JBG</v>
          </cell>
          <cell r="M407">
            <v>0</v>
          </cell>
          <cell r="N407">
            <v>0</v>
          </cell>
          <cell r="O407">
            <v>-14992.014133516086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920OR</v>
          </cell>
          <cell r="B408">
            <v>920</v>
          </cell>
          <cell r="C408" t="str">
            <v>OR</v>
          </cell>
          <cell r="D408">
            <v>-38.89</v>
          </cell>
          <cell r="F408" t="str">
            <v>920OR</v>
          </cell>
          <cell r="G408">
            <v>920</v>
          </cell>
          <cell r="H408" t="str">
            <v>OR</v>
          </cell>
          <cell r="I408">
            <v>-38.89</v>
          </cell>
          <cell r="L408" t="str">
            <v>560SG</v>
          </cell>
          <cell r="M408">
            <v>0</v>
          </cell>
          <cell r="N408">
            <v>0</v>
          </cell>
          <cell r="O408">
            <v>829910.44490823301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920SO</v>
          </cell>
          <cell r="B409">
            <v>920</v>
          </cell>
          <cell r="C409" t="str">
            <v>SO</v>
          </cell>
          <cell r="D409">
            <v>73780563.790000007</v>
          </cell>
          <cell r="F409" t="str">
            <v>920SO</v>
          </cell>
          <cell r="G409">
            <v>920</v>
          </cell>
          <cell r="H409" t="str">
            <v>SO</v>
          </cell>
          <cell r="I409">
            <v>73780563.790000007</v>
          </cell>
          <cell r="L409" t="str">
            <v>565NPCCAEW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920WA</v>
          </cell>
          <cell r="B410">
            <v>920</v>
          </cell>
          <cell r="C410" t="str">
            <v>WA</v>
          </cell>
          <cell r="D410">
            <v>1.17</v>
          </cell>
          <cell r="F410" t="str">
            <v>920WA</v>
          </cell>
          <cell r="G410">
            <v>920</v>
          </cell>
          <cell r="H410" t="str">
            <v>WA</v>
          </cell>
          <cell r="I410">
            <v>1.17</v>
          </cell>
          <cell r="L410" t="str">
            <v>565NPCCAGW</v>
          </cell>
          <cell r="M410">
            <v>0</v>
          </cell>
          <cell r="N410">
            <v>0</v>
          </cell>
          <cell r="O410">
            <v>-588245.29424889339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921CA</v>
          </cell>
          <cell r="B411">
            <v>921</v>
          </cell>
          <cell r="C411" t="str">
            <v>CA</v>
          </cell>
          <cell r="D411">
            <v>4832.33</v>
          </cell>
          <cell r="F411" t="str">
            <v>921CA</v>
          </cell>
          <cell r="G411">
            <v>921</v>
          </cell>
          <cell r="H411" t="str">
            <v>CA</v>
          </cell>
          <cell r="I411">
            <v>4832.33</v>
          </cell>
          <cell r="L411" t="str">
            <v>565NPCS</v>
          </cell>
          <cell r="M411">
            <v>0</v>
          </cell>
          <cell r="N411">
            <v>0</v>
          </cell>
          <cell r="O411">
            <v>-15666520.784212762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921CN</v>
          </cell>
          <cell r="B412">
            <v>921</v>
          </cell>
          <cell r="C412" t="str">
            <v>CN</v>
          </cell>
          <cell r="D412">
            <v>89292.85</v>
          </cell>
          <cell r="F412" t="str">
            <v>921CN</v>
          </cell>
          <cell r="G412">
            <v>921</v>
          </cell>
          <cell r="H412" t="str">
            <v>CN</v>
          </cell>
          <cell r="I412">
            <v>89292.85</v>
          </cell>
          <cell r="L412" t="str">
            <v>571CAGE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921ID</v>
          </cell>
          <cell r="B413">
            <v>921</v>
          </cell>
          <cell r="C413" t="str">
            <v>ID</v>
          </cell>
          <cell r="D413">
            <v>26365.01</v>
          </cell>
          <cell r="F413" t="str">
            <v>921ID</v>
          </cell>
          <cell r="G413">
            <v>921</v>
          </cell>
          <cell r="H413" t="str">
            <v>ID</v>
          </cell>
          <cell r="I413">
            <v>26365.01</v>
          </cell>
          <cell r="L413" t="str">
            <v>571CAGW</v>
          </cell>
          <cell r="M413">
            <v>0</v>
          </cell>
          <cell r="N413">
            <v>0</v>
          </cell>
          <cell r="O413">
            <v>-2374755.0009679482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921OR</v>
          </cell>
          <cell r="B414">
            <v>921</v>
          </cell>
          <cell r="C414" t="str">
            <v>OR</v>
          </cell>
          <cell r="D414">
            <v>56777.62</v>
          </cell>
          <cell r="F414" t="str">
            <v>921OR</v>
          </cell>
          <cell r="G414">
            <v>921</v>
          </cell>
          <cell r="H414" t="str">
            <v>OR</v>
          </cell>
          <cell r="I414">
            <v>56777.62</v>
          </cell>
          <cell r="L414" t="str">
            <v>571JBG</v>
          </cell>
          <cell r="M414">
            <v>0</v>
          </cell>
          <cell r="N414">
            <v>0</v>
          </cell>
          <cell r="O414">
            <v>-63118.323311369451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921SO</v>
          </cell>
          <cell r="B415">
            <v>921</v>
          </cell>
          <cell r="C415" t="str">
            <v>SO</v>
          </cell>
          <cell r="D415">
            <v>9148245.3000000007</v>
          </cell>
          <cell r="F415" t="str">
            <v>921SO</v>
          </cell>
          <cell r="G415">
            <v>921</v>
          </cell>
          <cell r="H415" t="str">
            <v>SO</v>
          </cell>
          <cell r="I415">
            <v>9148245.3000000007</v>
          </cell>
          <cell r="L415" t="str">
            <v>571SG</v>
          </cell>
          <cell r="M415">
            <v>0</v>
          </cell>
          <cell r="N415">
            <v>0</v>
          </cell>
          <cell r="O415">
            <v>2226168.5762779727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921UT</v>
          </cell>
          <cell r="B416">
            <v>921</v>
          </cell>
          <cell r="C416" t="str">
            <v>UT</v>
          </cell>
          <cell r="D416">
            <v>128100.35</v>
          </cell>
          <cell r="F416" t="str">
            <v>921UT</v>
          </cell>
          <cell r="G416">
            <v>921</v>
          </cell>
          <cell r="H416" t="str">
            <v>UT</v>
          </cell>
          <cell r="I416">
            <v>128100.35</v>
          </cell>
          <cell r="L416" t="str">
            <v>580S</v>
          </cell>
          <cell r="M416">
            <v>0</v>
          </cell>
          <cell r="N416">
            <v>0</v>
          </cell>
          <cell r="O416">
            <v>90584.510592222869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921WA</v>
          </cell>
          <cell r="B417">
            <v>921</v>
          </cell>
          <cell r="C417" t="str">
            <v>WA</v>
          </cell>
          <cell r="D417">
            <v>10038.209999999999</v>
          </cell>
          <cell r="F417" t="str">
            <v>921WA</v>
          </cell>
          <cell r="G417">
            <v>921</v>
          </cell>
          <cell r="H417" t="str">
            <v>WA</v>
          </cell>
          <cell r="I417">
            <v>10038.209999999999</v>
          </cell>
          <cell r="L417" t="str">
            <v>580SNPD</v>
          </cell>
          <cell r="M417">
            <v>0</v>
          </cell>
          <cell r="N417">
            <v>0</v>
          </cell>
          <cell r="O417">
            <v>79342.711925528158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921WYP</v>
          </cell>
          <cell r="B418">
            <v>921</v>
          </cell>
          <cell r="C418" t="str">
            <v>WYP</v>
          </cell>
          <cell r="D418">
            <v>36406.550000000003</v>
          </cell>
          <cell r="F418" t="str">
            <v>921WYP</v>
          </cell>
          <cell r="G418">
            <v>921</v>
          </cell>
          <cell r="H418" t="str">
            <v>WYP</v>
          </cell>
          <cell r="I418">
            <v>36406.550000000003</v>
          </cell>
          <cell r="L418" t="str">
            <v>588S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921WYU</v>
          </cell>
          <cell r="B419">
            <v>921</v>
          </cell>
          <cell r="C419" t="str">
            <v>WYU</v>
          </cell>
          <cell r="D419">
            <v>8335.48</v>
          </cell>
          <cell r="F419" t="str">
            <v>921WYU</v>
          </cell>
          <cell r="G419">
            <v>921</v>
          </cell>
          <cell r="H419" t="str">
            <v>WYU</v>
          </cell>
          <cell r="I419">
            <v>8335.48</v>
          </cell>
          <cell r="L419" t="str">
            <v>588SNPD</v>
          </cell>
          <cell r="M419">
            <v>0</v>
          </cell>
          <cell r="N419">
            <v>0</v>
          </cell>
          <cell r="O419">
            <v>-245.32449298058287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922SO</v>
          </cell>
          <cell r="B420">
            <v>922</v>
          </cell>
          <cell r="C420" t="str">
            <v>SO</v>
          </cell>
          <cell r="D420">
            <v>-33020274.239999998</v>
          </cell>
          <cell r="F420" t="str">
            <v>922SO</v>
          </cell>
          <cell r="G420">
            <v>922</v>
          </cell>
          <cell r="H420" t="str">
            <v>SO</v>
          </cell>
          <cell r="I420">
            <v>-33020274.239999998</v>
          </cell>
          <cell r="L420" t="str">
            <v>593S</v>
          </cell>
          <cell r="M420">
            <v>0</v>
          </cell>
          <cell r="N420">
            <v>0</v>
          </cell>
          <cell r="O420">
            <v>417916.67725826654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923CA</v>
          </cell>
          <cell r="B421">
            <v>923</v>
          </cell>
          <cell r="C421" t="str">
            <v>CA</v>
          </cell>
          <cell r="D421">
            <v>128921.79</v>
          </cell>
          <cell r="F421" t="str">
            <v>923CA</v>
          </cell>
          <cell r="G421">
            <v>923</v>
          </cell>
          <cell r="H421" t="str">
            <v>CA</v>
          </cell>
          <cell r="I421">
            <v>128921.79</v>
          </cell>
          <cell r="L421" t="str">
            <v>593SNPD</v>
          </cell>
          <cell r="M421">
            <v>0</v>
          </cell>
          <cell r="N421">
            <v>0</v>
          </cell>
          <cell r="O421">
            <v>25573.42551831502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923ID</v>
          </cell>
          <cell r="B422">
            <v>923</v>
          </cell>
          <cell r="C422" t="str">
            <v>ID</v>
          </cell>
          <cell r="D422">
            <v>77.19</v>
          </cell>
          <cell r="F422" t="str">
            <v>923ID</v>
          </cell>
          <cell r="G422">
            <v>923</v>
          </cell>
          <cell r="H422" t="str">
            <v>ID</v>
          </cell>
          <cell r="I422">
            <v>77.19</v>
          </cell>
          <cell r="L422" t="str">
            <v>903CN</v>
          </cell>
          <cell r="M422">
            <v>0</v>
          </cell>
          <cell r="N422">
            <v>0</v>
          </cell>
          <cell r="O422">
            <v>115213.97715175187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923OR</v>
          </cell>
          <cell r="B423">
            <v>923</v>
          </cell>
          <cell r="C423" t="str">
            <v>OR</v>
          </cell>
          <cell r="D423">
            <v>123975.17</v>
          </cell>
          <cell r="F423" t="str">
            <v>923OR</v>
          </cell>
          <cell r="G423">
            <v>923</v>
          </cell>
          <cell r="H423" t="str">
            <v>OR</v>
          </cell>
          <cell r="I423">
            <v>123975.17</v>
          </cell>
          <cell r="L423" t="str">
            <v>903S</v>
          </cell>
          <cell r="M423">
            <v>0</v>
          </cell>
          <cell r="N423">
            <v>0</v>
          </cell>
          <cell r="O423">
            <v>923376.95188401593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923SO</v>
          </cell>
          <cell r="B424">
            <v>923</v>
          </cell>
          <cell r="C424" t="str">
            <v>SO</v>
          </cell>
          <cell r="D424">
            <v>21001084.329999998</v>
          </cell>
          <cell r="F424" t="str">
            <v>923SO</v>
          </cell>
          <cell r="G424">
            <v>923</v>
          </cell>
          <cell r="H424" t="str">
            <v>SO</v>
          </cell>
          <cell r="I424">
            <v>21001084.329999998</v>
          </cell>
          <cell r="L424" t="str">
            <v>904S</v>
          </cell>
          <cell r="M424">
            <v>0</v>
          </cell>
          <cell r="N424">
            <v>0</v>
          </cell>
          <cell r="O424">
            <v>62258.880074109882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923UT</v>
          </cell>
          <cell r="B425">
            <v>923</v>
          </cell>
          <cell r="C425" t="str">
            <v>UT</v>
          </cell>
          <cell r="D425">
            <v>1278672.1499999999</v>
          </cell>
          <cell r="F425" t="str">
            <v>923UT</v>
          </cell>
          <cell r="G425">
            <v>923</v>
          </cell>
          <cell r="H425" t="str">
            <v>UT</v>
          </cell>
          <cell r="I425">
            <v>1278672.1499999999</v>
          </cell>
          <cell r="L425" t="str">
            <v>905CAGE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923WA</v>
          </cell>
          <cell r="B426">
            <v>923</v>
          </cell>
          <cell r="C426" t="str">
            <v>WA</v>
          </cell>
          <cell r="D426">
            <v>9697.92</v>
          </cell>
          <cell r="F426" t="str">
            <v>923WA</v>
          </cell>
          <cell r="G426">
            <v>923</v>
          </cell>
          <cell r="H426" t="str">
            <v>WA</v>
          </cell>
          <cell r="I426">
            <v>9697.92</v>
          </cell>
          <cell r="L426" t="str">
            <v>905CAGW</v>
          </cell>
          <cell r="M426">
            <v>0</v>
          </cell>
          <cell r="N426">
            <v>0</v>
          </cell>
          <cell r="O426">
            <v>20358.871091146189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923WYP</v>
          </cell>
          <cell r="B427">
            <v>923</v>
          </cell>
          <cell r="C427" t="str">
            <v>WYP</v>
          </cell>
          <cell r="D427">
            <v>3590.62</v>
          </cell>
          <cell r="F427" t="str">
            <v>923WYP</v>
          </cell>
          <cell r="G427">
            <v>923</v>
          </cell>
          <cell r="H427" t="str">
            <v>WYP</v>
          </cell>
          <cell r="I427">
            <v>3590.62</v>
          </cell>
          <cell r="L427" t="str">
            <v>905CN</v>
          </cell>
          <cell r="M427">
            <v>0</v>
          </cell>
          <cell r="N427">
            <v>0</v>
          </cell>
          <cell r="O427">
            <v>-120.38275286138142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923WYU</v>
          </cell>
          <cell r="B428">
            <v>923</v>
          </cell>
          <cell r="C428" t="str">
            <v>WYU</v>
          </cell>
          <cell r="D428">
            <v>5542.1</v>
          </cell>
          <cell r="F428" t="str">
            <v>923WYU</v>
          </cell>
          <cell r="G428">
            <v>923</v>
          </cell>
          <cell r="H428" t="str">
            <v>WYU</v>
          </cell>
          <cell r="I428">
            <v>5542.1</v>
          </cell>
          <cell r="L428" t="str">
            <v>905S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924CA</v>
          </cell>
          <cell r="B429">
            <v>924</v>
          </cell>
          <cell r="C429" t="str">
            <v>CA</v>
          </cell>
          <cell r="D429">
            <v>1468349.9</v>
          </cell>
          <cell r="F429" t="str">
            <v>924CA</v>
          </cell>
          <cell r="G429">
            <v>924</v>
          </cell>
          <cell r="H429" t="str">
            <v>CA</v>
          </cell>
          <cell r="I429">
            <v>1468349.9</v>
          </cell>
          <cell r="L429" t="str">
            <v>908CN</v>
          </cell>
          <cell r="M429">
            <v>0</v>
          </cell>
          <cell r="N429">
            <v>0</v>
          </cell>
          <cell r="O429">
            <v>12929.028927098358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924ID</v>
          </cell>
          <cell r="B430">
            <v>924</v>
          </cell>
          <cell r="C430" t="str">
            <v>ID</v>
          </cell>
          <cell r="D430">
            <v>113544</v>
          </cell>
          <cell r="F430" t="str">
            <v>924ID</v>
          </cell>
          <cell r="G430">
            <v>924</v>
          </cell>
          <cell r="H430" t="str">
            <v>ID</v>
          </cell>
          <cell r="I430">
            <v>113544</v>
          </cell>
          <cell r="L430" t="str">
            <v>908OTHER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924OR</v>
          </cell>
          <cell r="B431">
            <v>924</v>
          </cell>
          <cell r="C431" t="str">
            <v>OR</v>
          </cell>
          <cell r="D431">
            <v>6295833.4000000004</v>
          </cell>
          <cell r="F431" t="str">
            <v>924OR</v>
          </cell>
          <cell r="G431">
            <v>924</v>
          </cell>
          <cell r="H431" t="str">
            <v>OR</v>
          </cell>
          <cell r="I431">
            <v>6295833.4000000004</v>
          </cell>
          <cell r="L431" t="str">
            <v>908S</v>
          </cell>
          <cell r="M431">
            <v>0</v>
          </cell>
          <cell r="N431">
            <v>0</v>
          </cell>
          <cell r="O431">
            <v>18334.453336781764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924SO</v>
          </cell>
          <cell r="B432">
            <v>924</v>
          </cell>
          <cell r="C432" t="str">
            <v>SO</v>
          </cell>
          <cell r="D432">
            <v>4722690.91</v>
          </cell>
          <cell r="F432" t="str">
            <v>924SO</v>
          </cell>
          <cell r="G432">
            <v>924</v>
          </cell>
          <cell r="H432" t="str">
            <v>SO</v>
          </cell>
          <cell r="I432">
            <v>4722690.91</v>
          </cell>
          <cell r="L432" t="str">
            <v>909CAGE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924UT</v>
          </cell>
          <cell r="B433">
            <v>924</v>
          </cell>
          <cell r="C433" t="str">
            <v>UT</v>
          </cell>
          <cell r="D433">
            <v>2152236</v>
          </cell>
          <cell r="F433" t="str">
            <v>924UT</v>
          </cell>
          <cell r="G433">
            <v>924</v>
          </cell>
          <cell r="H433" t="str">
            <v>UT</v>
          </cell>
          <cell r="I433">
            <v>2152236</v>
          </cell>
          <cell r="L433" t="str">
            <v>909CAGW</v>
          </cell>
          <cell r="M433">
            <v>0</v>
          </cell>
          <cell r="N433">
            <v>0</v>
          </cell>
          <cell r="O433">
            <v>6009.0863537789955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924WYP</v>
          </cell>
          <cell r="B434">
            <v>924</v>
          </cell>
          <cell r="C434" t="str">
            <v>WYP</v>
          </cell>
          <cell r="D434">
            <v>349809.96</v>
          </cell>
          <cell r="F434" t="str">
            <v>924WYP</v>
          </cell>
          <cell r="G434">
            <v>924</v>
          </cell>
          <cell r="H434" t="str">
            <v>WYP</v>
          </cell>
          <cell r="I434">
            <v>349809.96</v>
          </cell>
          <cell r="L434" t="str">
            <v>909CN</v>
          </cell>
          <cell r="M434">
            <v>0</v>
          </cell>
          <cell r="N434">
            <v>0</v>
          </cell>
          <cell r="O434">
            <v>-20276.190665540438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925OR</v>
          </cell>
          <cell r="B435">
            <v>925</v>
          </cell>
          <cell r="C435" t="str">
            <v>OR</v>
          </cell>
          <cell r="D435">
            <v>-21502.97</v>
          </cell>
          <cell r="F435" t="str">
            <v>925OR</v>
          </cell>
          <cell r="G435">
            <v>925</v>
          </cell>
          <cell r="H435" t="str">
            <v>OR</v>
          </cell>
          <cell r="I435">
            <v>-21502.97</v>
          </cell>
          <cell r="L435" t="str">
            <v>909S</v>
          </cell>
          <cell r="M435">
            <v>0</v>
          </cell>
          <cell r="N435">
            <v>0</v>
          </cell>
          <cell r="O435">
            <v>17265.88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925SO</v>
          </cell>
          <cell r="B436">
            <v>925</v>
          </cell>
          <cell r="C436" t="str">
            <v>SO</v>
          </cell>
          <cell r="D436">
            <v>17313348.120000001</v>
          </cell>
          <cell r="F436" t="str">
            <v>925SO</v>
          </cell>
          <cell r="G436">
            <v>925</v>
          </cell>
          <cell r="H436" t="str">
            <v>SO</v>
          </cell>
          <cell r="I436">
            <v>17313348.120000001</v>
          </cell>
          <cell r="L436" t="str">
            <v>910CN</v>
          </cell>
          <cell r="M436">
            <v>0</v>
          </cell>
          <cell r="N436">
            <v>0</v>
          </cell>
          <cell r="O436">
            <v>17.087637409889062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926CA</v>
          </cell>
          <cell r="B437">
            <v>926</v>
          </cell>
          <cell r="C437" t="str">
            <v>CA</v>
          </cell>
          <cell r="D437">
            <v>-36272.720000000001</v>
          </cell>
          <cell r="F437" t="str">
            <v>926CA</v>
          </cell>
          <cell r="G437">
            <v>926</v>
          </cell>
          <cell r="H437" t="str">
            <v>CA</v>
          </cell>
          <cell r="I437">
            <v>-36272.720000000001</v>
          </cell>
          <cell r="L437" t="str">
            <v>920S</v>
          </cell>
          <cell r="M437">
            <v>0</v>
          </cell>
          <cell r="N437">
            <v>0</v>
          </cell>
          <cell r="O437">
            <v>-711374.13782782655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926OR</v>
          </cell>
          <cell r="B438">
            <v>926</v>
          </cell>
          <cell r="C438" t="str">
            <v>OR</v>
          </cell>
          <cell r="D438">
            <v>-407235.61</v>
          </cell>
          <cell r="F438" t="str">
            <v>926OR</v>
          </cell>
          <cell r="G438">
            <v>926</v>
          </cell>
          <cell r="H438" t="str">
            <v>OR</v>
          </cell>
          <cell r="I438">
            <v>-407235.61</v>
          </cell>
          <cell r="L438" t="str">
            <v>920SO</v>
          </cell>
          <cell r="M438">
            <v>0</v>
          </cell>
          <cell r="N438">
            <v>0</v>
          </cell>
          <cell r="O438">
            <v>175618.22835443899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926SO</v>
          </cell>
          <cell r="B439">
            <v>926</v>
          </cell>
          <cell r="C439" t="str">
            <v>SO</v>
          </cell>
          <cell r="D439">
            <v>118045638.3</v>
          </cell>
          <cell r="F439" t="str">
            <v>926SO</v>
          </cell>
          <cell r="G439">
            <v>926</v>
          </cell>
          <cell r="H439" t="str">
            <v>SO</v>
          </cell>
          <cell r="I439">
            <v>118045638.3</v>
          </cell>
          <cell r="L439" t="str">
            <v>921SO</v>
          </cell>
          <cell r="M439">
            <v>0</v>
          </cell>
          <cell r="N439">
            <v>0</v>
          </cell>
          <cell r="O439">
            <v>98848.078992583673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926WYP</v>
          </cell>
          <cell r="B440">
            <v>926</v>
          </cell>
          <cell r="C440" t="str">
            <v>WYP</v>
          </cell>
          <cell r="D440">
            <v>375321</v>
          </cell>
          <cell r="F440" t="str">
            <v>926WYP</v>
          </cell>
          <cell r="G440">
            <v>926</v>
          </cell>
          <cell r="H440" t="str">
            <v>WYP</v>
          </cell>
          <cell r="I440">
            <v>375321</v>
          </cell>
          <cell r="L440" t="str">
            <v>923CAGE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928CA</v>
          </cell>
          <cell r="B441">
            <v>928</v>
          </cell>
          <cell r="C441" t="str">
            <v>CA</v>
          </cell>
          <cell r="D441">
            <v>1057243.6599999999</v>
          </cell>
          <cell r="F441" t="str">
            <v>928CA</v>
          </cell>
          <cell r="G441">
            <v>928</v>
          </cell>
          <cell r="H441" t="str">
            <v>CA</v>
          </cell>
          <cell r="I441">
            <v>1057243.6599999999</v>
          </cell>
          <cell r="L441" t="str">
            <v>923CAGW</v>
          </cell>
          <cell r="M441">
            <v>0</v>
          </cell>
          <cell r="N441">
            <v>0</v>
          </cell>
          <cell r="O441">
            <v>64394.99995555231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928CAEE</v>
          </cell>
          <cell r="B442">
            <v>928</v>
          </cell>
          <cell r="C442" t="str">
            <v>CAEE</v>
          </cell>
          <cell r="D442">
            <v>8082.63</v>
          </cell>
          <cell r="F442" t="str">
            <v>928CAEE</v>
          </cell>
          <cell r="G442">
            <v>928</v>
          </cell>
          <cell r="H442" t="str">
            <v>CAEE</v>
          </cell>
          <cell r="I442">
            <v>8082.63</v>
          </cell>
          <cell r="L442" t="str">
            <v>923JBG</v>
          </cell>
          <cell r="M442">
            <v>0</v>
          </cell>
          <cell r="N442">
            <v>0</v>
          </cell>
          <cell r="O442">
            <v>2614.2646240441059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928CAGE</v>
          </cell>
          <cell r="B443">
            <v>928</v>
          </cell>
          <cell r="C443" t="str">
            <v>CAGE</v>
          </cell>
          <cell r="D443">
            <v>206393.68</v>
          </cell>
          <cell r="F443" t="str">
            <v>928CAGE</v>
          </cell>
          <cell r="G443">
            <v>928</v>
          </cell>
          <cell r="H443" t="str">
            <v>CAGE</v>
          </cell>
          <cell r="I443">
            <v>206393.68</v>
          </cell>
          <cell r="L443" t="str">
            <v>923S</v>
          </cell>
          <cell r="M443">
            <v>0</v>
          </cell>
          <cell r="N443">
            <v>0</v>
          </cell>
          <cell r="O443">
            <v>1919.8500000000004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928CAGW</v>
          </cell>
          <cell r="B444">
            <v>928</v>
          </cell>
          <cell r="C444" t="str">
            <v>CAGW</v>
          </cell>
          <cell r="D444">
            <v>2612211.69</v>
          </cell>
          <cell r="F444" t="str">
            <v>928CAGW</v>
          </cell>
          <cell r="G444">
            <v>928</v>
          </cell>
          <cell r="H444" t="str">
            <v>CAGW</v>
          </cell>
          <cell r="I444">
            <v>2612211.69</v>
          </cell>
          <cell r="L444" t="str">
            <v>923SG</v>
          </cell>
          <cell r="M444">
            <v>0</v>
          </cell>
          <cell r="N444">
            <v>0</v>
          </cell>
          <cell r="O444">
            <v>10013.740211972934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928ID</v>
          </cell>
          <cell r="B445">
            <v>928</v>
          </cell>
          <cell r="C445" t="str">
            <v>ID</v>
          </cell>
          <cell r="D445">
            <v>694442.08</v>
          </cell>
          <cell r="F445" t="str">
            <v>928ID</v>
          </cell>
          <cell r="G445">
            <v>928</v>
          </cell>
          <cell r="H445" t="str">
            <v>ID</v>
          </cell>
          <cell r="I445">
            <v>694442.08</v>
          </cell>
          <cell r="L445" t="str">
            <v>923SO</v>
          </cell>
          <cell r="M445">
            <v>0</v>
          </cell>
          <cell r="N445">
            <v>0</v>
          </cell>
          <cell r="O445">
            <v>-27625.646506035533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928OR</v>
          </cell>
          <cell r="B446">
            <v>928</v>
          </cell>
          <cell r="C446" t="str">
            <v>OR</v>
          </cell>
          <cell r="D446">
            <v>4070427.1</v>
          </cell>
          <cell r="F446" t="str">
            <v>928OR</v>
          </cell>
          <cell r="G446">
            <v>928</v>
          </cell>
          <cell r="H446" t="str">
            <v>OR</v>
          </cell>
          <cell r="I446">
            <v>4070427.1</v>
          </cell>
          <cell r="L446" t="str">
            <v>924SO</v>
          </cell>
          <cell r="M446">
            <v>0</v>
          </cell>
          <cell r="N446">
            <v>0</v>
          </cell>
          <cell r="O446">
            <v>-127874.28027931522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928SG</v>
          </cell>
          <cell r="B447">
            <v>928</v>
          </cell>
          <cell r="C447" t="str">
            <v>SG</v>
          </cell>
          <cell r="D447">
            <v>2415099.13</v>
          </cell>
          <cell r="F447" t="str">
            <v>928SG</v>
          </cell>
          <cell r="G447">
            <v>928</v>
          </cell>
          <cell r="H447" t="str">
            <v>SG</v>
          </cell>
          <cell r="I447">
            <v>2415099.13</v>
          </cell>
          <cell r="L447" t="str">
            <v>925S</v>
          </cell>
          <cell r="M447">
            <v>0</v>
          </cell>
          <cell r="N447">
            <v>0</v>
          </cell>
          <cell r="O447">
            <v>387.5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928SO</v>
          </cell>
          <cell r="B448">
            <v>928</v>
          </cell>
          <cell r="C448" t="str">
            <v>SO</v>
          </cell>
          <cell r="D448">
            <v>3155076.87</v>
          </cell>
          <cell r="F448" t="str">
            <v>928SO</v>
          </cell>
          <cell r="G448">
            <v>928</v>
          </cell>
          <cell r="H448" t="str">
            <v>SO</v>
          </cell>
          <cell r="I448">
            <v>3155076.87</v>
          </cell>
          <cell r="L448" t="str">
            <v>925SO</v>
          </cell>
          <cell r="M448">
            <v>0</v>
          </cell>
          <cell r="N448">
            <v>0</v>
          </cell>
          <cell r="O448">
            <v>131073.51358580225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928UT</v>
          </cell>
          <cell r="B449">
            <v>928</v>
          </cell>
          <cell r="C449" t="str">
            <v>UT</v>
          </cell>
          <cell r="D449">
            <v>6652137.2599999998</v>
          </cell>
          <cell r="F449" t="str">
            <v>928UT</v>
          </cell>
          <cell r="G449">
            <v>928</v>
          </cell>
          <cell r="H449" t="str">
            <v>UT</v>
          </cell>
          <cell r="I449">
            <v>6652137.2599999998</v>
          </cell>
          <cell r="L449" t="str">
            <v>926S</v>
          </cell>
          <cell r="M449">
            <v>0</v>
          </cell>
          <cell r="N449">
            <v>0</v>
          </cell>
          <cell r="O449">
            <v>73058.87999999999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928WA</v>
          </cell>
          <cell r="B450">
            <v>928</v>
          </cell>
          <cell r="C450" t="str">
            <v>WA</v>
          </cell>
          <cell r="D450">
            <v>663739.18999999994</v>
          </cell>
          <cell r="F450" t="str">
            <v>928WA</v>
          </cell>
          <cell r="G450">
            <v>928</v>
          </cell>
          <cell r="H450" t="str">
            <v>WA</v>
          </cell>
          <cell r="I450">
            <v>663739.18999999994</v>
          </cell>
          <cell r="L450" t="str">
            <v>926SO</v>
          </cell>
          <cell r="M450">
            <v>0</v>
          </cell>
          <cell r="N450">
            <v>0</v>
          </cell>
          <cell r="O450">
            <v>74462.307557463369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928WYP</v>
          </cell>
          <cell r="B451">
            <v>928</v>
          </cell>
          <cell r="C451" t="str">
            <v>WYP</v>
          </cell>
          <cell r="D451">
            <v>1595584.08</v>
          </cell>
          <cell r="F451" t="str">
            <v>928WYP</v>
          </cell>
          <cell r="G451">
            <v>928</v>
          </cell>
          <cell r="H451" t="str">
            <v>WYP</v>
          </cell>
          <cell r="I451">
            <v>1595584.08</v>
          </cell>
          <cell r="L451" t="str">
            <v>928CAGE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929SO</v>
          </cell>
          <cell r="B452">
            <v>929</v>
          </cell>
          <cell r="C452" t="str">
            <v>SO</v>
          </cell>
          <cell r="D452">
            <v>-130126920.04000001</v>
          </cell>
          <cell r="F452" t="str">
            <v>929SO</v>
          </cell>
          <cell r="G452">
            <v>929</v>
          </cell>
          <cell r="H452" t="str">
            <v>SO</v>
          </cell>
          <cell r="I452">
            <v>-130126920.04000001</v>
          </cell>
          <cell r="L452" t="str">
            <v>928CAGW</v>
          </cell>
          <cell r="M452">
            <v>0</v>
          </cell>
          <cell r="N452">
            <v>0</v>
          </cell>
          <cell r="O452">
            <v>57.718990624016129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930CA</v>
          </cell>
          <cell r="B453">
            <v>930</v>
          </cell>
          <cell r="C453" t="str">
            <v>CA</v>
          </cell>
          <cell r="D453">
            <v>1000</v>
          </cell>
          <cell r="F453" t="str">
            <v>930CA</v>
          </cell>
          <cell r="G453">
            <v>930</v>
          </cell>
          <cell r="H453" t="str">
            <v>CA</v>
          </cell>
          <cell r="I453">
            <v>1000</v>
          </cell>
          <cell r="L453" t="str">
            <v>928S</v>
          </cell>
          <cell r="M453">
            <v>0</v>
          </cell>
          <cell r="N453">
            <v>0</v>
          </cell>
          <cell r="O453">
            <v>-535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930ID</v>
          </cell>
          <cell r="B454">
            <v>930</v>
          </cell>
          <cell r="C454" t="str">
            <v>ID</v>
          </cell>
          <cell r="D454">
            <v>0</v>
          </cell>
          <cell r="F454" t="str">
            <v>930ID</v>
          </cell>
          <cell r="G454">
            <v>930</v>
          </cell>
          <cell r="H454" t="str">
            <v>ID</v>
          </cell>
          <cell r="I454">
            <v>0</v>
          </cell>
          <cell r="L454" t="str">
            <v>928SG</v>
          </cell>
          <cell r="M454">
            <v>0</v>
          </cell>
          <cell r="N454">
            <v>0</v>
          </cell>
          <cell r="O454">
            <v>153.09764114344108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930OR</v>
          </cell>
          <cell r="B455">
            <v>930</v>
          </cell>
          <cell r="C455" t="str">
            <v>OR</v>
          </cell>
          <cell r="D455">
            <v>33353.53</v>
          </cell>
          <cell r="F455" t="str">
            <v>930OR</v>
          </cell>
          <cell r="G455">
            <v>930</v>
          </cell>
          <cell r="H455" t="str">
            <v>OR</v>
          </cell>
          <cell r="I455">
            <v>33353.53</v>
          </cell>
          <cell r="L455" t="str">
            <v>928SO</v>
          </cell>
          <cell r="M455">
            <v>0</v>
          </cell>
          <cell r="N455">
            <v>0</v>
          </cell>
          <cell r="O455">
            <v>-122158.40392036689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930SO</v>
          </cell>
          <cell r="B456">
            <v>930</v>
          </cell>
          <cell r="C456" t="str">
            <v>SO</v>
          </cell>
          <cell r="D456">
            <v>2160475.2999999998</v>
          </cell>
          <cell r="F456" t="str">
            <v>930SO</v>
          </cell>
          <cell r="G456">
            <v>930</v>
          </cell>
          <cell r="H456" t="str">
            <v>SO</v>
          </cell>
          <cell r="I456">
            <v>2160475.2999999998</v>
          </cell>
          <cell r="L456" t="str">
            <v>929SO</v>
          </cell>
          <cell r="M456">
            <v>0</v>
          </cell>
          <cell r="N456">
            <v>0</v>
          </cell>
          <cell r="O456">
            <v>-1214.0235334185697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930UT</v>
          </cell>
          <cell r="B457">
            <v>930</v>
          </cell>
          <cell r="C457" t="str">
            <v>UT</v>
          </cell>
          <cell r="D457">
            <v>0</v>
          </cell>
          <cell r="F457" t="str">
            <v>930UT</v>
          </cell>
          <cell r="G457">
            <v>930</v>
          </cell>
          <cell r="H457" t="str">
            <v>UT</v>
          </cell>
          <cell r="I457">
            <v>0</v>
          </cell>
          <cell r="L457" t="str">
            <v>930S</v>
          </cell>
          <cell r="M457">
            <v>0</v>
          </cell>
          <cell r="N457">
            <v>0</v>
          </cell>
          <cell r="O457">
            <v>39022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930WA</v>
          </cell>
          <cell r="B458">
            <v>930</v>
          </cell>
          <cell r="C458" t="str">
            <v>WA</v>
          </cell>
          <cell r="D458">
            <v>7272.94</v>
          </cell>
          <cell r="F458" t="str">
            <v>930WA</v>
          </cell>
          <cell r="G458">
            <v>930</v>
          </cell>
          <cell r="H458" t="str">
            <v>WA</v>
          </cell>
          <cell r="I458">
            <v>7272.94</v>
          </cell>
          <cell r="L458" t="str">
            <v>930SO</v>
          </cell>
          <cell r="M458">
            <v>0</v>
          </cell>
          <cell r="N458">
            <v>0</v>
          </cell>
          <cell r="O458">
            <v>-26000.489973346092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930WYP</v>
          </cell>
          <cell r="B459">
            <v>930</v>
          </cell>
          <cell r="C459" t="str">
            <v>WYP</v>
          </cell>
          <cell r="D459">
            <v>870</v>
          </cell>
          <cell r="F459" t="str">
            <v>930WYP</v>
          </cell>
          <cell r="G459">
            <v>930</v>
          </cell>
          <cell r="H459" t="str">
            <v>WYP</v>
          </cell>
          <cell r="I459">
            <v>870</v>
          </cell>
          <cell r="L459" t="str">
            <v>935S</v>
          </cell>
          <cell r="M459">
            <v>0</v>
          </cell>
          <cell r="N459">
            <v>0</v>
          </cell>
          <cell r="O459">
            <v>1.7820010586011179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930WYU</v>
          </cell>
          <cell r="B460">
            <v>930</v>
          </cell>
          <cell r="C460" t="str">
            <v>WYU</v>
          </cell>
          <cell r="D460">
            <v>0</v>
          </cell>
          <cell r="F460" t="str">
            <v>930WYU</v>
          </cell>
          <cell r="G460">
            <v>930</v>
          </cell>
          <cell r="H460" t="str">
            <v>WYU</v>
          </cell>
          <cell r="I460">
            <v>0</v>
          </cell>
          <cell r="L460" t="str">
            <v>935SO</v>
          </cell>
          <cell r="M460">
            <v>0</v>
          </cell>
          <cell r="N460">
            <v>0</v>
          </cell>
          <cell r="O460">
            <v>8167.8570022847698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931CA</v>
          </cell>
          <cell r="B461">
            <v>931</v>
          </cell>
          <cell r="C461" t="str">
            <v>CA</v>
          </cell>
          <cell r="D461">
            <v>66943.88</v>
          </cell>
          <cell r="F461" t="str">
            <v>931CA</v>
          </cell>
          <cell r="G461">
            <v>931</v>
          </cell>
          <cell r="H461" t="str">
            <v>CA</v>
          </cell>
          <cell r="I461">
            <v>66943.88</v>
          </cell>
          <cell r="L461" t="str">
            <v>ACCOUNTS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931ID</v>
          </cell>
          <cell r="B462">
            <v>931</v>
          </cell>
          <cell r="C462" t="str">
            <v>ID</v>
          </cell>
          <cell r="D462">
            <v>1012.32</v>
          </cell>
          <cell r="F462" t="str">
            <v>931ID</v>
          </cell>
          <cell r="G462">
            <v>931</v>
          </cell>
          <cell r="H462" t="str">
            <v>ID</v>
          </cell>
          <cell r="I462">
            <v>1012.32</v>
          </cell>
          <cell r="L462" t="str">
            <v>CWCS</v>
          </cell>
          <cell r="M462">
            <v>0</v>
          </cell>
          <cell r="N462">
            <v>0</v>
          </cell>
          <cell r="O462">
            <v>23459504.952025533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931OR</v>
          </cell>
          <cell r="B463">
            <v>931</v>
          </cell>
          <cell r="C463" t="str">
            <v>OR</v>
          </cell>
          <cell r="D463">
            <v>259286.92</v>
          </cell>
          <cell r="F463" t="str">
            <v>931OR</v>
          </cell>
          <cell r="G463">
            <v>931</v>
          </cell>
          <cell r="H463" t="str">
            <v>OR</v>
          </cell>
          <cell r="I463">
            <v>259286.92</v>
          </cell>
          <cell r="L463" t="str">
            <v>DPS</v>
          </cell>
          <cell r="M463">
            <v>0</v>
          </cell>
          <cell r="N463">
            <v>0</v>
          </cell>
          <cell r="O463">
            <v>-2435140.8337500002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931SO</v>
          </cell>
          <cell r="B464">
            <v>931</v>
          </cell>
          <cell r="C464" t="str">
            <v>SO</v>
          </cell>
          <cell r="D464">
            <v>2138242.75</v>
          </cell>
          <cell r="F464" t="str">
            <v>931SO</v>
          </cell>
          <cell r="G464">
            <v>931</v>
          </cell>
          <cell r="H464" t="str">
            <v>SO</v>
          </cell>
          <cell r="I464">
            <v>2138242.75</v>
          </cell>
          <cell r="L464" t="str">
            <v>GPCAGE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931UT</v>
          </cell>
          <cell r="B465">
            <v>931</v>
          </cell>
          <cell r="C465" t="str">
            <v>UT</v>
          </cell>
          <cell r="D465">
            <v>10014.719999999999</v>
          </cell>
          <cell r="F465" t="str">
            <v>931UT</v>
          </cell>
          <cell r="G465">
            <v>931</v>
          </cell>
          <cell r="H465" t="str">
            <v>UT</v>
          </cell>
          <cell r="I465">
            <v>10014.719999999999</v>
          </cell>
          <cell r="L465" t="str">
            <v>GPSG</v>
          </cell>
          <cell r="M465">
            <v>0</v>
          </cell>
          <cell r="N465">
            <v>0</v>
          </cell>
          <cell r="O465">
            <v>534.72937767997757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931WA</v>
          </cell>
          <cell r="B466">
            <v>931</v>
          </cell>
          <cell r="C466" t="str">
            <v>WA</v>
          </cell>
          <cell r="D466">
            <v>41302.43</v>
          </cell>
          <cell r="F466" t="str">
            <v>931WA</v>
          </cell>
          <cell r="G466">
            <v>931</v>
          </cell>
          <cell r="H466" t="str">
            <v>WA</v>
          </cell>
          <cell r="I466">
            <v>41302.43</v>
          </cell>
          <cell r="L466" t="str">
            <v>GPSO</v>
          </cell>
          <cell r="M466">
            <v>0</v>
          </cell>
          <cell r="N466">
            <v>0</v>
          </cell>
          <cell r="O466">
            <v>857422.0128971535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931WYP</v>
          </cell>
          <cell r="B467">
            <v>931</v>
          </cell>
          <cell r="C467" t="str">
            <v>WYP</v>
          </cell>
          <cell r="D467">
            <v>41919.730000000003</v>
          </cell>
          <cell r="F467" t="str">
            <v>931WYP</v>
          </cell>
          <cell r="G467">
            <v>931</v>
          </cell>
          <cell r="H467" t="str">
            <v>WYP</v>
          </cell>
          <cell r="I467">
            <v>41919.730000000003</v>
          </cell>
          <cell r="L467" t="str">
            <v>OWC143SO</v>
          </cell>
          <cell r="M467">
            <v>0</v>
          </cell>
          <cell r="N467">
            <v>0</v>
          </cell>
          <cell r="O467">
            <v>-3490479.2739727902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935CA</v>
          </cell>
          <cell r="B468">
            <v>935</v>
          </cell>
          <cell r="C468" t="str">
            <v>CA</v>
          </cell>
          <cell r="D468">
            <v>93038.6</v>
          </cell>
          <cell r="F468" t="str">
            <v>935CA</v>
          </cell>
          <cell r="G468">
            <v>935</v>
          </cell>
          <cell r="H468" t="str">
            <v>CA</v>
          </cell>
          <cell r="I468">
            <v>93038.6</v>
          </cell>
          <cell r="L468" t="str">
            <v>OWC232CAEE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935CN</v>
          </cell>
          <cell r="B469">
            <v>935</v>
          </cell>
          <cell r="C469" t="str">
            <v>CN</v>
          </cell>
          <cell r="D469">
            <v>59158.26</v>
          </cell>
          <cell r="F469" t="str">
            <v>935CN</v>
          </cell>
          <cell r="G469">
            <v>935</v>
          </cell>
          <cell r="H469" t="str">
            <v>CN</v>
          </cell>
          <cell r="I469">
            <v>59158.26</v>
          </cell>
          <cell r="L469" t="str">
            <v>OWC232CAGE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935ID</v>
          </cell>
          <cell r="B470">
            <v>935</v>
          </cell>
          <cell r="C470" t="str">
            <v>ID</v>
          </cell>
          <cell r="D470">
            <v>15194.54</v>
          </cell>
          <cell r="F470" t="str">
            <v>935ID</v>
          </cell>
          <cell r="G470">
            <v>935</v>
          </cell>
          <cell r="H470" t="str">
            <v>ID</v>
          </cell>
          <cell r="I470">
            <v>15194.54</v>
          </cell>
          <cell r="L470" t="str">
            <v>OWC232S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935OR</v>
          </cell>
          <cell r="B471">
            <v>935</v>
          </cell>
          <cell r="C471" t="str">
            <v>OR</v>
          </cell>
          <cell r="D471">
            <v>167285.01</v>
          </cell>
          <cell r="F471" t="str">
            <v>935OR</v>
          </cell>
          <cell r="G471">
            <v>935</v>
          </cell>
          <cell r="H471" t="str">
            <v>OR</v>
          </cell>
          <cell r="I471">
            <v>167285.01</v>
          </cell>
          <cell r="L471" t="str">
            <v>OWC232SG</v>
          </cell>
          <cell r="M471">
            <v>0</v>
          </cell>
          <cell r="N471">
            <v>0</v>
          </cell>
          <cell r="O471">
            <v>160375.10243031819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935SO</v>
          </cell>
          <cell r="B472">
            <v>935</v>
          </cell>
          <cell r="C472" t="str">
            <v>SO</v>
          </cell>
          <cell r="D472">
            <v>23205820.41</v>
          </cell>
          <cell r="F472" t="str">
            <v>935SO</v>
          </cell>
          <cell r="G472">
            <v>935</v>
          </cell>
          <cell r="H472" t="str">
            <v>SO</v>
          </cell>
          <cell r="I472">
            <v>23205820.41</v>
          </cell>
          <cell r="L472" t="str">
            <v>OWC232SO</v>
          </cell>
          <cell r="M472">
            <v>0</v>
          </cell>
          <cell r="N472">
            <v>0</v>
          </cell>
          <cell r="O472">
            <v>490630.22944147052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935UT</v>
          </cell>
          <cell r="B473">
            <v>935</v>
          </cell>
          <cell r="C473" t="str">
            <v>UT</v>
          </cell>
          <cell r="D473">
            <v>100923.51</v>
          </cell>
          <cell r="F473" t="str">
            <v>935UT</v>
          </cell>
          <cell r="G473">
            <v>935</v>
          </cell>
          <cell r="H473" t="str">
            <v>UT</v>
          </cell>
          <cell r="I473">
            <v>100923.51</v>
          </cell>
          <cell r="L473" t="str">
            <v>OWC2533CAGE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935WA</v>
          </cell>
          <cell r="B474">
            <v>935</v>
          </cell>
          <cell r="C474" t="str">
            <v>WA</v>
          </cell>
          <cell r="D474">
            <v>46370.82</v>
          </cell>
          <cell r="F474" t="str">
            <v>935WA</v>
          </cell>
          <cell r="G474">
            <v>935</v>
          </cell>
          <cell r="H474" t="str">
            <v>WA</v>
          </cell>
          <cell r="I474">
            <v>46370.82</v>
          </cell>
          <cell r="L474" t="str">
            <v>OWC254105CAEE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935WYP</v>
          </cell>
          <cell r="B475">
            <v>935</v>
          </cell>
          <cell r="C475" t="str">
            <v>WYP</v>
          </cell>
          <cell r="D475">
            <v>41341.82</v>
          </cell>
          <cell r="F475" t="str">
            <v>935WYP</v>
          </cell>
          <cell r="G475">
            <v>935</v>
          </cell>
          <cell r="H475" t="str">
            <v>WYP</v>
          </cell>
          <cell r="I475">
            <v>41341.82</v>
          </cell>
          <cell r="L475" t="str">
            <v>OWC254105CAGE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935WYU</v>
          </cell>
          <cell r="B476">
            <v>935</v>
          </cell>
          <cell r="C476" t="str">
            <v>WYU</v>
          </cell>
          <cell r="D476">
            <v>7474.23</v>
          </cell>
          <cell r="F476" t="str">
            <v>935WYU</v>
          </cell>
          <cell r="G476">
            <v>935</v>
          </cell>
          <cell r="H476" t="str">
            <v>WYU</v>
          </cell>
          <cell r="I476">
            <v>7474.23</v>
          </cell>
          <cell r="L476" t="str">
            <v>SCHMAPJBE</v>
          </cell>
          <cell r="M476">
            <v>0</v>
          </cell>
          <cell r="N476">
            <v>0</v>
          </cell>
          <cell r="O476">
            <v>-9064.8691755626114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4118SE</v>
          </cell>
          <cell r="B477">
            <v>4118</v>
          </cell>
          <cell r="C477" t="str">
            <v>SE</v>
          </cell>
          <cell r="D477">
            <v>-173.36</v>
          </cell>
          <cell r="F477" t="str">
            <v>4118SE</v>
          </cell>
          <cell r="G477">
            <v>4118</v>
          </cell>
          <cell r="H477" t="str">
            <v>SE</v>
          </cell>
          <cell r="I477">
            <v>-173.36</v>
          </cell>
          <cell r="L477" t="str">
            <v>SCHMAPSCHMDEXP</v>
          </cell>
          <cell r="M477">
            <v>0</v>
          </cell>
          <cell r="N477">
            <v>0</v>
          </cell>
          <cell r="O477">
            <v>1211.4725894705491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40910IBT</v>
          </cell>
          <cell r="B478">
            <v>40910</v>
          </cell>
          <cell r="C478" t="str">
            <v>IBT</v>
          </cell>
          <cell r="D478">
            <v>137232718.15000001</v>
          </cell>
          <cell r="F478" t="str">
            <v>40910IBT</v>
          </cell>
          <cell r="G478">
            <v>40910</v>
          </cell>
          <cell r="H478" t="str">
            <v>IBT</v>
          </cell>
          <cell r="I478">
            <v>137232718.15000001</v>
          </cell>
          <cell r="L478" t="str">
            <v>SCHMAPSO</v>
          </cell>
          <cell r="M478">
            <v>0</v>
          </cell>
          <cell r="N478">
            <v>0</v>
          </cell>
          <cell r="O478">
            <v>58089.600508754433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40911IBT</v>
          </cell>
          <cell r="B479">
            <v>40911</v>
          </cell>
          <cell r="C479" t="str">
            <v>IBT</v>
          </cell>
          <cell r="D479">
            <v>35668036.920000002</v>
          </cell>
          <cell r="F479" t="str">
            <v>40911IBT</v>
          </cell>
          <cell r="G479">
            <v>40911</v>
          </cell>
          <cell r="H479" t="str">
            <v>IBT</v>
          </cell>
          <cell r="I479">
            <v>35668036.920000002</v>
          </cell>
          <cell r="L479" t="str">
            <v>SCHMATCAEE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41140DGU</v>
          </cell>
          <cell r="B480">
            <v>41140</v>
          </cell>
          <cell r="C480" t="str">
            <v>DGU</v>
          </cell>
          <cell r="D480">
            <v>-2943986.95</v>
          </cell>
          <cell r="F480" t="str">
            <v>41140DGU</v>
          </cell>
          <cell r="G480">
            <v>41140</v>
          </cell>
          <cell r="H480" t="str">
            <v>DGU</v>
          </cell>
          <cell r="I480">
            <v>-2943986.95</v>
          </cell>
          <cell r="L480" t="str">
            <v>SCHMATCAGE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41160SO</v>
          </cell>
          <cell r="B481">
            <v>41160</v>
          </cell>
          <cell r="C481" t="str">
            <v>SO</v>
          </cell>
          <cell r="D481">
            <v>0</v>
          </cell>
          <cell r="F481" t="str">
            <v>41160SO</v>
          </cell>
          <cell r="G481">
            <v>41160</v>
          </cell>
          <cell r="H481" t="str">
            <v>SO</v>
          </cell>
          <cell r="I481">
            <v>0</v>
          </cell>
          <cell r="L481" t="str">
            <v>SCHMATCAGW</v>
          </cell>
          <cell r="M481">
            <v>0</v>
          </cell>
          <cell r="N481">
            <v>0</v>
          </cell>
          <cell r="O481">
            <v>3082916.3170979284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403360CA</v>
          </cell>
          <cell r="B482">
            <v>403360</v>
          </cell>
          <cell r="C482" t="str">
            <v>CA</v>
          </cell>
          <cell r="D482">
            <v>25184.27</v>
          </cell>
          <cell r="F482" t="str">
            <v>403360CA</v>
          </cell>
          <cell r="G482">
            <v>403360</v>
          </cell>
          <cell r="H482" t="str">
            <v>CA</v>
          </cell>
          <cell r="I482">
            <v>25184.27</v>
          </cell>
          <cell r="L482" t="str">
            <v>SCHMATCN</v>
          </cell>
          <cell r="M482">
            <v>0</v>
          </cell>
          <cell r="N482">
            <v>0</v>
          </cell>
          <cell r="O482">
            <v>50557.188580000024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403360ID</v>
          </cell>
          <cell r="B483">
            <v>403360</v>
          </cell>
          <cell r="C483" t="str">
            <v>ID</v>
          </cell>
          <cell r="D483">
            <v>26510.13</v>
          </cell>
          <cell r="F483" t="str">
            <v>403360ID</v>
          </cell>
          <cell r="G483">
            <v>403360</v>
          </cell>
          <cell r="H483" t="str">
            <v>ID</v>
          </cell>
          <cell r="I483">
            <v>26510.13</v>
          </cell>
          <cell r="L483" t="str">
            <v>SCHMATJBG</v>
          </cell>
          <cell r="M483">
            <v>0</v>
          </cell>
          <cell r="N483">
            <v>0</v>
          </cell>
          <cell r="O483">
            <v>61179315.218429595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403360OR</v>
          </cell>
          <cell r="B484">
            <v>403360</v>
          </cell>
          <cell r="C484" t="str">
            <v>OR</v>
          </cell>
          <cell r="D484">
            <v>61992.04</v>
          </cell>
          <cell r="F484" t="str">
            <v>403360OR</v>
          </cell>
          <cell r="G484">
            <v>403360</v>
          </cell>
          <cell r="H484" t="str">
            <v>OR</v>
          </cell>
          <cell r="I484">
            <v>61992.04</v>
          </cell>
          <cell r="L484" t="str">
            <v>SCHMATS</v>
          </cell>
          <cell r="M484">
            <v>0</v>
          </cell>
          <cell r="N484">
            <v>0</v>
          </cell>
          <cell r="O484">
            <v>4802651.805216047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403360UT</v>
          </cell>
          <cell r="B485">
            <v>403360</v>
          </cell>
          <cell r="C485" t="str">
            <v>UT</v>
          </cell>
          <cell r="D485">
            <v>184675.04</v>
          </cell>
          <cell r="F485" t="str">
            <v>403360UT</v>
          </cell>
          <cell r="G485">
            <v>403360</v>
          </cell>
          <cell r="H485" t="str">
            <v>UT</v>
          </cell>
          <cell r="I485">
            <v>184675.04</v>
          </cell>
          <cell r="L485" t="str">
            <v>SCHMATSCHMDEXP</v>
          </cell>
          <cell r="M485">
            <v>0</v>
          </cell>
          <cell r="N485">
            <v>0</v>
          </cell>
          <cell r="O485">
            <v>-12239205.407033948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403360WA</v>
          </cell>
          <cell r="B486">
            <v>403360</v>
          </cell>
          <cell r="C486" t="str">
            <v>WA</v>
          </cell>
          <cell r="D486">
            <v>7609.99</v>
          </cell>
          <cell r="F486" t="str">
            <v>403360WA</v>
          </cell>
          <cell r="G486">
            <v>403360</v>
          </cell>
          <cell r="H486" t="str">
            <v>WA</v>
          </cell>
          <cell r="I486">
            <v>7609.99</v>
          </cell>
          <cell r="L486" t="str">
            <v>SCHMATSG</v>
          </cell>
          <cell r="M486">
            <v>0</v>
          </cell>
          <cell r="N486">
            <v>0</v>
          </cell>
          <cell r="O486">
            <v>10939619.891423944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403360WYP</v>
          </cell>
          <cell r="B487">
            <v>403360</v>
          </cell>
          <cell r="C487" t="str">
            <v>WYP</v>
          </cell>
          <cell r="D487">
            <v>43042.73</v>
          </cell>
          <cell r="F487" t="str">
            <v>403360WYP</v>
          </cell>
          <cell r="G487">
            <v>403360</v>
          </cell>
          <cell r="H487" t="str">
            <v>WYP</v>
          </cell>
          <cell r="I487">
            <v>43042.73</v>
          </cell>
          <cell r="L487" t="str">
            <v>SCHMATSO</v>
          </cell>
          <cell r="M487">
            <v>0</v>
          </cell>
          <cell r="N487">
            <v>0</v>
          </cell>
          <cell r="O487">
            <v>480245.61747172853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403360WYU</v>
          </cell>
          <cell r="B488">
            <v>403360</v>
          </cell>
          <cell r="C488" t="str">
            <v>WYU</v>
          </cell>
          <cell r="D488">
            <v>79910.179999999993</v>
          </cell>
          <cell r="F488" t="str">
            <v>403360WYU</v>
          </cell>
          <cell r="G488">
            <v>403360</v>
          </cell>
          <cell r="H488" t="str">
            <v>WYU</v>
          </cell>
          <cell r="I488">
            <v>79910.179999999993</v>
          </cell>
          <cell r="L488" t="str">
            <v>SCHMDPJBE</v>
          </cell>
          <cell r="M488">
            <v>0</v>
          </cell>
          <cell r="N488">
            <v>0</v>
          </cell>
          <cell r="O488">
            <v>559334.39520980429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403361CA</v>
          </cell>
          <cell r="B489">
            <v>403361</v>
          </cell>
          <cell r="C489" t="str">
            <v>CA</v>
          </cell>
          <cell r="D489">
            <v>106202.62</v>
          </cell>
          <cell r="F489" t="str">
            <v>403361CA</v>
          </cell>
          <cell r="G489">
            <v>403361</v>
          </cell>
          <cell r="H489" t="str">
            <v>CA</v>
          </cell>
          <cell r="I489">
            <v>106202.62</v>
          </cell>
          <cell r="L489" t="str">
            <v>SCHMDPSCHMDEXP</v>
          </cell>
          <cell r="M489">
            <v>0</v>
          </cell>
          <cell r="N489">
            <v>0</v>
          </cell>
          <cell r="O489">
            <v>1310.5216784610159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403361ID</v>
          </cell>
          <cell r="B490">
            <v>403361</v>
          </cell>
          <cell r="C490" t="str">
            <v>ID</v>
          </cell>
          <cell r="D490">
            <v>49675.83</v>
          </cell>
          <cell r="F490" t="str">
            <v>403361ID</v>
          </cell>
          <cell r="G490">
            <v>403361</v>
          </cell>
          <cell r="H490" t="str">
            <v>ID</v>
          </cell>
          <cell r="I490">
            <v>49675.83</v>
          </cell>
          <cell r="L490" t="str">
            <v>SCHMDPSE</v>
          </cell>
          <cell r="M490">
            <v>0</v>
          </cell>
          <cell r="N490">
            <v>0</v>
          </cell>
          <cell r="O490">
            <v>38389.702080008101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403361OR</v>
          </cell>
          <cell r="B491">
            <v>403361</v>
          </cell>
          <cell r="C491" t="str">
            <v>OR</v>
          </cell>
          <cell r="D491">
            <v>572194.55000000005</v>
          </cell>
          <cell r="F491" t="str">
            <v>403361OR</v>
          </cell>
          <cell r="G491">
            <v>403361</v>
          </cell>
          <cell r="H491" t="str">
            <v>OR</v>
          </cell>
          <cell r="I491">
            <v>572194.55000000005</v>
          </cell>
          <cell r="L491" t="str">
            <v>SCHMDPSNP</v>
          </cell>
          <cell r="M491">
            <v>0</v>
          </cell>
          <cell r="N491">
            <v>0</v>
          </cell>
          <cell r="O491">
            <v>80.66439939744933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403361UT</v>
          </cell>
          <cell r="B492">
            <v>403361</v>
          </cell>
          <cell r="C492" t="str">
            <v>UT</v>
          </cell>
          <cell r="D492">
            <v>956274.51</v>
          </cell>
          <cell r="F492" t="str">
            <v>403361UT</v>
          </cell>
          <cell r="G492">
            <v>403361</v>
          </cell>
          <cell r="H492" t="str">
            <v>UT</v>
          </cell>
          <cell r="I492">
            <v>956274.51</v>
          </cell>
          <cell r="L492" t="str">
            <v>SCHMDTCAGE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403361WA</v>
          </cell>
          <cell r="B493">
            <v>403361</v>
          </cell>
          <cell r="C493" t="str">
            <v>WA</v>
          </cell>
          <cell r="D493">
            <v>88427.67</v>
          </cell>
          <cell r="F493" t="str">
            <v>403361WA</v>
          </cell>
          <cell r="G493">
            <v>403361</v>
          </cell>
          <cell r="H493" t="str">
            <v>WA</v>
          </cell>
          <cell r="I493">
            <v>88427.67</v>
          </cell>
          <cell r="L493" t="str">
            <v>SCHMDTCAGW</v>
          </cell>
          <cell r="M493">
            <v>0</v>
          </cell>
          <cell r="N493">
            <v>0</v>
          </cell>
          <cell r="O493">
            <v>616900.55035063112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403361WYP</v>
          </cell>
          <cell r="B494">
            <v>403361</v>
          </cell>
          <cell r="C494" t="str">
            <v>WYP</v>
          </cell>
          <cell r="D494">
            <v>223711.32</v>
          </cell>
          <cell r="F494" t="str">
            <v>403361WYP</v>
          </cell>
          <cell r="G494">
            <v>403361</v>
          </cell>
          <cell r="H494" t="str">
            <v>WYP</v>
          </cell>
          <cell r="I494">
            <v>223711.32</v>
          </cell>
          <cell r="L494" t="str">
            <v>SCHMDTJBG</v>
          </cell>
          <cell r="M494">
            <v>0</v>
          </cell>
          <cell r="N494">
            <v>0</v>
          </cell>
          <cell r="O494">
            <v>282326.00795168261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403361WYU</v>
          </cell>
          <cell r="B495">
            <v>403361</v>
          </cell>
          <cell r="C495" t="str">
            <v>WYU</v>
          </cell>
          <cell r="D495">
            <v>88664.639999999999</v>
          </cell>
          <cell r="F495" t="str">
            <v>403361WYU</v>
          </cell>
          <cell r="G495">
            <v>403361</v>
          </cell>
          <cell r="H495" t="str">
            <v>WYU</v>
          </cell>
          <cell r="I495">
            <v>88664.639999999999</v>
          </cell>
          <cell r="L495" t="str">
            <v>SCHMDTS</v>
          </cell>
          <cell r="M495">
            <v>0</v>
          </cell>
          <cell r="N495">
            <v>0</v>
          </cell>
          <cell r="O495">
            <v>1309928.4689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403362CA</v>
          </cell>
          <cell r="B496">
            <v>403362</v>
          </cell>
          <cell r="C496" t="str">
            <v>CA</v>
          </cell>
          <cell r="D496">
            <v>815994.36</v>
          </cell>
          <cell r="F496" t="str">
            <v>403362CA</v>
          </cell>
          <cell r="G496">
            <v>403362</v>
          </cell>
          <cell r="H496" t="str">
            <v>CA</v>
          </cell>
          <cell r="I496">
            <v>815994.36</v>
          </cell>
          <cell r="L496" t="str">
            <v>SCHMDTSG</v>
          </cell>
          <cell r="M496">
            <v>0</v>
          </cell>
          <cell r="N496">
            <v>0</v>
          </cell>
          <cell r="O496">
            <v>31961350.536864962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403362ID</v>
          </cell>
          <cell r="B497">
            <v>403362</v>
          </cell>
          <cell r="C497" t="str">
            <v>ID</v>
          </cell>
          <cell r="D497">
            <v>-1747209.11</v>
          </cell>
          <cell r="F497" t="str">
            <v>403362ID</v>
          </cell>
          <cell r="G497">
            <v>403362</v>
          </cell>
          <cell r="H497" t="str">
            <v>ID</v>
          </cell>
          <cell r="I497">
            <v>-1747209.11</v>
          </cell>
          <cell r="L497" t="str">
            <v>SCHMDTSO</v>
          </cell>
          <cell r="M497">
            <v>0</v>
          </cell>
          <cell r="N497">
            <v>0</v>
          </cell>
          <cell r="O497">
            <v>840636.2653579053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403362OR</v>
          </cell>
          <cell r="B498">
            <v>403362</v>
          </cell>
          <cell r="C498" t="str">
            <v>OR</v>
          </cell>
          <cell r="D498">
            <v>5417171.9199999999</v>
          </cell>
          <cell r="F498" t="str">
            <v>403362OR</v>
          </cell>
          <cell r="G498">
            <v>403362</v>
          </cell>
          <cell r="H498" t="str">
            <v>OR</v>
          </cell>
          <cell r="I498">
            <v>5417171.9199999999</v>
          </cell>
          <cell r="L498" t="str">
            <v>SCHMDTTAXDEPR</v>
          </cell>
          <cell r="M498">
            <v>0</v>
          </cell>
          <cell r="N498">
            <v>0</v>
          </cell>
          <cell r="O498">
            <v>17920124.609870076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403362UT</v>
          </cell>
          <cell r="B499">
            <v>403362</v>
          </cell>
          <cell r="C499" t="str">
            <v>UT</v>
          </cell>
          <cell r="D499">
            <v>-11208584.23</v>
          </cell>
          <cell r="F499" t="str">
            <v>403362UT</v>
          </cell>
          <cell r="G499">
            <v>403362</v>
          </cell>
          <cell r="H499" t="str">
            <v>UT</v>
          </cell>
          <cell r="I499">
            <v>-11208584.23</v>
          </cell>
          <cell r="L499" t="str">
            <v>SPCAGE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403362WA</v>
          </cell>
          <cell r="B500">
            <v>403362</v>
          </cell>
          <cell r="C500" t="str">
            <v>WA</v>
          </cell>
          <cell r="D500">
            <v>1786484.07</v>
          </cell>
          <cell r="F500" t="str">
            <v>403362WA</v>
          </cell>
          <cell r="G500">
            <v>403362</v>
          </cell>
          <cell r="H500" t="str">
            <v>WA</v>
          </cell>
          <cell r="I500">
            <v>1786484.07</v>
          </cell>
          <cell r="L500" t="str">
            <v>SPSG</v>
          </cell>
          <cell r="M500">
            <v>0</v>
          </cell>
          <cell r="N500">
            <v>0</v>
          </cell>
          <cell r="O500">
            <v>1009252.8016873732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403362WYP</v>
          </cell>
          <cell r="B501">
            <v>403362</v>
          </cell>
          <cell r="C501" t="str">
            <v>WYP</v>
          </cell>
          <cell r="D501">
            <v>474895.38</v>
          </cell>
          <cell r="F501" t="str">
            <v>403362WYP</v>
          </cell>
          <cell r="G501">
            <v>403362</v>
          </cell>
          <cell r="H501" t="str">
            <v>WYP</v>
          </cell>
          <cell r="I501">
            <v>474895.38</v>
          </cell>
          <cell r="L501" t="str">
            <v>TPCAGE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403362WYU</v>
          </cell>
          <cell r="B502">
            <v>403362</v>
          </cell>
          <cell r="C502" t="str">
            <v>WYU</v>
          </cell>
          <cell r="D502">
            <v>368659.98</v>
          </cell>
          <cell r="F502" t="str">
            <v>403362WYU</v>
          </cell>
          <cell r="G502">
            <v>403362</v>
          </cell>
          <cell r="H502" t="str">
            <v>WYU</v>
          </cell>
          <cell r="I502">
            <v>368659.98</v>
          </cell>
          <cell r="L502" t="str">
            <v>TPCAGW</v>
          </cell>
          <cell r="M502">
            <v>0</v>
          </cell>
          <cell r="N502">
            <v>0</v>
          </cell>
          <cell r="O502">
            <v>-11350475.553340707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403364CA</v>
          </cell>
          <cell r="B503">
            <v>403364</v>
          </cell>
          <cell r="C503" t="str">
            <v>CA</v>
          </cell>
          <cell r="D503">
            <v>2617304.9500000002</v>
          </cell>
          <cell r="F503" t="str">
            <v>403364CA</v>
          </cell>
          <cell r="G503">
            <v>403364</v>
          </cell>
          <cell r="H503" t="str">
            <v>CA</v>
          </cell>
          <cell r="I503">
            <v>2617304.9500000002</v>
          </cell>
          <cell r="L503" t="str">
            <v>TPSG</v>
          </cell>
          <cell r="M503">
            <v>0</v>
          </cell>
          <cell r="N503">
            <v>0</v>
          </cell>
          <cell r="O503">
            <v>9171385.519795293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403364ID</v>
          </cell>
          <cell r="B504">
            <v>403364</v>
          </cell>
          <cell r="C504" t="str">
            <v>ID</v>
          </cell>
          <cell r="D504">
            <v>3272438.88</v>
          </cell>
          <cell r="F504" t="str">
            <v>403364ID</v>
          </cell>
          <cell r="G504">
            <v>403364</v>
          </cell>
          <cell r="H504" t="str">
            <v>ID</v>
          </cell>
          <cell r="I504">
            <v>3272438.88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403364OR</v>
          </cell>
          <cell r="B505">
            <v>403364</v>
          </cell>
          <cell r="C505" t="str">
            <v>OR</v>
          </cell>
          <cell r="D505">
            <v>12836209.460000001</v>
          </cell>
          <cell r="F505" t="str">
            <v>403364OR</v>
          </cell>
          <cell r="G505">
            <v>403364</v>
          </cell>
          <cell r="H505" t="str">
            <v>OR</v>
          </cell>
          <cell r="I505">
            <v>12836209.460000001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403364UT</v>
          </cell>
          <cell r="B506">
            <v>403364</v>
          </cell>
          <cell r="C506" t="str">
            <v>UT</v>
          </cell>
          <cell r="D506">
            <v>14114038.08</v>
          </cell>
          <cell r="F506" t="str">
            <v>403364UT</v>
          </cell>
          <cell r="G506">
            <v>403364</v>
          </cell>
          <cell r="H506" t="str">
            <v>UT</v>
          </cell>
          <cell r="I506">
            <v>14114038.08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403364WA</v>
          </cell>
          <cell r="B507">
            <v>403364</v>
          </cell>
          <cell r="C507" t="str">
            <v>WA</v>
          </cell>
          <cell r="D507">
            <v>3978567.06</v>
          </cell>
          <cell r="F507" t="str">
            <v>403364WA</v>
          </cell>
          <cell r="G507">
            <v>403364</v>
          </cell>
          <cell r="H507" t="str">
            <v>WA</v>
          </cell>
          <cell r="I507">
            <v>3978567.06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403364WYP</v>
          </cell>
          <cell r="B508">
            <v>403364</v>
          </cell>
          <cell r="C508" t="str">
            <v>WYP</v>
          </cell>
          <cell r="D508">
            <v>5325621.4400000004</v>
          </cell>
          <cell r="F508" t="str">
            <v>403364WYP</v>
          </cell>
          <cell r="G508">
            <v>403364</v>
          </cell>
          <cell r="H508" t="str">
            <v>WYP</v>
          </cell>
          <cell r="I508">
            <v>5325621.4400000004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403364WYU</v>
          </cell>
          <cell r="B509">
            <v>403364</v>
          </cell>
          <cell r="C509" t="str">
            <v>WYU</v>
          </cell>
          <cell r="D509">
            <v>1121520.3</v>
          </cell>
          <cell r="F509" t="str">
            <v>403364WYU</v>
          </cell>
          <cell r="G509">
            <v>403364</v>
          </cell>
          <cell r="H509" t="str">
            <v>WYU</v>
          </cell>
          <cell r="I509">
            <v>1121520.3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403365CA</v>
          </cell>
          <cell r="B510">
            <v>403365</v>
          </cell>
          <cell r="C510" t="str">
            <v>CA</v>
          </cell>
          <cell r="D510">
            <v>1118054.45</v>
          </cell>
          <cell r="F510" t="str">
            <v>403365CA</v>
          </cell>
          <cell r="G510">
            <v>403365</v>
          </cell>
          <cell r="H510" t="str">
            <v>CA</v>
          </cell>
          <cell r="I510">
            <v>1118054.45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403365ID</v>
          </cell>
          <cell r="B511">
            <v>403365</v>
          </cell>
          <cell r="C511" t="str">
            <v>ID</v>
          </cell>
          <cell r="D511">
            <v>974597.65</v>
          </cell>
          <cell r="F511" t="str">
            <v>403365ID</v>
          </cell>
          <cell r="G511">
            <v>403365</v>
          </cell>
          <cell r="H511" t="str">
            <v>ID</v>
          </cell>
          <cell r="I511">
            <v>974597.65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403365OR</v>
          </cell>
          <cell r="B512">
            <v>403365</v>
          </cell>
          <cell r="C512" t="str">
            <v>OR</v>
          </cell>
          <cell r="D512">
            <v>7071867.7000000002</v>
          </cell>
          <cell r="F512" t="str">
            <v>403365OR</v>
          </cell>
          <cell r="G512">
            <v>403365</v>
          </cell>
          <cell r="H512" t="str">
            <v>OR</v>
          </cell>
          <cell r="I512">
            <v>7071867.7000000002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403365UT</v>
          </cell>
          <cell r="B513">
            <v>403365</v>
          </cell>
          <cell r="C513" t="str">
            <v>UT</v>
          </cell>
          <cell r="D513">
            <v>6703034.1500000004</v>
          </cell>
          <cell r="F513" t="str">
            <v>403365UT</v>
          </cell>
          <cell r="G513">
            <v>403365</v>
          </cell>
          <cell r="H513" t="str">
            <v>UT</v>
          </cell>
          <cell r="I513">
            <v>6703034.1500000004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403365WA</v>
          </cell>
          <cell r="B514">
            <v>403365</v>
          </cell>
          <cell r="C514" t="str">
            <v>WA</v>
          </cell>
          <cell r="D514">
            <v>1850295.56</v>
          </cell>
          <cell r="F514" t="str">
            <v>403365WA</v>
          </cell>
          <cell r="G514">
            <v>403365</v>
          </cell>
          <cell r="H514" t="str">
            <v>WA</v>
          </cell>
          <cell r="I514">
            <v>1850295.56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403365WYP</v>
          </cell>
          <cell r="B515">
            <v>403365</v>
          </cell>
          <cell r="C515" t="str">
            <v>WYP</v>
          </cell>
          <cell r="D515">
            <v>2441462.8199999998</v>
          </cell>
          <cell r="F515" t="str">
            <v>403365WYP</v>
          </cell>
          <cell r="G515">
            <v>403365</v>
          </cell>
          <cell r="H515" t="str">
            <v>WYP</v>
          </cell>
          <cell r="I515">
            <v>2441462.8199999998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403365WYU</v>
          </cell>
          <cell r="B516">
            <v>403365</v>
          </cell>
          <cell r="C516" t="str">
            <v>WYU</v>
          </cell>
          <cell r="D516">
            <v>341471.88</v>
          </cell>
          <cell r="F516" t="str">
            <v>403365WYU</v>
          </cell>
          <cell r="G516">
            <v>403365</v>
          </cell>
          <cell r="H516" t="str">
            <v>WYU</v>
          </cell>
          <cell r="I516">
            <v>341471.88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403366CA</v>
          </cell>
          <cell r="B517">
            <v>403366</v>
          </cell>
          <cell r="C517" t="str">
            <v>CA</v>
          </cell>
          <cell r="D517">
            <v>540208.99</v>
          </cell>
          <cell r="F517" t="str">
            <v>403366CA</v>
          </cell>
          <cell r="G517">
            <v>403366</v>
          </cell>
          <cell r="H517" t="str">
            <v>CA</v>
          </cell>
          <cell r="I517">
            <v>540208.99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A518" t="str">
            <v>403366ID</v>
          </cell>
          <cell r="B518">
            <v>403366</v>
          </cell>
          <cell r="C518" t="str">
            <v>ID</v>
          </cell>
          <cell r="D518">
            <v>240495.45</v>
          </cell>
          <cell r="F518" t="str">
            <v>403366ID</v>
          </cell>
          <cell r="G518">
            <v>403366</v>
          </cell>
          <cell r="H518" t="str">
            <v>ID</v>
          </cell>
          <cell r="I518">
            <v>240495.45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A519" t="str">
            <v>403366OR</v>
          </cell>
          <cell r="B519">
            <v>403366</v>
          </cell>
          <cell r="C519" t="str">
            <v>OR</v>
          </cell>
          <cell r="D519">
            <v>1906326.2</v>
          </cell>
          <cell r="F519" t="str">
            <v>403366OR</v>
          </cell>
          <cell r="G519">
            <v>403366</v>
          </cell>
          <cell r="H519" t="str">
            <v>OR</v>
          </cell>
          <cell r="I519">
            <v>1906326.2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403366UT</v>
          </cell>
          <cell r="B520">
            <v>403366</v>
          </cell>
          <cell r="C520" t="str">
            <v>UT</v>
          </cell>
          <cell r="D520">
            <v>5213974.38</v>
          </cell>
          <cell r="F520" t="str">
            <v>403366UT</v>
          </cell>
          <cell r="G520">
            <v>403366</v>
          </cell>
          <cell r="H520" t="str">
            <v>UT</v>
          </cell>
          <cell r="I520">
            <v>5213974.38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A521" t="str">
            <v>403366WA</v>
          </cell>
          <cell r="B521">
            <v>403366</v>
          </cell>
          <cell r="C521" t="str">
            <v>WA</v>
          </cell>
          <cell r="D521">
            <v>531967.4</v>
          </cell>
          <cell r="F521" t="str">
            <v>403366WA</v>
          </cell>
          <cell r="G521">
            <v>403366</v>
          </cell>
          <cell r="H521" t="str">
            <v>WA</v>
          </cell>
          <cell r="I521">
            <v>531967.4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A522" t="str">
            <v>403366WYP</v>
          </cell>
          <cell r="B522">
            <v>403366</v>
          </cell>
          <cell r="C522" t="str">
            <v>WYP</v>
          </cell>
          <cell r="D522">
            <v>809526.57</v>
          </cell>
          <cell r="F522" t="str">
            <v>403366WYP</v>
          </cell>
          <cell r="G522">
            <v>403366</v>
          </cell>
          <cell r="H522" t="str">
            <v>WYP</v>
          </cell>
          <cell r="I522">
            <v>809526.57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403366WYU</v>
          </cell>
          <cell r="B523">
            <v>403366</v>
          </cell>
          <cell r="C523" t="str">
            <v>WYU</v>
          </cell>
          <cell r="D523">
            <v>166990.06</v>
          </cell>
          <cell r="F523" t="str">
            <v>403366WYU</v>
          </cell>
          <cell r="G523">
            <v>403366</v>
          </cell>
          <cell r="H523" t="str">
            <v>WYU</v>
          </cell>
          <cell r="I523">
            <v>166990.06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403367CA</v>
          </cell>
          <cell r="B524">
            <v>403367</v>
          </cell>
          <cell r="C524" t="str">
            <v>CA</v>
          </cell>
          <cell r="D524">
            <v>493491.73</v>
          </cell>
          <cell r="F524" t="str">
            <v>403367CA</v>
          </cell>
          <cell r="G524">
            <v>403367</v>
          </cell>
          <cell r="H524" t="str">
            <v>CA</v>
          </cell>
          <cell r="I524">
            <v>493491.73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403367ID</v>
          </cell>
          <cell r="B525">
            <v>403367</v>
          </cell>
          <cell r="C525" t="str">
            <v>ID</v>
          </cell>
          <cell r="D525">
            <v>656471.44999999995</v>
          </cell>
          <cell r="F525" t="str">
            <v>403367ID</v>
          </cell>
          <cell r="G525">
            <v>403367</v>
          </cell>
          <cell r="H525" t="str">
            <v>ID</v>
          </cell>
          <cell r="I525">
            <v>656471.44999999995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403367OR</v>
          </cell>
          <cell r="B526">
            <v>403367</v>
          </cell>
          <cell r="C526" t="str">
            <v>OR</v>
          </cell>
          <cell r="D526">
            <v>3968158.9</v>
          </cell>
          <cell r="F526" t="str">
            <v>403367OR</v>
          </cell>
          <cell r="G526">
            <v>403367</v>
          </cell>
          <cell r="H526" t="str">
            <v>OR</v>
          </cell>
          <cell r="I526">
            <v>3968158.9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 t="str">
            <v>403367UT</v>
          </cell>
          <cell r="B527">
            <v>403367</v>
          </cell>
          <cell r="C527" t="str">
            <v>UT</v>
          </cell>
          <cell r="D527">
            <v>14029260.33</v>
          </cell>
          <cell r="F527" t="str">
            <v>403367UT</v>
          </cell>
          <cell r="G527">
            <v>403367</v>
          </cell>
          <cell r="H527" t="str">
            <v>UT</v>
          </cell>
          <cell r="I527">
            <v>14029260.33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A528" t="str">
            <v>403367WA</v>
          </cell>
          <cell r="B528">
            <v>403367</v>
          </cell>
          <cell r="C528" t="str">
            <v>WA</v>
          </cell>
          <cell r="D528">
            <v>739821.79</v>
          </cell>
          <cell r="F528" t="str">
            <v>403367WA</v>
          </cell>
          <cell r="G528">
            <v>403367</v>
          </cell>
          <cell r="H528" t="str">
            <v>WA</v>
          </cell>
          <cell r="I528">
            <v>739821.79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403367WYP</v>
          </cell>
          <cell r="B529">
            <v>403367</v>
          </cell>
          <cell r="C529" t="str">
            <v>WYP</v>
          </cell>
          <cell r="D529">
            <v>1538182.53</v>
          </cell>
          <cell r="F529" t="str">
            <v>403367WYP</v>
          </cell>
          <cell r="G529">
            <v>403367</v>
          </cell>
          <cell r="H529" t="str">
            <v>WYP</v>
          </cell>
          <cell r="I529">
            <v>1538182.53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403367WYU</v>
          </cell>
          <cell r="B530">
            <v>403367</v>
          </cell>
          <cell r="C530" t="str">
            <v>WYU</v>
          </cell>
          <cell r="D530">
            <v>617820.43000000005</v>
          </cell>
          <cell r="F530" t="str">
            <v>403367WYU</v>
          </cell>
          <cell r="G530">
            <v>403367</v>
          </cell>
          <cell r="H530" t="str">
            <v>WYU</v>
          </cell>
          <cell r="I530">
            <v>617820.43000000005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403368CA</v>
          </cell>
          <cell r="B531">
            <v>403368</v>
          </cell>
          <cell r="C531" t="str">
            <v>CA</v>
          </cell>
          <cell r="D531">
            <v>1381556.67</v>
          </cell>
          <cell r="F531" t="str">
            <v>403368CA</v>
          </cell>
          <cell r="G531">
            <v>403368</v>
          </cell>
          <cell r="H531" t="str">
            <v>CA</v>
          </cell>
          <cell r="I531">
            <v>1381556.67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403368ID</v>
          </cell>
          <cell r="B532">
            <v>403368</v>
          </cell>
          <cell r="C532" t="str">
            <v>ID</v>
          </cell>
          <cell r="D532">
            <v>1944819.48</v>
          </cell>
          <cell r="F532" t="str">
            <v>403368ID</v>
          </cell>
          <cell r="G532">
            <v>403368</v>
          </cell>
          <cell r="H532" t="str">
            <v>ID</v>
          </cell>
          <cell r="I532">
            <v>1944819.48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403368OR</v>
          </cell>
          <cell r="B533">
            <v>403368</v>
          </cell>
          <cell r="C533" t="str">
            <v>OR</v>
          </cell>
          <cell r="D533">
            <v>11126560.82</v>
          </cell>
          <cell r="F533" t="str">
            <v>403368OR</v>
          </cell>
          <cell r="G533">
            <v>403368</v>
          </cell>
          <cell r="H533" t="str">
            <v>OR</v>
          </cell>
          <cell r="I533">
            <v>11126560.82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403368UT</v>
          </cell>
          <cell r="B534">
            <v>403368</v>
          </cell>
          <cell r="C534" t="str">
            <v>UT</v>
          </cell>
          <cell r="D534">
            <v>12772960.529999999</v>
          </cell>
          <cell r="F534" t="str">
            <v>403368UT</v>
          </cell>
          <cell r="G534">
            <v>403368</v>
          </cell>
          <cell r="H534" t="str">
            <v>UT</v>
          </cell>
          <cell r="I534">
            <v>12772960.529999999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403368WA</v>
          </cell>
          <cell r="B535">
            <v>403368</v>
          </cell>
          <cell r="C535" t="str">
            <v>WA</v>
          </cell>
          <cell r="D535">
            <v>3027231.49</v>
          </cell>
          <cell r="F535" t="str">
            <v>403368WA</v>
          </cell>
          <cell r="G535">
            <v>403368</v>
          </cell>
          <cell r="H535" t="str">
            <v>WA</v>
          </cell>
          <cell r="I535">
            <v>3027231.49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 t="str">
            <v>403368WYP</v>
          </cell>
          <cell r="B536">
            <v>403368</v>
          </cell>
          <cell r="C536" t="str">
            <v>WYP</v>
          </cell>
          <cell r="D536">
            <v>3484071.89</v>
          </cell>
          <cell r="F536" t="str">
            <v>403368WYP</v>
          </cell>
          <cell r="G536">
            <v>403368</v>
          </cell>
          <cell r="H536" t="str">
            <v>WYP</v>
          </cell>
          <cell r="I536">
            <v>3484071.89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A537" t="str">
            <v>403368WYU</v>
          </cell>
          <cell r="B537">
            <v>403368</v>
          </cell>
          <cell r="C537" t="str">
            <v>WYU</v>
          </cell>
          <cell r="D537">
            <v>493613.6</v>
          </cell>
          <cell r="F537" t="str">
            <v>403368WYU</v>
          </cell>
          <cell r="G537">
            <v>403368</v>
          </cell>
          <cell r="H537" t="str">
            <v>WYU</v>
          </cell>
          <cell r="I537">
            <v>493613.6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 t="str">
            <v>403369CA</v>
          </cell>
          <cell r="B538">
            <v>403369</v>
          </cell>
          <cell r="C538" t="str">
            <v>CA</v>
          </cell>
          <cell r="D538">
            <v>484888.74</v>
          </cell>
          <cell r="F538" t="str">
            <v>403369CA</v>
          </cell>
          <cell r="G538">
            <v>403369</v>
          </cell>
          <cell r="H538" t="str">
            <v>CA</v>
          </cell>
          <cell r="I538">
            <v>484888.74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A539" t="str">
            <v>403369ID</v>
          </cell>
          <cell r="B539">
            <v>403369</v>
          </cell>
          <cell r="C539" t="str">
            <v>ID</v>
          </cell>
          <cell r="D539">
            <v>966372.17</v>
          </cell>
          <cell r="F539" t="str">
            <v>403369ID</v>
          </cell>
          <cell r="G539">
            <v>403369</v>
          </cell>
          <cell r="H539" t="str">
            <v>ID</v>
          </cell>
          <cell r="I539">
            <v>966372.17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 t="str">
            <v>403369OR</v>
          </cell>
          <cell r="B540">
            <v>403369</v>
          </cell>
          <cell r="C540" t="str">
            <v>OR</v>
          </cell>
          <cell r="D540">
            <v>6776031.0899999999</v>
          </cell>
          <cell r="F540" t="str">
            <v>403369OR</v>
          </cell>
          <cell r="G540">
            <v>403369</v>
          </cell>
          <cell r="H540" t="str">
            <v>OR</v>
          </cell>
          <cell r="I540">
            <v>6776031.0899999999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A541" t="str">
            <v>403369UT</v>
          </cell>
          <cell r="B541">
            <v>403369</v>
          </cell>
          <cell r="C541" t="str">
            <v>UT</v>
          </cell>
          <cell r="D541">
            <v>7365207.6799999997</v>
          </cell>
          <cell r="F541" t="str">
            <v>403369UT</v>
          </cell>
          <cell r="G541">
            <v>403369</v>
          </cell>
          <cell r="H541" t="str">
            <v>UT</v>
          </cell>
          <cell r="I541">
            <v>7365207.6799999997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A542" t="str">
            <v>403369WA</v>
          </cell>
          <cell r="B542">
            <v>403369</v>
          </cell>
          <cell r="C542" t="str">
            <v>WA</v>
          </cell>
          <cell r="D542">
            <v>1642366.92</v>
          </cell>
          <cell r="F542" t="str">
            <v>403369WA</v>
          </cell>
          <cell r="G542">
            <v>403369</v>
          </cell>
          <cell r="H542" t="str">
            <v>WA</v>
          </cell>
          <cell r="I542">
            <v>1642366.92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>403369WYP</v>
          </cell>
          <cell r="B543">
            <v>403369</v>
          </cell>
          <cell r="C543" t="str">
            <v>WYP</v>
          </cell>
          <cell r="D543">
            <v>1295165.07</v>
          </cell>
          <cell r="F543" t="str">
            <v>403369WYP</v>
          </cell>
          <cell r="G543">
            <v>403369</v>
          </cell>
          <cell r="H543" t="str">
            <v>WYP</v>
          </cell>
          <cell r="I543">
            <v>1295165.07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403369WYU</v>
          </cell>
          <cell r="B544">
            <v>403369</v>
          </cell>
          <cell r="C544" t="str">
            <v>WYU</v>
          </cell>
          <cell r="D544">
            <v>390089.98</v>
          </cell>
          <cell r="F544" t="str">
            <v>403369WYU</v>
          </cell>
          <cell r="G544">
            <v>403369</v>
          </cell>
          <cell r="H544" t="str">
            <v>WYU</v>
          </cell>
          <cell r="I544">
            <v>390089.98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A545" t="str">
            <v>403370CA</v>
          </cell>
          <cell r="B545">
            <v>403370</v>
          </cell>
          <cell r="C545" t="str">
            <v>CA</v>
          </cell>
          <cell r="D545">
            <v>317429.78000000003</v>
          </cell>
          <cell r="F545" t="str">
            <v>403370CA</v>
          </cell>
          <cell r="G545">
            <v>403370</v>
          </cell>
          <cell r="H545" t="str">
            <v>CA</v>
          </cell>
          <cell r="I545">
            <v>317429.78000000003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A546" t="str">
            <v>403370ID</v>
          </cell>
          <cell r="B546">
            <v>403370</v>
          </cell>
          <cell r="C546" t="str">
            <v>ID</v>
          </cell>
          <cell r="D546">
            <v>635854.87</v>
          </cell>
          <cell r="F546" t="str">
            <v>403370ID</v>
          </cell>
          <cell r="G546">
            <v>403370</v>
          </cell>
          <cell r="H546" t="str">
            <v>ID</v>
          </cell>
          <cell r="I546">
            <v>635854.87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 t="str">
            <v>403370OR</v>
          </cell>
          <cell r="B547">
            <v>403370</v>
          </cell>
          <cell r="C547" t="str">
            <v>OR</v>
          </cell>
          <cell r="D547">
            <v>3046879.12</v>
          </cell>
          <cell r="F547" t="str">
            <v>403370OR</v>
          </cell>
          <cell r="G547">
            <v>403370</v>
          </cell>
          <cell r="H547" t="str">
            <v>OR</v>
          </cell>
          <cell r="I547">
            <v>3046879.12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A548" t="str">
            <v>403370UT</v>
          </cell>
          <cell r="B548">
            <v>403370</v>
          </cell>
          <cell r="C548" t="str">
            <v>UT</v>
          </cell>
          <cell r="D548">
            <v>3526914.67</v>
          </cell>
          <cell r="F548" t="str">
            <v>403370UT</v>
          </cell>
          <cell r="G548">
            <v>403370</v>
          </cell>
          <cell r="H548" t="str">
            <v>UT</v>
          </cell>
          <cell r="I548">
            <v>3526914.67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 t="str">
            <v>403370WA</v>
          </cell>
          <cell r="B549">
            <v>403370</v>
          </cell>
          <cell r="C549" t="str">
            <v>WA</v>
          </cell>
          <cell r="D549">
            <v>515517.68</v>
          </cell>
          <cell r="F549" t="str">
            <v>403370WA</v>
          </cell>
          <cell r="G549">
            <v>403370</v>
          </cell>
          <cell r="H549" t="str">
            <v>WA</v>
          </cell>
          <cell r="I549">
            <v>515517.68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A550" t="str">
            <v>403370WYP</v>
          </cell>
          <cell r="B550">
            <v>403370</v>
          </cell>
          <cell r="C550" t="str">
            <v>WYP</v>
          </cell>
          <cell r="D550">
            <v>541673.97</v>
          </cell>
          <cell r="F550" t="str">
            <v>403370WYP</v>
          </cell>
          <cell r="G550">
            <v>403370</v>
          </cell>
          <cell r="H550" t="str">
            <v>WYP</v>
          </cell>
          <cell r="I550">
            <v>541673.97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A551" t="str">
            <v>403370WYU</v>
          </cell>
          <cell r="B551">
            <v>403370</v>
          </cell>
          <cell r="C551" t="str">
            <v>WYU</v>
          </cell>
          <cell r="D551">
            <v>97392.08</v>
          </cell>
          <cell r="F551" t="str">
            <v>403370WYU</v>
          </cell>
          <cell r="G551">
            <v>403370</v>
          </cell>
          <cell r="H551" t="str">
            <v>WYU</v>
          </cell>
          <cell r="I551">
            <v>97392.08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A552" t="str">
            <v>403371CA</v>
          </cell>
          <cell r="B552">
            <v>403371</v>
          </cell>
          <cell r="C552" t="str">
            <v>CA</v>
          </cell>
          <cell r="D552">
            <v>13378.25</v>
          </cell>
          <cell r="F552" t="str">
            <v>403371CA</v>
          </cell>
          <cell r="G552">
            <v>403371</v>
          </cell>
          <cell r="H552" t="str">
            <v>CA</v>
          </cell>
          <cell r="I552">
            <v>13378.25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 t="str">
            <v>403371ID</v>
          </cell>
          <cell r="B553">
            <v>403371</v>
          </cell>
          <cell r="C553" t="str">
            <v>ID</v>
          </cell>
          <cell r="D553">
            <v>9785.09</v>
          </cell>
          <cell r="F553" t="str">
            <v>403371ID</v>
          </cell>
          <cell r="G553">
            <v>403371</v>
          </cell>
          <cell r="H553" t="str">
            <v>ID</v>
          </cell>
          <cell r="I553">
            <v>9785.09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A554" t="str">
            <v>403371OR</v>
          </cell>
          <cell r="B554">
            <v>403371</v>
          </cell>
          <cell r="C554" t="str">
            <v>OR</v>
          </cell>
          <cell r="D554">
            <v>126330.3</v>
          </cell>
          <cell r="F554" t="str">
            <v>403371OR</v>
          </cell>
          <cell r="G554">
            <v>403371</v>
          </cell>
          <cell r="H554" t="str">
            <v>OR</v>
          </cell>
          <cell r="I554">
            <v>126330.3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 t="str">
            <v>403371UT</v>
          </cell>
          <cell r="B555">
            <v>403371</v>
          </cell>
          <cell r="C555" t="str">
            <v>UT</v>
          </cell>
          <cell r="D555">
            <v>270236.75</v>
          </cell>
          <cell r="F555" t="str">
            <v>403371UT</v>
          </cell>
          <cell r="G555">
            <v>403371</v>
          </cell>
          <cell r="H555" t="str">
            <v>UT</v>
          </cell>
          <cell r="I555">
            <v>270236.75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A556" t="str">
            <v>403371WA</v>
          </cell>
          <cell r="B556">
            <v>403371</v>
          </cell>
          <cell r="C556" t="str">
            <v>WA</v>
          </cell>
          <cell r="D556">
            <v>17748.509999999998</v>
          </cell>
          <cell r="F556" t="str">
            <v>403371WA</v>
          </cell>
          <cell r="G556">
            <v>403371</v>
          </cell>
          <cell r="H556" t="str">
            <v>WA</v>
          </cell>
          <cell r="I556">
            <v>17748.509999999998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403371WYP</v>
          </cell>
          <cell r="B557">
            <v>403371</v>
          </cell>
          <cell r="C557" t="str">
            <v>WYP</v>
          </cell>
          <cell r="D557">
            <v>49770.64</v>
          </cell>
          <cell r="F557" t="str">
            <v>403371WYP</v>
          </cell>
          <cell r="G557">
            <v>403371</v>
          </cell>
          <cell r="H557" t="str">
            <v>WYP</v>
          </cell>
          <cell r="I557">
            <v>49770.64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A558" t="str">
            <v>403371WYU</v>
          </cell>
          <cell r="B558">
            <v>403371</v>
          </cell>
          <cell r="C558" t="str">
            <v>WYU</v>
          </cell>
          <cell r="D558">
            <v>9451.06</v>
          </cell>
          <cell r="F558" t="str">
            <v>403371WYU</v>
          </cell>
          <cell r="G558">
            <v>403371</v>
          </cell>
          <cell r="H558" t="str">
            <v>WYU</v>
          </cell>
          <cell r="I558">
            <v>9451.06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 t="str">
            <v>403373CA</v>
          </cell>
          <cell r="B559">
            <v>403373</v>
          </cell>
          <cell r="C559" t="str">
            <v>CA</v>
          </cell>
          <cell r="D559">
            <v>23480.35</v>
          </cell>
          <cell r="F559" t="str">
            <v>403373CA</v>
          </cell>
          <cell r="G559">
            <v>403373</v>
          </cell>
          <cell r="H559" t="str">
            <v>CA</v>
          </cell>
          <cell r="I559">
            <v>23480.35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A560" t="str">
            <v>403373ID</v>
          </cell>
          <cell r="B560">
            <v>403373</v>
          </cell>
          <cell r="C560" t="str">
            <v>ID</v>
          </cell>
          <cell r="D560">
            <v>35374.86</v>
          </cell>
          <cell r="F560" t="str">
            <v>403373ID</v>
          </cell>
          <cell r="G560">
            <v>403373</v>
          </cell>
          <cell r="H560" t="str">
            <v>ID</v>
          </cell>
          <cell r="I560">
            <v>35374.86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 t="str">
            <v>403373OR</v>
          </cell>
          <cell r="B561">
            <v>403373</v>
          </cell>
          <cell r="C561" t="str">
            <v>OR</v>
          </cell>
          <cell r="D561">
            <v>698541.64</v>
          </cell>
          <cell r="F561" t="str">
            <v>403373OR</v>
          </cell>
          <cell r="G561">
            <v>403373</v>
          </cell>
          <cell r="H561" t="str">
            <v>OR</v>
          </cell>
          <cell r="I561">
            <v>698541.64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A562" t="str">
            <v>403373UT</v>
          </cell>
          <cell r="B562">
            <v>403373</v>
          </cell>
          <cell r="C562" t="str">
            <v>UT</v>
          </cell>
          <cell r="D562">
            <v>1041356.71</v>
          </cell>
          <cell r="F562" t="str">
            <v>403373UT</v>
          </cell>
          <cell r="G562">
            <v>403373</v>
          </cell>
          <cell r="H562" t="str">
            <v>UT</v>
          </cell>
          <cell r="I562">
            <v>1041356.71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 t="str">
            <v>403373WA</v>
          </cell>
          <cell r="B563">
            <v>403373</v>
          </cell>
          <cell r="C563" t="str">
            <v>WA</v>
          </cell>
          <cell r="D563">
            <v>125496.85</v>
          </cell>
          <cell r="F563" t="str">
            <v>403373WA</v>
          </cell>
          <cell r="G563">
            <v>403373</v>
          </cell>
          <cell r="H563" t="str">
            <v>WA</v>
          </cell>
          <cell r="I563">
            <v>125496.85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A564" t="str">
            <v>403373WYP</v>
          </cell>
          <cell r="B564">
            <v>403373</v>
          </cell>
          <cell r="C564" t="str">
            <v>WYP</v>
          </cell>
          <cell r="D564">
            <v>245566.67</v>
          </cell>
          <cell r="F564" t="str">
            <v>403373WYP</v>
          </cell>
          <cell r="G564">
            <v>403373</v>
          </cell>
          <cell r="H564" t="str">
            <v>WYP</v>
          </cell>
          <cell r="I564">
            <v>245566.67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A565" t="str">
            <v>403373WYU</v>
          </cell>
          <cell r="B565">
            <v>403373</v>
          </cell>
          <cell r="C565" t="str">
            <v>WYU</v>
          </cell>
          <cell r="D565">
            <v>65568.14</v>
          </cell>
          <cell r="F565" t="str">
            <v>403373WYU</v>
          </cell>
          <cell r="G565">
            <v>403373</v>
          </cell>
          <cell r="H565" t="str">
            <v>WYU</v>
          </cell>
          <cell r="I565">
            <v>65568.14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A566" t="str">
            <v>403GPCA</v>
          </cell>
          <cell r="B566" t="str">
            <v>403GP</v>
          </cell>
          <cell r="C566" t="str">
            <v>CA</v>
          </cell>
          <cell r="D566">
            <v>402578.22</v>
          </cell>
          <cell r="F566" t="str">
            <v>403GPCA</v>
          </cell>
          <cell r="G566" t="str">
            <v>403GP</v>
          </cell>
          <cell r="H566" t="str">
            <v>CA</v>
          </cell>
          <cell r="I566">
            <v>402578.22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 t="str">
            <v>403GPCAEE</v>
          </cell>
          <cell r="B567" t="str">
            <v>403GP</v>
          </cell>
          <cell r="C567" t="str">
            <v>CAEE</v>
          </cell>
          <cell r="D567">
            <v>95328.48</v>
          </cell>
          <cell r="F567" t="str">
            <v>403GPCAEE</v>
          </cell>
          <cell r="G567" t="str">
            <v>403GP</v>
          </cell>
          <cell r="H567" t="str">
            <v>CAEE</v>
          </cell>
          <cell r="I567">
            <v>95328.48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A568" t="str">
            <v>403GPCAGE</v>
          </cell>
          <cell r="B568" t="str">
            <v>403GP</v>
          </cell>
          <cell r="C568" t="str">
            <v>CAGE</v>
          </cell>
          <cell r="D568">
            <v>6638364.9000000004</v>
          </cell>
          <cell r="F568" t="str">
            <v>403GPCAGE</v>
          </cell>
          <cell r="G568" t="str">
            <v>403GP</v>
          </cell>
          <cell r="H568" t="str">
            <v>CAGE</v>
          </cell>
          <cell r="I568">
            <v>6638364.9000000004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 t="str">
            <v>403GPCAGW</v>
          </cell>
          <cell r="B569" t="str">
            <v>403GP</v>
          </cell>
          <cell r="C569" t="str">
            <v>CAGW</v>
          </cell>
          <cell r="D569">
            <v>2887055.19</v>
          </cell>
          <cell r="F569" t="str">
            <v>403GPCAGW</v>
          </cell>
          <cell r="G569" t="str">
            <v>403GP</v>
          </cell>
          <cell r="H569" t="str">
            <v>CAGW</v>
          </cell>
          <cell r="I569">
            <v>2887055.19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A570" t="str">
            <v>403GPCN</v>
          </cell>
          <cell r="B570" t="str">
            <v>403GP</v>
          </cell>
          <cell r="C570" t="str">
            <v>CN</v>
          </cell>
          <cell r="D570">
            <v>1040345.44</v>
          </cell>
          <cell r="F570" t="str">
            <v>403GPCN</v>
          </cell>
          <cell r="G570" t="str">
            <v>403GP</v>
          </cell>
          <cell r="H570" t="str">
            <v>CN</v>
          </cell>
          <cell r="I570">
            <v>1040345.44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 t="str">
            <v>403GPID</v>
          </cell>
          <cell r="B571" t="str">
            <v>403GP</v>
          </cell>
          <cell r="C571" t="str">
            <v>ID</v>
          </cell>
          <cell r="D571">
            <v>919901.03</v>
          </cell>
          <cell r="F571" t="str">
            <v>403GPID</v>
          </cell>
          <cell r="G571" t="str">
            <v>403GP</v>
          </cell>
          <cell r="H571" t="str">
            <v>ID</v>
          </cell>
          <cell r="I571">
            <v>919901.03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A572" t="str">
            <v>403GPJBG</v>
          </cell>
          <cell r="B572" t="str">
            <v>403GP</v>
          </cell>
          <cell r="C572" t="str">
            <v>JBG</v>
          </cell>
          <cell r="D572">
            <v>435213.83</v>
          </cell>
          <cell r="F572" t="str">
            <v>403GPJBG</v>
          </cell>
          <cell r="G572" t="str">
            <v>403GP</v>
          </cell>
          <cell r="H572" t="str">
            <v>JBG</v>
          </cell>
          <cell r="I572">
            <v>435213.83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 t="str">
            <v>403GPOR</v>
          </cell>
          <cell r="B573" t="str">
            <v>403GP</v>
          </cell>
          <cell r="C573" t="str">
            <v>OR</v>
          </cell>
          <cell r="D573">
            <v>5078614.17</v>
          </cell>
          <cell r="F573" t="str">
            <v>403GPOR</v>
          </cell>
          <cell r="G573" t="str">
            <v>403GP</v>
          </cell>
          <cell r="H573" t="str">
            <v>OR</v>
          </cell>
          <cell r="I573">
            <v>5078614.17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A574" t="str">
            <v>403GPSG</v>
          </cell>
          <cell r="B574" t="str">
            <v>403GP</v>
          </cell>
          <cell r="C574" t="str">
            <v>SG</v>
          </cell>
          <cell r="D574">
            <v>1452.23</v>
          </cell>
          <cell r="F574" t="str">
            <v>403GPSG</v>
          </cell>
          <cell r="G574" t="str">
            <v>403GP</v>
          </cell>
          <cell r="H574" t="str">
            <v>SG</v>
          </cell>
          <cell r="I574">
            <v>1452.23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 t="str">
            <v>403GPSO</v>
          </cell>
          <cell r="B575" t="str">
            <v>403GP</v>
          </cell>
          <cell r="C575" t="str">
            <v>SO</v>
          </cell>
          <cell r="D575">
            <v>15567253.9</v>
          </cell>
          <cell r="F575" t="str">
            <v>403GPSO</v>
          </cell>
          <cell r="G575" t="str">
            <v>403GP</v>
          </cell>
          <cell r="H575" t="str">
            <v>SO</v>
          </cell>
          <cell r="I575">
            <v>15567253.9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A576" t="str">
            <v>403GPUT</v>
          </cell>
          <cell r="B576" t="str">
            <v>403GP</v>
          </cell>
          <cell r="C576" t="str">
            <v>UT</v>
          </cell>
          <cell r="D576">
            <v>4800293.32</v>
          </cell>
          <cell r="F576" t="str">
            <v>403GPUT</v>
          </cell>
          <cell r="G576" t="str">
            <v>403GP</v>
          </cell>
          <cell r="H576" t="str">
            <v>UT</v>
          </cell>
          <cell r="I576">
            <v>4800293.32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A577" t="str">
            <v>403GPWA</v>
          </cell>
          <cell r="B577" t="str">
            <v>403GP</v>
          </cell>
          <cell r="C577" t="str">
            <v>WA</v>
          </cell>
          <cell r="D577">
            <v>1153845.1599999999</v>
          </cell>
          <cell r="F577" t="str">
            <v>403GPWA</v>
          </cell>
          <cell r="G577" t="str">
            <v>403GP</v>
          </cell>
          <cell r="H577" t="str">
            <v>WA</v>
          </cell>
          <cell r="I577">
            <v>1153845.1599999999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 t="str">
            <v>403GPWYP</v>
          </cell>
          <cell r="B578" t="str">
            <v>403GP</v>
          </cell>
          <cell r="C578" t="str">
            <v>WYP</v>
          </cell>
          <cell r="D578">
            <v>1983010.63</v>
          </cell>
          <cell r="F578" t="str">
            <v>403GPWYP</v>
          </cell>
          <cell r="G578" t="str">
            <v>403GP</v>
          </cell>
          <cell r="H578" t="str">
            <v>WYP</v>
          </cell>
          <cell r="I578">
            <v>1983010.63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A579" t="str">
            <v>403GPWYU</v>
          </cell>
          <cell r="B579" t="str">
            <v>403GP</v>
          </cell>
          <cell r="C579" t="str">
            <v>WYU</v>
          </cell>
          <cell r="D579">
            <v>388207.77</v>
          </cell>
          <cell r="F579" t="str">
            <v>403GPWYU</v>
          </cell>
          <cell r="G579" t="str">
            <v>403GP</v>
          </cell>
          <cell r="H579" t="str">
            <v>WYU</v>
          </cell>
          <cell r="I579">
            <v>388207.77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403HPCAGE</v>
          </cell>
          <cell r="B580" t="str">
            <v>403HP</v>
          </cell>
          <cell r="C580" t="str">
            <v>CAGE</v>
          </cell>
          <cell r="D580">
            <v>7434215.8300000001</v>
          </cell>
          <cell r="F580" t="str">
            <v>403HPCAGE</v>
          </cell>
          <cell r="G580" t="str">
            <v>403HP</v>
          </cell>
          <cell r="H580" t="str">
            <v>CAGE</v>
          </cell>
          <cell r="I580">
            <v>7434215.8300000001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 t="str">
            <v>403HPCAGW</v>
          </cell>
          <cell r="B581" t="str">
            <v>403HP</v>
          </cell>
          <cell r="C581" t="str">
            <v>CAGW</v>
          </cell>
          <cell r="D581">
            <v>32495639.969999999</v>
          </cell>
          <cell r="F581" t="str">
            <v>403HPCAGW</v>
          </cell>
          <cell r="G581" t="str">
            <v>403HP</v>
          </cell>
          <cell r="H581" t="str">
            <v>CAGW</v>
          </cell>
          <cell r="I581">
            <v>32495639.969999999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403OPCAGE</v>
          </cell>
          <cell r="B582" t="str">
            <v>403OP</v>
          </cell>
          <cell r="C582" t="str">
            <v>CAGE</v>
          </cell>
          <cell r="D582">
            <v>87144034.829999998</v>
          </cell>
          <cell r="F582" t="str">
            <v>403OPCAGE</v>
          </cell>
          <cell r="G582" t="str">
            <v>403OP</v>
          </cell>
          <cell r="H582" t="str">
            <v>CAGE</v>
          </cell>
          <cell r="I582">
            <v>87144034.829999998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 t="str">
            <v>403OPCAGW</v>
          </cell>
          <cell r="B583" t="str">
            <v>403OP</v>
          </cell>
          <cell r="C583" t="str">
            <v>CAGW</v>
          </cell>
          <cell r="D583">
            <v>41310164.189999998</v>
          </cell>
          <cell r="F583" t="str">
            <v>403OPCAGW</v>
          </cell>
          <cell r="G583" t="str">
            <v>403OP</v>
          </cell>
          <cell r="H583" t="str">
            <v>CAGW</v>
          </cell>
          <cell r="I583">
            <v>41310164.189999998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A584" t="str">
            <v>403SPCAGE</v>
          </cell>
          <cell r="B584" t="str">
            <v>403SP</v>
          </cell>
          <cell r="C584" t="str">
            <v>CAGE</v>
          </cell>
          <cell r="D584">
            <v>200998873.40000001</v>
          </cell>
          <cell r="F584" t="str">
            <v>403SPCAGE</v>
          </cell>
          <cell r="G584" t="str">
            <v>403SP</v>
          </cell>
          <cell r="H584" t="str">
            <v>CAGE</v>
          </cell>
          <cell r="I584">
            <v>200998873.40000001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403SPCAGW</v>
          </cell>
          <cell r="B585" t="str">
            <v>403SP</v>
          </cell>
          <cell r="C585" t="str">
            <v>CAGW</v>
          </cell>
          <cell r="D585">
            <v>5128620.41</v>
          </cell>
          <cell r="F585" t="str">
            <v>403SPCAGW</v>
          </cell>
          <cell r="G585" t="str">
            <v>403SP</v>
          </cell>
          <cell r="H585" t="str">
            <v>CAGW</v>
          </cell>
          <cell r="I585">
            <v>5128620.41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403SPJBG</v>
          </cell>
          <cell r="B586" t="str">
            <v>403SP</v>
          </cell>
          <cell r="C586" t="str">
            <v>JBG</v>
          </cell>
          <cell r="D586">
            <v>39542493.649999999</v>
          </cell>
          <cell r="F586" t="str">
            <v>403SPJBG</v>
          </cell>
          <cell r="G586" t="str">
            <v>403SP</v>
          </cell>
          <cell r="H586" t="str">
            <v>JBG</v>
          </cell>
          <cell r="I586">
            <v>39542493.649999999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403TPCAGE</v>
          </cell>
          <cell r="B587" t="str">
            <v>403TP</v>
          </cell>
          <cell r="C587" t="str">
            <v>CAGE</v>
          </cell>
          <cell r="D587">
            <v>81451417.870000005</v>
          </cell>
          <cell r="F587" t="str">
            <v>403TPCAGE</v>
          </cell>
          <cell r="G587" t="str">
            <v>403TP</v>
          </cell>
          <cell r="H587" t="str">
            <v>CAGE</v>
          </cell>
          <cell r="I587">
            <v>81451417.870000005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403TPCAGW</v>
          </cell>
          <cell r="B588" t="str">
            <v>403TP</v>
          </cell>
          <cell r="C588" t="str">
            <v>CAGW</v>
          </cell>
          <cell r="D588">
            <v>26988243.629999999</v>
          </cell>
          <cell r="F588" t="str">
            <v>403TPCAGW</v>
          </cell>
          <cell r="G588" t="str">
            <v>403TP</v>
          </cell>
          <cell r="H588" t="str">
            <v>CAGW</v>
          </cell>
          <cell r="I588">
            <v>26988243.629999999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403TPJBG</v>
          </cell>
          <cell r="B589" t="str">
            <v>403TP</v>
          </cell>
          <cell r="C589" t="str">
            <v>JBG</v>
          </cell>
          <cell r="D589">
            <v>1364751.07</v>
          </cell>
          <cell r="F589" t="str">
            <v>403TPJBG</v>
          </cell>
          <cell r="G589" t="str">
            <v>403TP</v>
          </cell>
          <cell r="H589" t="str">
            <v>JBG</v>
          </cell>
          <cell r="I589">
            <v>1364751.07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403TPSG</v>
          </cell>
          <cell r="B590" t="str">
            <v>403TP</v>
          </cell>
          <cell r="C590" t="str">
            <v>SG</v>
          </cell>
          <cell r="D590">
            <v>32238</v>
          </cell>
          <cell r="F590" t="str">
            <v>403TPSG</v>
          </cell>
          <cell r="G590" t="str">
            <v>403TP</v>
          </cell>
          <cell r="H590" t="str">
            <v>SG</v>
          </cell>
          <cell r="I590">
            <v>32238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404GPCA</v>
          </cell>
          <cell r="B591" t="str">
            <v>404GP</v>
          </cell>
          <cell r="C591" t="str">
            <v>CA</v>
          </cell>
          <cell r="D591">
            <v>67061.990000000005</v>
          </cell>
          <cell r="F591" t="str">
            <v>404GPCA</v>
          </cell>
          <cell r="G591" t="str">
            <v>404GP</v>
          </cell>
          <cell r="H591" t="str">
            <v>CA</v>
          </cell>
          <cell r="I591">
            <v>67061.990000000005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404GPID</v>
          </cell>
          <cell r="B592" t="str">
            <v>404GP</v>
          </cell>
          <cell r="C592" t="str">
            <v>ID</v>
          </cell>
          <cell r="D592">
            <v>0</v>
          </cell>
          <cell r="F592" t="str">
            <v>404GPID</v>
          </cell>
          <cell r="G592" t="str">
            <v>404GP</v>
          </cell>
          <cell r="H592" t="str">
            <v>ID</v>
          </cell>
          <cell r="I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404GPOR</v>
          </cell>
          <cell r="B593" t="str">
            <v>404GP</v>
          </cell>
          <cell r="C593" t="str">
            <v>OR</v>
          </cell>
          <cell r="D593">
            <v>308163.25</v>
          </cell>
          <cell r="F593" t="str">
            <v>404GPOR</v>
          </cell>
          <cell r="G593" t="str">
            <v>404GP</v>
          </cell>
          <cell r="H593" t="str">
            <v>OR</v>
          </cell>
          <cell r="I593">
            <v>308163.25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404GPSO</v>
          </cell>
          <cell r="B594" t="str">
            <v>404GP</v>
          </cell>
          <cell r="C594" t="str">
            <v>SO</v>
          </cell>
          <cell r="D594">
            <v>289934.09000000003</v>
          </cell>
          <cell r="F594" t="str">
            <v>404GPSO</v>
          </cell>
          <cell r="G594" t="str">
            <v>404GP</v>
          </cell>
          <cell r="H594" t="str">
            <v>SO</v>
          </cell>
          <cell r="I594">
            <v>289934.09000000003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A595" t="str">
            <v>404GPUT</v>
          </cell>
          <cell r="B595" t="str">
            <v>404GP</v>
          </cell>
          <cell r="C595" t="str">
            <v>UT</v>
          </cell>
          <cell r="D595">
            <v>727.9</v>
          </cell>
          <cell r="F595" t="str">
            <v>404GPUT</v>
          </cell>
          <cell r="G595" t="str">
            <v>404GP</v>
          </cell>
          <cell r="H595" t="str">
            <v>UT</v>
          </cell>
          <cell r="I595">
            <v>727.9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404GPWA</v>
          </cell>
          <cell r="B596" t="str">
            <v>404GP</v>
          </cell>
          <cell r="C596" t="str">
            <v>WA</v>
          </cell>
          <cell r="D596">
            <v>82033.53</v>
          </cell>
          <cell r="F596" t="str">
            <v>404GPWA</v>
          </cell>
          <cell r="G596" t="str">
            <v>404GP</v>
          </cell>
          <cell r="H596" t="str">
            <v>WA</v>
          </cell>
          <cell r="I596">
            <v>82033.53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A597" t="str">
            <v>404GPWYP</v>
          </cell>
          <cell r="B597" t="str">
            <v>404GP</v>
          </cell>
          <cell r="C597" t="str">
            <v>WYP</v>
          </cell>
          <cell r="D597">
            <v>118537.86</v>
          </cell>
          <cell r="F597" t="str">
            <v>404GPWYP</v>
          </cell>
          <cell r="G597" t="str">
            <v>404GP</v>
          </cell>
          <cell r="H597" t="str">
            <v>WYP</v>
          </cell>
          <cell r="I597">
            <v>118537.86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 t="str">
            <v>404HPCAGW</v>
          </cell>
          <cell r="B598" t="str">
            <v>404HP</v>
          </cell>
          <cell r="C598" t="str">
            <v>CAGW</v>
          </cell>
          <cell r="D598">
            <v>311125.15000000002</v>
          </cell>
          <cell r="F598" t="str">
            <v>404HPCAGW</v>
          </cell>
          <cell r="G598" t="str">
            <v>404HP</v>
          </cell>
          <cell r="H598" t="str">
            <v>CAGW</v>
          </cell>
          <cell r="I598">
            <v>311125.15000000002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A599" t="str">
            <v>404IPCA</v>
          </cell>
          <cell r="B599" t="str">
            <v>404IP</v>
          </cell>
          <cell r="C599" t="str">
            <v>CA</v>
          </cell>
          <cell r="D599">
            <v>1765.21</v>
          </cell>
          <cell r="F599" t="str">
            <v>404IPCA</v>
          </cell>
          <cell r="G599" t="str">
            <v>404IP</v>
          </cell>
          <cell r="H599" t="str">
            <v>CA</v>
          </cell>
          <cell r="I599">
            <v>1765.21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 t="str">
            <v>404IPCAEE</v>
          </cell>
          <cell r="B600" t="str">
            <v>404IP</v>
          </cell>
          <cell r="C600" t="str">
            <v>CAEE</v>
          </cell>
          <cell r="D600">
            <v>1239.29</v>
          </cell>
          <cell r="F600" t="str">
            <v>404IPCAEE</v>
          </cell>
          <cell r="G600" t="str">
            <v>404IP</v>
          </cell>
          <cell r="H600" t="str">
            <v>CAEE</v>
          </cell>
          <cell r="I600">
            <v>1239.29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>404IPCAGE</v>
          </cell>
          <cell r="B601" t="str">
            <v>404IP</v>
          </cell>
          <cell r="C601" t="str">
            <v>CAGE</v>
          </cell>
          <cell r="D601">
            <v>4471040.9800000004</v>
          </cell>
          <cell r="F601" t="str">
            <v>404IPCAGE</v>
          </cell>
          <cell r="G601" t="str">
            <v>404IP</v>
          </cell>
          <cell r="H601" t="str">
            <v>CAGE</v>
          </cell>
          <cell r="I601">
            <v>4471040.9800000004</v>
          </cell>
        </row>
        <row r="602">
          <cell r="A602" t="str">
            <v>404IPCAGW</v>
          </cell>
          <cell r="B602" t="str">
            <v>404IP</v>
          </cell>
          <cell r="C602" t="str">
            <v>CAGW</v>
          </cell>
          <cell r="D602">
            <v>13386378.82</v>
          </cell>
          <cell r="F602" t="str">
            <v>404IPCAGW</v>
          </cell>
          <cell r="G602" t="str">
            <v>404IP</v>
          </cell>
          <cell r="H602" t="str">
            <v>CAGW</v>
          </cell>
          <cell r="I602">
            <v>13386378.82</v>
          </cell>
        </row>
        <row r="603">
          <cell r="A603" t="str">
            <v>404IPCN</v>
          </cell>
          <cell r="B603" t="str">
            <v>404IP</v>
          </cell>
          <cell r="C603" t="str">
            <v>CN</v>
          </cell>
          <cell r="D603">
            <v>9726914.6400000006</v>
          </cell>
          <cell r="F603" t="str">
            <v>404IPCN</v>
          </cell>
          <cell r="G603" t="str">
            <v>404IP</v>
          </cell>
          <cell r="H603" t="str">
            <v>CN</v>
          </cell>
          <cell r="I603">
            <v>9726914.6400000006</v>
          </cell>
        </row>
        <row r="604">
          <cell r="A604" t="str">
            <v>404IPID</v>
          </cell>
          <cell r="B604" t="str">
            <v>404IP</v>
          </cell>
          <cell r="C604" t="str">
            <v>ID</v>
          </cell>
          <cell r="D604">
            <v>23041.53</v>
          </cell>
          <cell r="F604" t="str">
            <v>404IPID</v>
          </cell>
          <cell r="G604" t="str">
            <v>404IP</v>
          </cell>
          <cell r="H604" t="str">
            <v>ID</v>
          </cell>
          <cell r="I604">
            <v>23041.53</v>
          </cell>
        </row>
        <row r="605">
          <cell r="A605" t="str">
            <v>404IPJBG</v>
          </cell>
          <cell r="B605" t="str">
            <v>404IP</v>
          </cell>
          <cell r="C605" t="str">
            <v>JBG</v>
          </cell>
          <cell r="D605">
            <v>224239.95</v>
          </cell>
          <cell r="F605" t="str">
            <v>404IPJBG</v>
          </cell>
          <cell r="G605" t="str">
            <v>404IP</v>
          </cell>
          <cell r="H605" t="str">
            <v>JBG</v>
          </cell>
          <cell r="I605">
            <v>224239.95</v>
          </cell>
        </row>
        <row r="606">
          <cell r="A606" t="str">
            <v>404IPOR</v>
          </cell>
          <cell r="B606" t="str">
            <v>404IP</v>
          </cell>
          <cell r="C606" t="str">
            <v>OR</v>
          </cell>
          <cell r="D606">
            <v>10341.049999999999</v>
          </cell>
          <cell r="F606" t="str">
            <v>404IPOR</v>
          </cell>
          <cell r="G606" t="str">
            <v>404IP</v>
          </cell>
          <cell r="H606" t="str">
            <v>OR</v>
          </cell>
          <cell r="I606">
            <v>10341.049999999999</v>
          </cell>
        </row>
        <row r="607">
          <cell r="A607" t="str">
            <v>404IPOTHER</v>
          </cell>
          <cell r="B607" t="str">
            <v>404IP</v>
          </cell>
          <cell r="C607" t="str">
            <v>OTHER</v>
          </cell>
          <cell r="D607">
            <v>4252162.3499999996</v>
          </cell>
          <cell r="F607" t="str">
            <v>404IPOTHER</v>
          </cell>
          <cell r="G607" t="str">
            <v>404IP</v>
          </cell>
          <cell r="H607" t="str">
            <v>OTHER</v>
          </cell>
          <cell r="I607">
            <v>4252162.3499999996</v>
          </cell>
        </row>
        <row r="608">
          <cell r="A608" t="str">
            <v>404IPSG</v>
          </cell>
          <cell r="B608" t="str">
            <v>404IP</v>
          </cell>
          <cell r="C608" t="str">
            <v>SG</v>
          </cell>
          <cell r="D608">
            <v>7593453.7199999997</v>
          </cell>
          <cell r="F608" t="str">
            <v>404IPSG</v>
          </cell>
          <cell r="G608" t="str">
            <v>404IP</v>
          </cell>
          <cell r="H608" t="str">
            <v>SG</v>
          </cell>
          <cell r="I608">
            <v>7593453.7199999997</v>
          </cell>
        </row>
        <row r="609">
          <cell r="A609" t="str">
            <v>404IPSO</v>
          </cell>
          <cell r="B609" t="str">
            <v>404IP</v>
          </cell>
          <cell r="C609" t="str">
            <v>SO</v>
          </cell>
          <cell r="D609">
            <v>10992229.210000001</v>
          </cell>
          <cell r="F609" t="str">
            <v>404IPSO</v>
          </cell>
          <cell r="G609" t="str">
            <v>404IP</v>
          </cell>
          <cell r="H609" t="str">
            <v>SO</v>
          </cell>
          <cell r="I609">
            <v>10992229.210000001</v>
          </cell>
        </row>
        <row r="610">
          <cell r="A610" t="str">
            <v>404IPUT</v>
          </cell>
          <cell r="B610" t="str">
            <v>404IP</v>
          </cell>
          <cell r="C610" t="str">
            <v>UT</v>
          </cell>
          <cell r="D610">
            <v>-3576248.27</v>
          </cell>
          <cell r="F610" t="str">
            <v>404IPUT</v>
          </cell>
          <cell r="G610" t="str">
            <v>404IP</v>
          </cell>
          <cell r="H610" t="str">
            <v>UT</v>
          </cell>
          <cell r="I610">
            <v>-3576248.27</v>
          </cell>
        </row>
        <row r="611">
          <cell r="A611" t="str">
            <v>404IPWA</v>
          </cell>
          <cell r="B611" t="str">
            <v>404IP</v>
          </cell>
          <cell r="C611" t="str">
            <v>WA</v>
          </cell>
          <cell r="D611">
            <v>3023.6</v>
          </cell>
          <cell r="F611" t="str">
            <v>404IPWA</v>
          </cell>
          <cell r="G611" t="str">
            <v>404IP</v>
          </cell>
          <cell r="H611" t="str">
            <v>WA</v>
          </cell>
          <cell r="I611">
            <v>3023.6</v>
          </cell>
        </row>
        <row r="612">
          <cell r="A612" t="str">
            <v>404IPWYP</v>
          </cell>
          <cell r="B612" t="str">
            <v>404IP</v>
          </cell>
          <cell r="C612" t="str">
            <v>WYP</v>
          </cell>
          <cell r="D612">
            <v>107691.67</v>
          </cell>
          <cell r="F612" t="str">
            <v>404IPWYP</v>
          </cell>
          <cell r="G612" t="str">
            <v>404IP</v>
          </cell>
          <cell r="H612" t="str">
            <v>WYP</v>
          </cell>
          <cell r="I612">
            <v>107691.67</v>
          </cell>
        </row>
        <row r="613">
          <cell r="A613" t="str">
            <v>105CA</v>
          </cell>
          <cell r="B613">
            <v>105</v>
          </cell>
          <cell r="C613" t="str">
            <v>CA</v>
          </cell>
          <cell r="D613">
            <v>683317.99</v>
          </cell>
          <cell r="F613" t="str">
            <v>105CA</v>
          </cell>
          <cell r="G613">
            <v>105</v>
          </cell>
          <cell r="H613" t="str">
            <v>CA</v>
          </cell>
          <cell r="I613">
            <v>683317.99</v>
          </cell>
        </row>
        <row r="614">
          <cell r="A614" t="str">
            <v>105CAEE</v>
          </cell>
          <cell r="B614">
            <v>105</v>
          </cell>
          <cell r="C614" t="str">
            <v>CAEE</v>
          </cell>
          <cell r="D614">
            <v>0</v>
          </cell>
          <cell r="F614" t="str">
            <v>105CAEE</v>
          </cell>
          <cell r="G614">
            <v>105</v>
          </cell>
          <cell r="H614" t="str">
            <v>CAEE</v>
          </cell>
          <cell r="I614">
            <v>0</v>
          </cell>
        </row>
        <row r="615">
          <cell r="A615" t="str">
            <v>105CAGE</v>
          </cell>
          <cell r="B615">
            <v>105</v>
          </cell>
          <cell r="C615" t="str">
            <v>CAGE</v>
          </cell>
          <cell r="D615">
            <v>12418892.050000001</v>
          </cell>
          <cell r="F615" t="str">
            <v>105CAGE</v>
          </cell>
          <cell r="G615">
            <v>105</v>
          </cell>
          <cell r="H615" t="str">
            <v>CAGE</v>
          </cell>
          <cell r="I615">
            <v>12418892.050000001</v>
          </cell>
        </row>
        <row r="616">
          <cell r="A616" t="str">
            <v>105CAGW</v>
          </cell>
          <cell r="B616">
            <v>105</v>
          </cell>
          <cell r="C616" t="str">
            <v>CAGW</v>
          </cell>
          <cell r="D616">
            <v>161943.97</v>
          </cell>
          <cell r="F616" t="str">
            <v>105CAGW</v>
          </cell>
          <cell r="G616">
            <v>105</v>
          </cell>
          <cell r="H616" t="str">
            <v>CAGW</v>
          </cell>
          <cell r="I616">
            <v>161943.97</v>
          </cell>
        </row>
        <row r="617">
          <cell r="A617" t="str">
            <v>105OR</v>
          </cell>
          <cell r="B617">
            <v>105</v>
          </cell>
          <cell r="C617" t="str">
            <v>OR</v>
          </cell>
          <cell r="D617">
            <v>7335680.4962499999</v>
          </cell>
          <cell r="F617" t="str">
            <v>105OR</v>
          </cell>
          <cell r="G617">
            <v>105</v>
          </cell>
          <cell r="H617" t="str">
            <v>OR</v>
          </cell>
          <cell r="I617">
            <v>7335680.4962499999</v>
          </cell>
        </row>
        <row r="618">
          <cell r="A618" t="str">
            <v>105SE</v>
          </cell>
          <cell r="B618">
            <v>105</v>
          </cell>
          <cell r="C618" t="str">
            <v>SE</v>
          </cell>
          <cell r="D618">
            <v>0</v>
          </cell>
          <cell r="F618" t="str">
            <v>105SE</v>
          </cell>
          <cell r="G618">
            <v>105</v>
          </cell>
          <cell r="H618" t="str">
            <v>SE</v>
          </cell>
          <cell r="I618">
            <v>0</v>
          </cell>
        </row>
        <row r="619">
          <cell r="A619" t="str">
            <v>105UT</v>
          </cell>
          <cell r="B619">
            <v>105</v>
          </cell>
          <cell r="C619" t="str">
            <v>UT</v>
          </cell>
          <cell r="D619">
            <v>5730528.6500000004</v>
          </cell>
          <cell r="F619" t="str">
            <v>105UT</v>
          </cell>
          <cell r="G619">
            <v>105</v>
          </cell>
          <cell r="H619" t="str">
            <v>UT</v>
          </cell>
          <cell r="I619">
            <v>5730528.6500000004</v>
          </cell>
        </row>
        <row r="620">
          <cell r="A620" t="str">
            <v>105WYP</v>
          </cell>
          <cell r="B620">
            <v>105</v>
          </cell>
          <cell r="C620" t="str">
            <v>WYP</v>
          </cell>
          <cell r="D620">
            <v>600.72</v>
          </cell>
          <cell r="F620" t="str">
            <v>105WYP</v>
          </cell>
          <cell r="G620">
            <v>105</v>
          </cell>
          <cell r="H620" t="str">
            <v>WYP</v>
          </cell>
          <cell r="I620">
            <v>600.72</v>
          </cell>
        </row>
        <row r="621">
          <cell r="A621" t="str">
            <v>106SG</v>
          </cell>
          <cell r="B621">
            <v>106</v>
          </cell>
          <cell r="C621" t="str">
            <v>SG</v>
          </cell>
          <cell r="D621">
            <v>0</v>
          </cell>
          <cell r="F621" t="str">
            <v>106SG</v>
          </cell>
          <cell r="G621">
            <v>106</v>
          </cell>
          <cell r="H621" t="str">
            <v>SG</v>
          </cell>
          <cell r="I621">
            <v>0</v>
          </cell>
        </row>
        <row r="622">
          <cell r="A622" t="str">
            <v>114CAGE</v>
          </cell>
          <cell r="B622">
            <v>114</v>
          </cell>
          <cell r="C622" t="str">
            <v>CAGE</v>
          </cell>
          <cell r="D622">
            <v>143167970.74000001</v>
          </cell>
          <cell r="F622" t="str">
            <v>114CAGE</v>
          </cell>
          <cell r="G622">
            <v>114</v>
          </cell>
          <cell r="H622" t="str">
            <v>CAGE</v>
          </cell>
          <cell r="I622">
            <v>143167970.74000001</v>
          </cell>
        </row>
        <row r="623">
          <cell r="A623" t="str">
            <v>114UT</v>
          </cell>
          <cell r="B623">
            <v>114</v>
          </cell>
          <cell r="C623" t="str">
            <v>UT</v>
          </cell>
          <cell r="D623">
            <v>11763783.68</v>
          </cell>
          <cell r="F623" t="str">
            <v>114UT</v>
          </cell>
          <cell r="G623">
            <v>114</v>
          </cell>
          <cell r="H623" t="str">
            <v>UT</v>
          </cell>
          <cell r="I623">
            <v>11763783.68</v>
          </cell>
        </row>
        <row r="624">
          <cell r="A624" t="str">
            <v>115CAGE</v>
          </cell>
          <cell r="B624">
            <v>115</v>
          </cell>
          <cell r="C624" t="str">
            <v>CAGE</v>
          </cell>
          <cell r="D624">
            <v>-125934375.00125</v>
          </cell>
          <cell r="F624" t="str">
            <v>115CAGE</v>
          </cell>
          <cell r="G624">
            <v>115</v>
          </cell>
          <cell r="H624" t="str">
            <v>CAGE</v>
          </cell>
          <cell r="I624">
            <v>-125934375.00125</v>
          </cell>
        </row>
        <row r="625">
          <cell r="A625" t="str">
            <v>115UT</v>
          </cell>
          <cell r="B625">
            <v>115</v>
          </cell>
          <cell r="C625" t="str">
            <v>UT</v>
          </cell>
          <cell r="D625">
            <v>-1143452.6499999999</v>
          </cell>
          <cell r="F625" t="str">
            <v>115UT</v>
          </cell>
          <cell r="G625">
            <v>115</v>
          </cell>
          <cell r="H625" t="str">
            <v>UT</v>
          </cell>
          <cell r="I625">
            <v>-1143452.6499999999</v>
          </cell>
        </row>
        <row r="626">
          <cell r="A626" t="str">
            <v>124CA</v>
          </cell>
          <cell r="B626">
            <v>124</v>
          </cell>
          <cell r="C626" t="str">
            <v>CA</v>
          </cell>
          <cell r="D626">
            <v>26051.83</v>
          </cell>
          <cell r="F626" t="str">
            <v>124CA</v>
          </cell>
          <cell r="G626">
            <v>124</v>
          </cell>
          <cell r="H626" t="str">
            <v>CA</v>
          </cell>
          <cell r="I626">
            <v>26051.83</v>
          </cell>
        </row>
        <row r="627">
          <cell r="A627" t="str">
            <v>124ID</v>
          </cell>
          <cell r="B627">
            <v>124</v>
          </cell>
          <cell r="C627" t="str">
            <v>ID</v>
          </cell>
          <cell r="D627">
            <v>0</v>
          </cell>
          <cell r="F627" t="str">
            <v>124ID</v>
          </cell>
          <cell r="G627">
            <v>124</v>
          </cell>
          <cell r="H627" t="str">
            <v>ID</v>
          </cell>
          <cell r="I627">
            <v>0</v>
          </cell>
        </row>
        <row r="628">
          <cell r="A628" t="str">
            <v>124MT</v>
          </cell>
          <cell r="B628">
            <v>124</v>
          </cell>
          <cell r="C628" t="str">
            <v>MT</v>
          </cell>
          <cell r="D628">
            <v>0</v>
          </cell>
          <cell r="F628" t="str">
            <v>124MT</v>
          </cell>
          <cell r="G628">
            <v>124</v>
          </cell>
          <cell r="H628" t="str">
            <v>MT</v>
          </cell>
          <cell r="I628">
            <v>0</v>
          </cell>
        </row>
        <row r="629">
          <cell r="A629" t="str">
            <v>124OR</v>
          </cell>
          <cell r="B629">
            <v>124</v>
          </cell>
          <cell r="C629" t="str">
            <v>OR</v>
          </cell>
          <cell r="D629">
            <v>0.17</v>
          </cell>
          <cell r="F629" t="str">
            <v>124OR</v>
          </cell>
          <cell r="G629">
            <v>124</v>
          </cell>
          <cell r="H629" t="str">
            <v>OR</v>
          </cell>
          <cell r="I629">
            <v>0.17</v>
          </cell>
        </row>
        <row r="630">
          <cell r="A630" t="str">
            <v>124OTHER</v>
          </cell>
          <cell r="B630">
            <v>124</v>
          </cell>
          <cell r="C630" t="str">
            <v>OTHER</v>
          </cell>
          <cell r="D630">
            <v>778230.91374999995</v>
          </cell>
          <cell r="F630" t="str">
            <v>124OTHER</v>
          </cell>
          <cell r="G630">
            <v>124</v>
          </cell>
          <cell r="H630" t="str">
            <v>OTHER</v>
          </cell>
          <cell r="I630">
            <v>778230.91374999995</v>
          </cell>
        </row>
        <row r="631">
          <cell r="A631" t="str">
            <v>124SO</v>
          </cell>
          <cell r="B631">
            <v>124</v>
          </cell>
          <cell r="C631" t="str">
            <v>SO</v>
          </cell>
          <cell r="D631">
            <v>-5007.95</v>
          </cell>
          <cell r="F631" t="str">
            <v>124SO</v>
          </cell>
          <cell r="G631">
            <v>124</v>
          </cell>
          <cell r="H631" t="str">
            <v>SO</v>
          </cell>
          <cell r="I631">
            <v>-5007.95</v>
          </cell>
        </row>
        <row r="632">
          <cell r="A632" t="str">
            <v>124UT</v>
          </cell>
          <cell r="B632">
            <v>124</v>
          </cell>
          <cell r="C632" t="str">
            <v>UT</v>
          </cell>
          <cell r="D632">
            <v>8003.5079166666701</v>
          </cell>
          <cell r="F632" t="str">
            <v>124UT</v>
          </cell>
          <cell r="G632">
            <v>124</v>
          </cell>
          <cell r="H632" t="str">
            <v>UT</v>
          </cell>
          <cell r="I632">
            <v>8003.5079166666701</v>
          </cell>
        </row>
        <row r="633">
          <cell r="A633" t="str">
            <v>124WA</v>
          </cell>
          <cell r="B633">
            <v>124</v>
          </cell>
          <cell r="C633" t="str">
            <v>WA</v>
          </cell>
          <cell r="D633">
            <v>5428.2650000000003</v>
          </cell>
          <cell r="F633" t="str">
            <v>124WA</v>
          </cell>
          <cell r="G633">
            <v>124</v>
          </cell>
          <cell r="H633" t="str">
            <v>WA</v>
          </cell>
          <cell r="I633">
            <v>5428.2650000000003</v>
          </cell>
        </row>
        <row r="634">
          <cell r="A634" t="str">
            <v>124WYP</v>
          </cell>
          <cell r="B634">
            <v>124</v>
          </cell>
          <cell r="C634" t="str">
            <v>WYP</v>
          </cell>
          <cell r="D634">
            <v>0</v>
          </cell>
          <cell r="F634" t="str">
            <v>124WYP</v>
          </cell>
          <cell r="G634">
            <v>124</v>
          </cell>
          <cell r="H634" t="str">
            <v>WYP</v>
          </cell>
          <cell r="I634">
            <v>0</v>
          </cell>
        </row>
        <row r="635">
          <cell r="A635" t="str">
            <v>124WYU</v>
          </cell>
          <cell r="B635">
            <v>124</v>
          </cell>
          <cell r="C635" t="str">
            <v>WYU</v>
          </cell>
          <cell r="D635">
            <v>0</v>
          </cell>
          <cell r="F635" t="str">
            <v>124WYU</v>
          </cell>
          <cell r="G635">
            <v>124</v>
          </cell>
          <cell r="H635" t="str">
            <v>WYU</v>
          </cell>
          <cell r="I635">
            <v>0</v>
          </cell>
        </row>
        <row r="636">
          <cell r="A636" t="str">
            <v>151CAEE</v>
          </cell>
          <cell r="B636">
            <v>151</v>
          </cell>
          <cell r="C636" t="str">
            <v>CAEE</v>
          </cell>
          <cell r="D636">
            <v>157089240.99125001</v>
          </cell>
          <cell r="F636" t="str">
            <v>151CAEE</v>
          </cell>
          <cell r="G636">
            <v>151</v>
          </cell>
          <cell r="H636" t="str">
            <v>CAEE</v>
          </cell>
          <cell r="I636">
            <v>157089240.99125001</v>
          </cell>
        </row>
        <row r="637">
          <cell r="A637" t="str">
            <v>151CAEW</v>
          </cell>
          <cell r="B637">
            <v>151</v>
          </cell>
          <cell r="C637" t="str">
            <v>CAEW</v>
          </cell>
          <cell r="D637">
            <v>1733255.2254166701</v>
          </cell>
          <cell r="F637" t="str">
            <v>151CAEW</v>
          </cell>
          <cell r="G637">
            <v>151</v>
          </cell>
          <cell r="H637" t="str">
            <v>CAEW</v>
          </cell>
          <cell r="I637">
            <v>1733255.2254166701</v>
          </cell>
        </row>
        <row r="638">
          <cell r="A638" t="str">
            <v>151JBE</v>
          </cell>
          <cell r="B638">
            <v>151</v>
          </cell>
          <cell r="C638" t="str">
            <v>JBE</v>
          </cell>
          <cell r="D638">
            <v>23591300.679166701</v>
          </cell>
          <cell r="F638" t="str">
            <v>151JBE</v>
          </cell>
          <cell r="G638">
            <v>151</v>
          </cell>
          <cell r="H638" t="str">
            <v>JBE</v>
          </cell>
          <cell r="I638">
            <v>23591300.679166701</v>
          </cell>
        </row>
        <row r="639">
          <cell r="A639" t="str">
            <v>151SE</v>
          </cell>
          <cell r="B639">
            <v>151</v>
          </cell>
          <cell r="C639" t="str">
            <v>SE</v>
          </cell>
          <cell r="D639">
            <v>0</v>
          </cell>
          <cell r="F639" t="str">
            <v>151SE</v>
          </cell>
          <cell r="G639">
            <v>151</v>
          </cell>
          <cell r="H639" t="str">
            <v>SE</v>
          </cell>
          <cell r="I639">
            <v>0</v>
          </cell>
        </row>
        <row r="640">
          <cell r="A640" t="str">
            <v>154CA</v>
          </cell>
          <cell r="B640">
            <v>154</v>
          </cell>
          <cell r="C640" t="str">
            <v>CA</v>
          </cell>
          <cell r="D640">
            <v>1841193.855</v>
          </cell>
          <cell r="F640" t="str">
            <v>154CA</v>
          </cell>
          <cell r="G640">
            <v>154</v>
          </cell>
          <cell r="H640" t="str">
            <v>CA</v>
          </cell>
          <cell r="I640">
            <v>1841193.855</v>
          </cell>
        </row>
        <row r="641">
          <cell r="A641" t="str">
            <v>154CAEE</v>
          </cell>
          <cell r="B641">
            <v>154</v>
          </cell>
          <cell r="C641" t="str">
            <v>CAEE</v>
          </cell>
          <cell r="D641">
            <v>0</v>
          </cell>
          <cell r="F641" t="str">
            <v>154CAEE</v>
          </cell>
          <cell r="G641">
            <v>154</v>
          </cell>
          <cell r="H641" t="str">
            <v>CAEE</v>
          </cell>
          <cell r="I641">
            <v>0</v>
          </cell>
        </row>
        <row r="642">
          <cell r="A642" t="str">
            <v>154CAEW</v>
          </cell>
          <cell r="B642">
            <v>154</v>
          </cell>
          <cell r="C642" t="str">
            <v>CAEW</v>
          </cell>
          <cell r="D642">
            <v>0</v>
          </cell>
          <cell r="F642" t="str">
            <v>154CAEW</v>
          </cell>
          <cell r="G642">
            <v>154</v>
          </cell>
          <cell r="H642" t="str">
            <v>CAEW</v>
          </cell>
          <cell r="I642">
            <v>0</v>
          </cell>
        </row>
        <row r="643">
          <cell r="A643" t="str">
            <v>154CAGE</v>
          </cell>
          <cell r="B643">
            <v>154</v>
          </cell>
          <cell r="C643" t="str">
            <v>CAGE</v>
          </cell>
          <cell r="D643">
            <v>118931940.878333</v>
          </cell>
          <cell r="F643" t="str">
            <v>154CAGE</v>
          </cell>
          <cell r="G643">
            <v>154</v>
          </cell>
          <cell r="H643" t="str">
            <v>CAGE</v>
          </cell>
          <cell r="I643">
            <v>118931940.878333</v>
          </cell>
        </row>
        <row r="644">
          <cell r="A644" t="str">
            <v>154CAGW</v>
          </cell>
          <cell r="B644">
            <v>154</v>
          </cell>
          <cell r="C644" t="str">
            <v>CAGW</v>
          </cell>
          <cell r="D644">
            <v>7556111.6683333302</v>
          </cell>
          <cell r="F644" t="str">
            <v>154CAGW</v>
          </cell>
          <cell r="G644">
            <v>154</v>
          </cell>
          <cell r="H644" t="str">
            <v>CAGW</v>
          </cell>
          <cell r="I644">
            <v>7556111.6683333302</v>
          </cell>
        </row>
        <row r="645">
          <cell r="A645" t="str">
            <v>154ID</v>
          </cell>
          <cell r="B645">
            <v>154</v>
          </cell>
          <cell r="C645" t="str">
            <v>ID</v>
          </cell>
          <cell r="D645">
            <v>5719102.1004166696</v>
          </cell>
          <cell r="F645" t="str">
            <v>154ID</v>
          </cell>
          <cell r="G645">
            <v>154</v>
          </cell>
          <cell r="H645" t="str">
            <v>ID</v>
          </cell>
          <cell r="I645">
            <v>5719102.1004166696</v>
          </cell>
        </row>
        <row r="646">
          <cell r="A646" t="str">
            <v>154JBG</v>
          </cell>
          <cell r="B646">
            <v>154</v>
          </cell>
          <cell r="C646" t="str">
            <v>JBG</v>
          </cell>
          <cell r="D646">
            <v>4872296.8333333302</v>
          </cell>
          <cell r="F646" t="str">
            <v>154JBG</v>
          </cell>
          <cell r="G646">
            <v>154</v>
          </cell>
          <cell r="H646" t="str">
            <v>JBG</v>
          </cell>
          <cell r="I646">
            <v>4872296.8333333302</v>
          </cell>
        </row>
        <row r="647">
          <cell r="A647" t="str">
            <v>154OR</v>
          </cell>
          <cell r="B647">
            <v>154</v>
          </cell>
          <cell r="C647" t="str">
            <v>OR</v>
          </cell>
          <cell r="D647">
            <v>38230952.710000001</v>
          </cell>
          <cell r="F647" t="str">
            <v>154OR</v>
          </cell>
          <cell r="G647">
            <v>154</v>
          </cell>
          <cell r="H647" t="str">
            <v>OR</v>
          </cell>
          <cell r="I647">
            <v>38230952.710000001</v>
          </cell>
        </row>
        <row r="648">
          <cell r="A648" t="str">
            <v>154SG</v>
          </cell>
          <cell r="B648">
            <v>154</v>
          </cell>
          <cell r="C648" t="str">
            <v>SG</v>
          </cell>
          <cell r="D648">
            <v>421795.70541666698</v>
          </cell>
          <cell r="F648" t="str">
            <v>154SG</v>
          </cell>
          <cell r="G648">
            <v>154</v>
          </cell>
          <cell r="H648" t="str">
            <v>SG</v>
          </cell>
          <cell r="I648">
            <v>421795.70541666698</v>
          </cell>
        </row>
        <row r="649">
          <cell r="A649" t="str">
            <v>154SNPD</v>
          </cell>
          <cell r="B649">
            <v>154</v>
          </cell>
          <cell r="C649" t="str">
            <v>SNPD</v>
          </cell>
          <cell r="D649">
            <v>-1708132.04333333</v>
          </cell>
          <cell r="F649" t="str">
            <v>154SNPD</v>
          </cell>
          <cell r="G649">
            <v>154</v>
          </cell>
          <cell r="H649" t="str">
            <v>SNPD</v>
          </cell>
          <cell r="I649">
            <v>-1708132.04333333</v>
          </cell>
        </row>
        <row r="650">
          <cell r="A650" t="str">
            <v>154SNPPS</v>
          </cell>
          <cell r="B650">
            <v>154</v>
          </cell>
          <cell r="C650" t="str">
            <v>SNPPS</v>
          </cell>
          <cell r="D650">
            <v>0</v>
          </cell>
          <cell r="F650" t="str">
            <v>154SNPPS</v>
          </cell>
          <cell r="G650">
            <v>154</v>
          </cell>
          <cell r="H650" t="str">
            <v>SNPPS</v>
          </cell>
          <cell r="I650">
            <v>0</v>
          </cell>
        </row>
        <row r="651">
          <cell r="A651" t="str">
            <v>154SO</v>
          </cell>
          <cell r="B651">
            <v>154</v>
          </cell>
          <cell r="C651" t="str">
            <v>SO</v>
          </cell>
          <cell r="D651">
            <v>140741.82</v>
          </cell>
          <cell r="F651" t="str">
            <v>154SO</v>
          </cell>
          <cell r="G651">
            <v>154</v>
          </cell>
          <cell r="H651" t="str">
            <v>SO</v>
          </cell>
          <cell r="I651">
            <v>140741.82</v>
          </cell>
        </row>
        <row r="652">
          <cell r="A652" t="str">
            <v>154UT</v>
          </cell>
          <cell r="B652">
            <v>154</v>
          </cell>
          <cell r="C652" t="str">
            <v>UT</v>
          </cell>
          <cell r="D652">
            <v>48557561.449583299</v>
          </cell>
          <cell r="F652" t="str">
            <v>154UT</v>
          </cell>
          <cell r="G652">
            <v>154</v>
          </cell>
          <cell r="H652" t="str">
            <v>UT</v>
          </cell>
          <cell r="I652">
            <v>48557561.449583299</v>
          </cell>
        </row>
        <row r="653">
          <cell r="A653" t="str">
            <v>154WA</v>
          </cell>
          <cell r="B653">
            <v>154</v>
          </cell>
          <cell r="C653" t="str">
            <v>WA</v>
          </cell>
          <cell r="D653">
            <v>6204807.2320833299</v>
          </cell>
          <cell r="F653" t="str">
            <v>154WA</v>
          </cell>
          <cell r="G653">
            <v>154</v>
          </cell>
          <cell r="H653" t="str">
            <v>WA</v>
          </cell>
          <cell r="I653">
            <v>6204807.2320833299</v>
          </cell>
        </row>
        <row r="654">
          <cell r="A654" t="str">
            <v>154WYP</v>
          </cell>
          <cell r="B654">
            <v>154</v>
          </cell>
          <cell r="C654" t="str">
            <v>WYP</v>
          </cell>
          <cell r="D654">
            <v>10645053.9883333</v>
          </cell>
          <cell r="F654" t="str">
            <v>154WYP</v>
          </cell>
          <cell r="G654">
            <v>154</v>
          </cell>
          <cell r="H654" t="str">
            <v>WYP</v>
          </cell>
          <cell r="I654">
            <v>10645053.9883333</v>
          </cell>
        </row>
        <row r="655">
          <cell r="A655" t="str">
            <v>154WYU</v>
          </cell>
          <cell r="B655">
            <v>154</v>
          </cell>
          <cell r="C655" t="str">
            <v>WYU</v>
          </cell>
          <cell r="D655">
            <v>1234934.52208333</v>
          </cell>
          <cell r="F655" t="str">
            <v>154WYU</v>
          </cell>
          <cell r="G655">
            <v>154</v>
          </cell>
          <cell r="H655" t="str">
            <v>WYU</v>
          </cell>
          <cell r="I655">
            <v>1234934.52208333</v>
          </cell>
        </row>
        <row r="656">
          <cell r="A656" t="str">
            <v>163SO</v>
          </cell>
          <cell r="B656">
            <v>163</v>
          </cell>
          <cell r="C656" t="str">
            <v>SO</v>
          </cell>
          <cell r="D656">
            <v>0</v>
          </cell>
          <cell r="F656" t="str">
            <v>163SO</v>
          </cell>
          <cell r="G656">
            <v>163</v>
          </cell>
          <cell r="H656" t="str">
            <v>SO</v>
          </cell>
          <cell r="I656">
            <v>0</v>
          </cell>
        </row>
        <row r="657">
          <cell r="A657" t="str">
            <v>165CAEE</v>
          </cell>
          <cell r="B657">
            <v>165</v>
          </cell>
          <cell r="C657" t="str">
            <v>CAEE</v>
          </cell>
          <cell r="D657">
            <v>-11001.36</v>
          </cell>
          <cell r="F657" t="str">
            <v>165CAEE</v>
          </cell>
          <cell r="G657">
            <v>165</v>
          </cell>
          <cell r="H657" t="str">
            <v>CAEE</v>
          </cell>
          <cell r="I657">
            <v>-11001.36</v>
          </cell>
        </row>
        <row r="658">
          <cell r="A658" t="str">
            <v>165CAEW</v>
          </cell>
          <cell r="B658">
            <v>165</v>
          </cell>
          <cell r="C658" t="str">
            <v>CAEW</v>
          </cell>
          <cell r="D658">
            <v>4054.84</v>
          </cell>
          <cell r="F658" t="str">
            <v>165CAEW</v>
          </cell>
          <cell r="G658">
            <v>165</v>
          </cell>
          <cell r="H658" t="str">
            <v>CAEW</v>
          </cell>
          <cell r="I658">
            <v>4054.84</v>
          </cell>
        </row>
        <row r="659">
          <cell r="A659" t="str">
            <v>165CAGE</v>
          </cell>
          <cell r="B659">
            <v>165</v>
          </cell>
          <cell r="C659" t="str">
            <v>CAGE</v>
          </cell>
          <cell r="D659">
            <v>1095446.9350000001</v>
          </cell>
          <cell r="F659" t="str">
            <v>165CAGE</v>
          </cell>
          <cell r="G659">
            <v>165</v>
          </cell>
          <cell r="H659" t="str">
            <v>CAGE</v>
          </cell>
          <cell r="I659">
            <v>1095446.9350000001</v>
          </cell>
        </row>
        <row r="660">
          <cell r="A660" t="str">
            <v>165CAGW</v>
          </cell>
          <cell r="B660">
            <v>165</v>
          </cell>
          <cell r="C660" t="str">
            <v>CAGW</v>
          </cell>
          <cell r="D660">
            <v>1018234.82791667</v>
          </cell>
          <cell r="F660" t="str">
            <v>165CAGW</v>
          </cell>
          <cell r="G660">
            <v>165</v>
          </cell>
          <cell r="H660" t="str">
            <v>CAGW</v>
          </cell>
          <cell r="I660">
            <v>1018234.82791667</v>
          </cell>
        </row>
        <row r="661">
          <cell r="A661" t="str">
            <v>165GPS</v>
          </cell>
          <cell r="B661">
            <v>165</v>
          </cell>
          <cell r="C661" t="str">
            <v>GPS</v>
          </cell>
          <cell r="D661">
            <v>5172309.0212500002</v>
          </cell>
          <cell r="F661" t="str">
            <v>165GPS</v>
          </cell>
          <cell r="G661">
            <v>165</v>
          </cell>
          <cell r="H661" t="str">
            <v>GPS</v>
          </cell>
          <cell r="I661">
            <v>5172309.0212500002</v>
          </cell>
        </row>
        <row r="662">
          <cell r="A662" t="str">
            <v>165ID</v>
          </cell>
          <cell r="B662">
            <v>165</v>
          </cell>
          <cell r="C662" t="str">
            <v>ID</v>
          </cell>
          <cell r="D662">
            <v>246375.88333333301</v>
          </cell>
          <cell r="F662" t="str">
            <v>165ID</v>
          </cell>
          <cell r="G662">
            <v>165</v>
          </cell>
          <cell r="H662" t="str">
            <v>ID</v>
          </cell>
          <cell r="I662">
            <v>246375.88333333301</v>
          </cell>
        </row>
        <row r="663">
          <cell r="A663" t="str">
            <v>165OR</v>
          </cell>
          <cell r="B663">
            <v>165</v>
          </cell>
          <cell r="C663" t="str">
            <v>OR</v>
          </cell>
          <cell r="D663">
            <v>2251368.3916666699</v>
          </cell>
          <cell r="F663" t="str">
            <v>165OR</v>
          </cell>
          <cell r="G663">
            <v>165</v>
          </cell>
          <cell r="H663" t="str">
            <v>OR</v>
          </cell>
          <cell r="I663">
            <v>2251368.3916666699</v>
          </cell>
        </row>
        <row r="664">
          <cell r="A664" t="str">
            <v>165OTHER</v>
          </cell>
          <cell r="B664">
            <v>165</v>
          </cell>
          <cell r="C664" t="str">
            <v>OTHER</v>
          </cell>
          <cell r="D664">
            <v>15910643.887083299</v>
          </cell>
          <cell r="F664" t="str">
            <v>165OTHER</v>
          </cell>
          <cell r="G664">
            <v>165</v>
          </cell>
          <cell r="H664" t="str">
            <v>OTHER</v>
          </cell>
          <cell r="I664">
            <v>15910643.887083299</v>
          </cell>
        </row>
        <row r="665">
          <cell r="A665" t="str">
            <v>165SG</v>
          </cell>
          <cell r="B665">
            <v>165</v>
          </cell>
          <cell r="C665" t="str">
            <v>SG</v>
          </cell>
          <cell r="D665">
            <v>1176717.53083333</v>
          </cell>
          <cell r="F665" t="str">
            <v>165SG</v>
          </cell>
          <cell r="G665">
            <v>165</v>
          </cell>
          <cell r="H665" t="str">
            <v>SG</v>
          </cell>
          <cell r="I665">
            <v>1176717.53083333</v>
          </cell>
        </row>
        <row r="666">
          <cell r="A666" t="str">
            <v>165SO</v>
          </cell>
          <cell r="B666">
            <v>165</v>
          </cell>
          <cell r="C666" t="str">
            <v>SO</v>
          </cell>
          <cell r="D666">
            <v>20504403.180833299</v>
          </cell>
          <cell r="F666" t="str">
            <v>165SO</v>
          </cell>
          <cell r="G666">
            <v>165</v>
          </cell>
          <cell r="H666" t="str">
            <v>SO</v>
          </cell>
          <cell r="I666">
            <v>20504403.180833299</v>
          </cell>
        </row>
        <row r="667">
          <cell r="A667" t="str">
            <v>165UT</v>
          </cell>
          <cell r="B667">
            <v>165</v>
          </cell>
          <cell r="C667" t="str">
            <v>UT</v>
          </cell>
          <cell r="D667">
            <v>3398562.3108333298</v>
          </cell>
          <cell r="F667" t="str">
            <v>165UT</v>
          </cell>
          <cell r="G667">
            <v>165</v>
          </cell>
          <cell r="H667" t="str">
            <v>UT</v>
          </cell>
          <cell r="I667">
            <v>3398562.3108333298</v>
          </cell>
        </row>
        <row r="668">
          <cell r="A668" t="str">
            <v>165WA</v>
          </cell>
          <cell r="B668">
            <v>165</v>
          </cell>
          <cell r="C668" t="str">
            <v>WA</v>
          </cell>
          <cell r="D668">
            <v>0</v>
          </cell>
          <cell r="F668" t="str">
            <v>165WA</v>
          </cell>
          <cell r="G668">
            <v>165</v>
          </cell>
          <cell r="H668" t="str">
            <v>WA</v>
          </cell>
          <cell r="I668">
            <v>0</v>
          </cell>
        </row>
        <row r="669">
          <cell r="A669" t="str">
            <v>165WYP</v>
          </cell>
          <cell r="B669">
            <v>165</v>
          </cell>
          <cell r="C669" t="str">
            <v>WYP</v>
          </cell>
          <cell r="D669">
            <v>128294.618333333</v>
          </cell>
          <cell r="F669" t="str">
            <v>165WYP</v>
          </cell>
          <cell r="G669">
            <v>165</v>
          </cell>
          <cell r="H669" t="str">
            <v>WYP</v>
          </cell>
          <cell r="I669">
            <v>128294.618333333</v>
          </cell>
        </row>
        <row r="670">
          <cell r="A670" t="str">
            <v>165WYU</v>
          </cell>
          <cell r="B670">
            <v>165</v>
          </cell>
          <cell r="C670" t="str">
            <v>WYU</v>
          </cell>
          <cell r="D670">
            <v>0</v>
          </cell>
          <cell r="F670" t="str">
            <v>165WYU</v>
          </cell>
          <cell r="G670">
            <v>165</v>
          </cell>
          <cell r="H670" t="str">
            <v>WYU</v>
          </cell>
          <cell r="I670">
            <v>0</v>
          </cell>
        </row>
        <row r="671">
          <cell r="A671" t="str">
            <v>190BADDEBT</v>
          </cell>
          <cell r="B671">
            <v>190</v>
          </cell>
          <cell r="C671" t="str">
            <v>BADDEBT</v>
          </cell>
          <cell r="D671">
            <v>2538677.1087500001</v>
          </cell>
          <cell r="F671" t="str">
            <v>190BADDEBT</v>
          </cell>
          <cell r="G671">
            <v>190</v>
          </cell>
          <cell r="H671" t="str">
            <v>BADDEBT</v>
          </cell>
          <cell r="I671">
            <v>2538677.1087500001</v>
          </cell>
        </row>
        <row r="672">
          <cell r="A672" t="str">
            <v>190CA</v>
          </cell>
          <cell r="B672">
            <v>190</v>
          </cell>
          <cell r="C672" t="str">
            <v>CA</v>
          </cell>
          <cell r="D672">
            <v>413809.26666666701</v>
          </cell>
          <cell r="F672" t="str">
            <v>190CA</v>
          </cell>
          <cell r="G672">
            <v>190</v>
          </cell>
          <cell r="H672" t="str">
            <v>CA</v>
          </cell>
          <cell r="I672">
            <v>413809.26666666701</v>
          </cell>
        </row>
        <row r="673">
          <cell r="A673" t="str">
            <v>190CAEE</v>
          </cell>
          <cell r="B673">
            <v>190</v>
          </cell>
          <cell r="C673" t="str">
            <v>CAEE</v>
          </cell>
          <cell r="D673">
            <v>32121161.876249999</v>
          </cell>
          <cell r="F673" t="str">
            <v>190CAEE</v>
          </cell>
          <cell r="G673">
            <v>190</v>
          </cell>
          <cell r="H673" t="str">
            <v>CAEE</v>
          </cell>
          <cell r="I673">
            <v>32121161.876249999</v>
          </cell>
        </row>
        <row r="674">
          <cell r="A674" t="str">
            <v>190CAEW</v>
          </cell>
          <cell r="B674">
            <v>190</v>
          </cell>
          <cell r="C674" t="str">
            <v>CAEW</v>
          </cell>
          <cell r="D674">
            <v>0</v>
          </cell>
          <cell r="F674" t="str">
            <v>190CAEW</v>
          </cell>
          <cell r="G674">
            <v>190</v>
          </cell>
          <cell r="H674" t="str">
            <v>CAEW</v>
          </cell>
          <cell r="I674">
            <v>0</v>
          </cell>
        </row>
        <row r="675">
          <cell r="A675" t="str">
            <v>190CAGE</v>
          </cell>
          <cell r="B675">
            <v>190</v>
          </cell>
          <cell r="C675" t="str">
            <v>CAGE</v>
          </cell>
          <cell r="D675">
            <v>-8.208329975605011E-2</v>
          </cell>
          <cell r="F675" t="str">
            <v>190CAGE</v>
          </cell>
          <cell r="G675">
            <v>190</v>
          </cell>
          <cell r="H675" t="str">
            <v>CAGE</v>
          </cell>
          <cell r="I675">
            <v>-8.208329975605011E-2</v>
          </cell>
        </row>
        <row r="676">
          <cell r="A676" t="str">
            <v>190CAGW</v>
          </cell>
          <cell r="B676">
            <v>190</v>
          </cell>
          <cell r="C676" t="str">
            <v>CAGW</v>
          </cell>
          <cell r="D676">
            <v>140598.51291666701</v>
          </cell>
          <cell r="F676" t="str">
            <v>190CAGW</v>
          </cell>
          <cell r="G676">
            <v>190</v>
          </cell>
          <cell r="H676" t="str">
            <v>CAGW</v>
          </cell>
          <cell r="I676">
            <v>140598.51291666701</v>
          </cell>
        </row>
        <row r="677">
          <cell r="A677" t="str">
            <v>190FERC</v>
          </cell>
          <cell r="B677">
            <v>190</v>
          </cell>
          <cell r="C677" t="str">
            <v>FERC</v>
          </cell>
          <cell r="D677">
            <v>4333.6691666666702</v>
          </cell>
          <cell r="F677" t="str">
            <v>190FERC</v>
          </cell>
          <cell r="G677">
            <v>190</v>
          </cell>
          <cell r="H677" t="str">
            <v>FERC</v>
          </cell>
          <cell r="I677">
            <v>4333.6691666666702</v>
          </cell>
        </row>
        <row r="678">
          <cell r="A678" t="str">
            <v>190ID</v>
          </cell>
          <cell r="B678">
            <v>190</v>
          </cell>
          <cell r="C678" t="str">
            <v>ID</v>
          </cell>
          <cell r="D678">
            <v>964747.71708333294</v>
          </cell>
          <cell r="F678" t="str">
            <v>190ID</v>
          </cell>
          <cell r="G678">
            <v>190</v>
          </cell>
          <cell r="H678" t="str">
            <v>ID</v>
          </cell>
          <cell r="I678">
            <v>964747.71708333294</v>
          </cell>
        </row>
        <row r="679">
          <cell r="A679" t="str">
            <v>190JBE</v>
          </cell>
          <cell r="B679">
            <v>190</v>
          </cell>
          <cell r="C679" t="str">
            <v>JBE</v>
          </cell>
          <cell r="D679">
            <v>-12366937.8066667</v>
          </cell>
          <cell r="F679" t="str">
            <v>190JBE</v>
          </cell>
          <cell r="G679">
            <v>190</v>
          </cell>
          <cell r="H679" t="str">
            <v>JBE</v>
          </cell>
          <cell r="I679">
            <v>-12366937.8066667</v>
          </cell>
        </row>
        <row r="680">
          <cell r="A680" t="str">
            <v>190MT</v>
          </cell>
          <cell r="B680">
            <v>190</v>
          </cell>
          <cell r="C680" t="str">
            <v>MT</v>
          </cell>
          <cell r="D680">
            <v>0</v>
          </cell>
          <cell r="F680" t="str">
            <v>190MT</v>
          </cell>
          <cell r="G680">
            <v>190</v>
          </cell>
          <cell r="H680" t="str">
            <v>MT</v>
          </cell>
          <cell r="I680">
            <v>0</v>
          </cell>
        </row>
        <row r="681">
          <cell r="A681" t="str">
            <v>190OR</v>
          </cell>
          <cell r="B681">
            <v>190</v>
          </cell>
          <cell r="C681" t="str">
            <v>OR</v>
          </cell>
          <cell r="D681">
            <v>7468269.1299999999</v>
          </cell>
          <cell r="F681" t="str">
            <v>190OR</v>
          </cell>
          <cell r="G681">
            <v>190</v>
          </cell>
          <cell r="H681" t="str">
            <v>OR</v>
          </cell>
          <cell r="I681">
            <v>7468269.1299999999</v>
          </cell>
        </row>
        <row r="682">
          <cell r="A682" t="str">
            <v>190OTHER</v>
          </cell>
          <cell r="B682">
            <v>190</v>
          </cell>
          <cell r="C682" t="str">
            <v>OTHER</v>
          </cell>
          <cell r="D682">
            <v>51185327.469583303</v>
          </cell>
          <cell r="F682" t="str">
            <v>190OTHER</v>
          </cell>
          <cell r="G682">
            <v>190</v>
          </cell>
          <cell r="H682" t="str">
            <v>OTHER</v>
          </cell>
          <cell r="I682">
            <v>51185327.469583303</v>
          </cell>
        </row>
        <row r="683">
          <cell r="A683" t="str">
            <v>190SE</v>
          </cell>
          <cell r="B683">
            <v>190</v>
          </cell>
          <cell r="C683" t="str">
            <v>SE</v>
          </cell>
          <cell r="D683">
            <v>0</v>
          </cell>
          <cell r="F683" t="str">
            <v>190SE</v>
          </cell>
          <cell r="G683">
            <v>190</v>
          </cell>
          <cell r="H683" t="str">
            <v>SE</v>
          </cell>
          <cell r="I683">
            <v>0</v>
          </cell>
        </row>
        <row r="684">
          <cell r="A684" t="str">
            <v>190SG</v>
          </cell>
          <cell r="B684">
            <v>190</v>
          </cell>
          <cell r="C684" t="str">
            <v>SG</v>
          </cell>
          <cell r="D684">
            <v>7634357.0458333297</v>
          </cell>
          <cell r="F684" t="str">
            <v>190SG</v>
          </cell>
          <cell r="G684">
            <v>190</v>
          </cell>
          <cell r="H684" t="str">
            <v>SG</v>
          </cell>
          <cell r="I684">
            <v>7634357.0458333297</v>
          </cell>
        </row>
        <row r="685">
          <cell r="A685" t="str">
            <v>190SNP</v>
          </cell>
          <cell r="B685">
            <v>190</v>
          </cell>
          <cell r="C685" t="str">
            <v>SNP</v>
          </cell>
          <cell r="D685">
            <v>0</v>
          </cell>
          <cell r="F685" t="str">
            <v>190SNP</v>
          </cell>
          <cell r="G685">
            <v>190</v>
          </cell>
          <cell r="H685" t="str">
            <v>SNP</v>
          </cell>
          <cell r="I685">
            <v>0</v>
          </cell>
        </row>
        <row r="686">
          <cell r="A686" t="str">
            <v>190SNPD</v>
          </cell>
          <cell r="B686">
            <v>190</v>
          </cell>
          <cell r="C686" t="str">
            <v>SNPD</v>
          </cell>
          <cell r="D686">
            <v>1360918.6504166699</v>
          </cell>
          <cell r="F686" t="str">
            <v>190SNPD</v>
          </cell>
          <cell r="G686">
            <v>190</v>
          </cell>
          <cell r="H686" t="str">
            <v>SNPD</v>
          </cell>
          <cell r="I686">
            <v>1360918.6504166699</v>
          </cell>
        </row>
        <row r="687">
          <cell r="A687" t="str">
            <v>190SO</v>
          </cell>
          <cell r="B687">
            <v>190</v>
          </cell>
          <cell r="C687" t="str">
            <v>SO</v>
          </cell>
          <cell r="D687">
            <v>27605915.364166699</v>
          </cell>
          <cell r="F687" t="str">
            <v>190SO</v>
          </cell>
          <cell r="G687">
            <v>190</v>
          </cell>
          <cell r="H687" t="str">
            <v>SO</v>
          </cell>
          <cell r="I687">
            <v>27605915.364166699</v>
          </cell>
        </row>
        <row r="688">
          <cell r="A688" t="str">
            <v>190TROJD</v>
          </cell>
          <cell r="B688">
            <v>190</v>
          </cell>
          <cell r="C688" t="str">
            <v>TROJD</v>
          </cell>
          <cell r="D688">
            <v>0</v>
          </cell>
          <cell r="F688" t="str">
            <v>190TROJD</v>
          </cell>
          <cell r="G688">
            <v>190</v>
          </cell>
          <cell r="H688" t="str">
            <v>TROJD</v>
          </cell>
          <cell r="I688">
            <v>0</v>
          </cell>
        </row>
        <row r="689">
          <cell r="A689" t="str">
            <v>190UT</v>
          </cell>
          <cell r="B689">
            <v>190</v>
          </cell>
          <cell r="C689" t="str">
            <v>UT</v>
          </cell>
          <cell r="D689">
            <v>7943524.3766666697</v>
          </cell>
          <cell r="F689" t="str">
            <v>190UT</v>
          </cell>
          <cell r="G689">
            <v>190</v>
          </cell>
          <cell r="H689" t="str">
            <v>UT</v>
          </cell>
          <cell r="I689">
            <v>7943524.3766666697</v>
          </cell>
        </row>
        <row r="690">
          <cell r="A690" t="str">
            <v>190WA</v>
          </cell>
          <cell r="B690">
            <v>190</v>
          </cell>
          <cell r="C690" t="str">
            <v>WA</v>
          </cell>
          <cell r="D690">
            <v>7523901.5999999996</v>
          </cell>
          <cell r="F690" t="str">
            <v>190WA</v>
          </cell>
          <cell r="G690">
            <v>190</v>
          </cell>
          <cell r="H690" t="str">
            <v>WA</v>
          </cell>
          <cell r="I690">
            <v>7523901.5999999996</v>
          </cell>
        </row>
        <row r="691">
          <cell r="A691" t="str">
            <v>190WYP</v>
          </cell>
          <cell r="B691">
            <v>190</v>
          </cell>
          <cell r="C691" t="str">
            <v>WYP</v>
          </cell>
          <cell r="D691">
            <v>189593.562916667</v>
          </cell>
          <cell r="F691" t="str">
            <v>190WYP</v>
          </cell>
          <cell r="G691">
            <v>190</v>
          </cell>
          <cell r="H691" t="str">
            <v>WYP</v>
          </cell>
          <cell r="I691">
            <v>189593.562916667</v>
          </cell>
        </row>
        <row r="692">
          <cell r="A692" t="str">
            <v>190WYU</v>
          </cell>
          <cell r="B692">
            <v>190</v>
          </cell>
          <cell r="C692" t="str">
            <v>WYU</v>
          </cell>
          <cell r="D692">
            <v>3864163.7145833299</v>
          </cell>
          <cell r="F692" t="str">
            <v>190WYU</v>
          </cell>
          <cell r="G692">
            <v>190</v>
          </cell>
          <cell r="H692" t="str">
            <v>WYU</v>
          </cell>
          <cell r="I692">
            <v>3864163.7145833299</v>
          </cell>
        </row>
        <row r="693">
          <cell r="A693" t="str">
            <v>252CA</v>
          </cell>
          <cell r="B693">
            <v>252</v>
          </cell>
          <cell r="C693" t="str">
            <v>CA</v>
          </cell>
          <cell r="D693">
            <v>0</v>
          </cell>
          <cell r="F693" t="str">
            <v>252CA</v>
          </cell>
          <cell r="G693">
            <v>252</v>
          </cell>
          <cell r="H693" t="str">
            <v>CA</v>
          </cell>
          <cell r="I693">
            <v>0</v>
          </cell>
        </row>
        <row r="694">
          <cell r="A694" t="str">
            <v>252CAGE</v>
          </cell>
          <cell r="B694">
            <v>252</v>
          </cell>
          <cell r="C694" t="str">
            <v>CAGE</v>
          </cell>
          <cell r="D694">
            <v>-57139583.170833297</v>
          </cell>
          <cell r="F694" t="str">
            <v>252CAGE</v>
          </cell>
          <cell r="G694">
            <v>252</v>
          </cell>
          <cell r="H694" t="str">
            <v>CAGE</v>
          </cell>
          <cell r="I694">
            <v>-57139583.170833297</v>
          </cell>
        </row>
        <row r="695">
          <cell r="A695" t="str">
            <v>252CAGW</v>
          </cell>
          <cell r="B695">
            <v>252</v>
          </cell>
          <cell r="C695" t="str">
            <v>CAGW</v>
          </cell>
          <cell r="D695">
            <v>0</v>
          </cell>
          <cell r="F695" t="str">
            <v>252CAGW</v>
          </cell>
          <cell r="G695">
            <v>252</v>
          </cell>
          <cell r="H695" t="str">
            <v>CAGW</v>
          </cell>
          <cell r="I695">
            <v>0</v>
          </cell>
        </row>
        <row r="696">
          <cell r="A696" t="str">
            <v>252CN</v>
          </cell>
          <cell r="B696">
            <v>252</v>
          </cell>
          <cell r="C696" t="str">
            <v>CN</v>
          </cell>
          <cell r="D696">
            <v>0</v>
          </cell>
          <cell r="F696" t="str">
            <v>252CN</v>
          </cell>
          <cell r="G696">
            <v>252</v>
          </cell>
          <cell r="H696" t="str">
            <v>CN</v>
          </cell>
          <cell r="I696">
            <v>0</v>
          </cell>
        </row>
        <row r="697">
          <cell r="A697" t="str">
            <v>252ID</v>
          </cell>
          <cell r="B697">
            <v>252</v>
          </cell>
          <cell r="C697" t="str">
            <v>ID</v>
          </cell>
          <cell r="D697">
            <v>0</v>
          </cell>
          <cell r="F697" t="str">
            <v>252ID</v>
          </cell>
          <cell r="G697">
            <v>252</v>
          </cell>
          <cell r="H697" t="str">
            <v>ID</v>
          </cell>
          <cell r="I697">
            <v>0</v>
          </cell>
        </row>
        <row r="698">
          <cell r="A698" t="str">
            <v>252OR</v>
          </cell>
          <cell r="B698">
            <v>252</v>
          </cell>
          <cell r="C698" t="str">
            <v>OR</v>
          </cell>
          <cell r="D698">
            <v>-1763949.43583333</v>
          </cell>
          <cell r="F698" t="str">
            <v>252OR</v>
          </cell>
          <cell r="G698">
            <v>252</v>
          </cell>
          <cell r="H698" t="str">
            <v>OR</v>
          </cell>
          <cell r="I698">
            <v>-1763949.43583333</v>
          </cell>
        </row>
        <row r="699">
          <cell r="A699" t="str">
            <v>252SG</v>
          </cell>
          <cell r="B699">
            <v>252</v>
          </cell>
          <cell r="C699" t="str">
            <v>SG</v>
          </cell>
          <cell r="D699">
            <v>322408.98</v>
          </cell>
          <cell r="F699" t="str">
            <v>252SG</v>
          </cell>
          <cell r="G699">
            <v>252</v>
          </cell>
          <cell r="H699" t="str">
            <v>SG</v>
          </cell>
          <cell r="I699">
            <v>322408.98</v>
          </cell>
        </row>
        <row r="700">
          <cell r="A700" t="str">
            <v>252UT</v>
          </cell>
          <cell r="B700">
            <v>252</v>
          </cell>
          <cell r="C700" t="str">
            <v>UT</v>
          </cell>
          <cell r="D700">
            <v>-1076999.01958333</v>
          </cell>
          <cell r="F700" t="str">
            <v>252UT</v>
          </cell>
          <cell r="G700">
            <v>252</v>
          </cell>
          <cell r="H700" t="str">
            <v>UT</v>
          </cell>
          <cell r="I700">
            <v>-1076999.01958333</v>
          </cell>
        </row>
        <row r="701">
          <cell r="A701" t="str">
            <v>252WA</v>
          </cell>
          <cell r="B701">
            <v>252</v>
          </cell>
          <cell r="C701" t="str">
            <v>WA</v>
          </cell>
          <cell r="D701">
            <v>-2968.75</v>
          </cell>
          <cell r="F701" t="str">
            <v>252WA</v>
          </cell>
          <cell r="G701">
            <v>252</v>
          </cell>
          <cell r="H701" t="str">
            <v>WA</v>
          </cell>
          <cell r="I701">
            <v>-2968.75</v>
          </cell>
        </row>
        <row r="702">
          <cell r="A702" t="str">
            <v>252WYP</v>
          </cell>
          <cell r="B702">
            <v>252</v>
          </cell>
          <cell r="C702" t="str">
            <v>WYP</v>
          </cell>
          <cell r="D702">
            <v>0</v>
          </cell>
          <cell r="F702" t="str">
            <v>252WYP</v>
          </cell>
          <cell r="G702">
            <v>252</v>
          </cell>
          <cell r="H702" t="str">
            <v>WYP</v>
          </cell>
          <cell r="I702">
            <v>0</v>
          </cell>
        </row>
        <row r="703">
          <cell r="A703" t="str">
            <v>252WYU</v>
          </cell>
          <cell r="B703">
            <v>252</v>
          </cell>
          <cell r="C703" t="str">
            <v>WYU</v>
          </cell>
          <cell r="D703">
            <v>0</v>
          </cell>
          <cell r="F703" t="str">
            <v>252WYU</v>
          </cell>
          <cell r="G703">
            <v>252</v>
          </cell>
          <cell r="H703" t="str">
            <v>WYU</v>
          </cell>
          <cell r="I703">
            <v>0</v>
          </cell>
        </row>
        <row r="704">
          <cell r="A704" t="str">
            <v>254CA</v>
          </cell>
          <cell r="B704">
            <v>254</v>
          </cell>
          <cell r="C704" t="str">
            <v>CA</v>
          </cell>
          <cell r="D704">
            <v>-1683068.42916667</v>
          </cell>
          <cell r="F704" t="str">
            <v>254CA</v>
          </cell>
          <cell r="G704">
            <v>254</v>
          </cell>
          <cell r="H704" t="str">
            <v>CA</v>
          </cell>
          <cell r="I704">
            <v>-1683068.42916667</v>
          </cell>
        </row>
        <row r="705">
          <cell r="A705" t="str">
            <v>254FERC</v>
          </cell>
          <cell r="B705">
            <v>254</v>
          </cell>
          <cell r="C705" t="str">
            <v>FERC</v>
          </cell>
          <cell r="D705">
            <v>-17625.39</v>
          </cell>
          <cell r="F705" t="str">
            <v>254FERC</v>
          </cell>
          <cell r="G705">
            <v>254</v>
          </cell>
          <cell r="H705" t="str">
            <v>FERC</v>
          </cell>
          <cell r="I705">
            <v>-17625.39</v>
          </cell>
        </row>
        <row r="706">
          <cell r="A706" t="str">
            <v>254ID</v>
          </cell>
          <cell r="B706">
            <v>254</v>
          </cell>
          <cell r="C706" t="str">
            <v>ID</v>
          </cell>
          <cell r="D706">
            <v>-3147711.7537500001</v>
          </cell>
          <cell r="F706" t="str">
            <v>254ID</v>
          </cell>
          <cell r="G706">
            <v>254</v>
          </cell>
          <cell r="H706" t="str">
            <v>ID</v>
          </cell>
          <cell r="I706">
            <v>-3147711.7537500001</v>
          </cell>
        </row>
        <row r="707">
          <cell r="A707" t="str">
            <v>254OR</v>
          </cell>
          <cell r="B707">
            <v>254</v>
          </cell>
          <cell r="C707" t="str">
            <v>OR</v>
          </cell>
          <cell r="D707">
            <v>-22496188.796250001</v>
          </cell>
          <cell r="F707" t="str">
            <v>254OR</v>
          </cell>
          <cell r="G707">
            <v>254</v>
          </cell>
          <cell r="H707" t="str">
            <v>OR</v>
          </cell>
          <cell r="I707">
            <v>-22496188.796250001</v>
          </cell>
        </row>
        <row r="708">
          <cell r="A708" t="str">
            <v>254OTHER</v>
          </cell>
          <cell r="B708">
            <v>254</v>
          </cell>
          <cell r="C708" t="str">
            <v>OTHER</v>
          </cell>
          <cell r="D708">
            <v>-205112466.7525</v>
          </cell>
          <cell r="F708" t="str">
            <v>254OTHER</v>
          </cell>
          <cell r="G708">
            <v>254</v>
          </cell>
          <cell r="H708" t="str">
            <v>OTHER</v>
          </cell>
          <cell r="I708">
            <v>-205112466.7525</v>
          </cell>
        </row>
        <row r="709">
          <cell r="A709" t="str">
            <v>254SE</v>
          </cell>
          <cell r="B709">
            <v>254</v>
          </cell>
          <cell r="C709" t="str">
            <v>SE</v>
          </cell>
          <cell r="D709">
            <v>0</v>
          </cell>
          <cell r="F709" t="str">
            <v>254SE</v>
          </cell>
          <cell r="G709">
            <v>254</v>
          </cell>
          <cell r="H709" t="str">
            <v>SE</v>
          </cell>
          <cell r="I709">
            <v>0</v>
          </cell>
        </row>
        <row r="710">
          <cell r="A710" t="str">
            <v>254SO</v>
          </cell>
          <cell r="B710">
            <v>254</v>
          </cell>
          <cell r="C710" t="str">
            <v>SO</v>
          </cell>
          <cell r="D710">
            <v>0</v>
          </cell>
          <cell r="F710" t="str">
            <v>254SO</v>
          </cell>
          <cell r="G710">
            <v>254</v>
          </cell>
          <cell r="H710" t="str">
            <v>SO</v>
          </cell>
          <cell r="I710">
            <v>0</v>
          </cell>
        </row>
        <row r="711">
          <cell r="A711" t="str">
            <v>254UT</v>
          </cell>
          <cell r="B711">
            <v>254</v>
          </cell>
          <cell r="C711" t="str">
            <v>UT</v>
          </cell>
          <cell r="D711">
            <v>-25459025.883333299</v>
          </cell>
          <cell r="F711" t="str">
            <v>254UT</v>
          </cell>
          <cell r="G711">
            <v>254</v>
          </cell>
          <cell r="H711" t="str">
            <v>UT</v>
          </cell>
          <cell r="I711">
            <v>-25459025.883333299</v>
          </cell>
        </row>
        <row r="712">
          <cell r="A712" t="str">
            <v>254WA</v>
          </cell>
          <cell r="B712">
            <v>254</v>
          </cell>
          <cell r="C712" t="str">
            <v>WA</v>
          </cell>
          <cell r="D712">
            <v>-30601634.09375</v>
          </cell>
          <cell r="F712" t="str">
            <v>254WA</v>
          </cell>
          <cell r="G712">
            <v>254</v>
          </cell>
          <cell r="H712" t="str">
            <v>WA</v>
          </cell>
          <cell r="I712">
            <v>-30601634.09375</v>
          </cell>
        </row>
        <row r="713">
          <cell r="A713" t="str">
            <v>254WYP</v>
          </cell>
          <cell r="B713">
            <v>254</v>
          </cell>
          <cell r="C713" t="str">
            <v>WYP</v>
          </cell>
          <cell r="D713">
            <v>0</v>
          </cell>
          <cell r="F713" t="str">
            <v>254WYP</v>
          </cell>
          <cell r="G713">
            <v>254</v>
          </cell>
          <cell r="H713" t="str">
            <v>WYP</v>
          </cell>
          <cell r="I713">
            <v>0</v>
          </cell>
        </row>
        <row r="714">
          <cell r="A714" t="str">
            <v>254WYU</v>
          </cell>
          <cell r="B714">
            <v>254</v>
          </cell>
          <cell r="C714" t="str">
            <v>WYU</v>
          </cell>
          <cell r="D714">
            <v>-15716543.5895833</v>
          </cell>
          <cell r="F714" t="str">
            <v>254WYU</v>
          </cell>
          <cell r="G714">
            <v>254</v>
          </cell>
          <cell r="H714" t="str">
            <v>WYU</v>
          </cell>
          <cell r="I714">
            <v>-15716543.5895833</v>
          </cell>
        </row>
        <row r="715">
          <cell r="A715" t="str">
            <v>255ITC84</v>
          </cell>
          <cell r="B715">
            <v>255</v>
          </cell>
          <cell r="C715" t="str">
            <v>ITC84</v>
          </cell>
          <cell r="D715">
            <v>0</v>
          </cell>
          <cell r="F715" t="str">
            <v>255ITC84</v>
          </cell>
          <cell r="G715">
            <v>255</v>
          </cell>
          <cell r="H715" t="str">
            <v>ITC84</v>
          </cell>
          <cell r="I715">
            <v>0</v>
          </cell>
        </row>
        <row r="716">
          <cell r="A716" t="str">
            <v>255ITC85</v>
          </cell>
          <cell r="B716">
            <v>255</v>
          </cell>
          <cell r="C716" t="str">
            <v>ITC85</v>
          </cell>
          <cell r="D716">
            <v>0</v>
          </cell>
          <cell r="F716" t="str">
            <v>255ITC85</v>
          </cell>
          <cell r="G716">
            <v>255</v>
          </cell>
          <cell r="H716" t="str">
            <v>ITC85</v>
          </cell>
          <cell r="I716">
            <v>0</v>
          </cell>
        </row>
        <row r="717">
          <cell r="A717" t="str">
            <v>255ITC86</v>
          </cell>
          <cell r="B717">
            <v>255</v>
          </cell>
          <cell r="C717" t="str">
            <v>ITC86</v>
          </cell>
          <cell r="D717">
            <v>0</v>
          </cell>
          <cell r="F717" t="str">
            <v>255ITC86</v>
          </cell>
          <cell r="G717">
            <v>255</v>
          </cell>
          <cell r="H717" t="str">
            <v>ITC86</v>
          </cell>
          <cell r="I717">
            <v>0</v>
          </cell>
        </row>
        <row r="718">
          <cell r="A718" t="str">
            <v>255ITC88</v>
          </cell>
          <cell r="B718">
            <v>255</v>
          </cell>
          <cell r="C718" t="str">
            <v>ITC88</v>
          </cell>
          <cell r="D718">
            <v>0</v>
          </cell>
          <cell r="F718" t="str">
            <v>255ITC88</v>
          </cell>
          <cell r="G718">
            <v>255</v>
          </cell>
          <cell r="H718" t="str">
            <v>ITC88</v>
          </cell>
          <cell r="I718">
            <v>0</v>
          </cell>
        </row>
        <row r="719">
          <cell r="A719" t="str">
            <v>255ITC89</v>
          </cell>
          <cell r="B719">
            <v>255</v>
          </cell>
          <cell r="C719" t="str">
            <v>ITC89</v>
          </cell>
          <cell r="D719">
            <v>0</v>
          </cell>
          <cell r="F719" t="str">
            <v>255ITC89</v>
          </cell>
          <cell r="G719">
            <v>255</v>
          </cell>
          <cell r="H719" t="str">
            <v>ITC89</v>
          </cell>
          <cell r="I719">
            <v>0</v>
          </cell>
        </row>
        <row r="720">
          <cell r="A720" t="str">
            <v>255ITC90</v>
          </cell>
          <cell r="B720">
            <v>255</v>
          </cell>
          <cell r="C720" t="str">
            <v>ITC90</v>
          </cell>
          <cell r="D720">
            <v>-56922</v>
          </cell>
          <cell r="F720" t="str">
            <v>255ITC90</v>
          </cell>
          <cell r="G720">
            <v>255</v>
          </cell>
          <cell r="H720" t="str">
            <v>ITC90</v>
          </cell>
          <cell r="I720">
            <v>-56922</v>
          </cell>
        </row>
        <row r="721">
          <cell r="A721" t="str">
            <v>255SG</v>
          </cell>
          <cell r="B721">
            <v>255</v>
          </cell>
          <cell r="C721" t="str">
            <v>SG</v>
          </cell>
          <cell r="D721">
            <v>-222375.58624999999</v>
          </cell>
          <cell r="F721" t="str">
            <v>255SG</v>
          </cell>
          <cell r="G721">
            <v>255</v>
          </cell>
          <cell r="H721" t="str">
            <v>SG</v>
          </cell>
          <cell r="I721">
            <v>-222375.58624999999</v>
          </cell>
        </row>
        <row r="722">
          <cell r="A722" t="str">
            <v>281CAGW</v>
          </cell>
          <cell r="B722">
            <v>281</v>
          </cell>
          <cell r="C722" t="str">
            <v>CAGW</v>
          </cell>
          <cell r="D722">
            <v>0</v>
          </cell>
          <cell r="F722" t="str">
            <v>281CAGW</v>
          </cell>
          <cell r="G722">
            <v>281</v>
          </cell>
          <cell r="H722" t="str">
            <v>CAGW</v>
          </cell>
          <cell r="I722">
            <v>0</v>
          </cell>
        </row>
        <row r="723">
          <cell r="A723" t="str">
            <v>281SG</v>
          </cell>
          <cell r="B723">
            <v>281</v>
          </cell>
          <cell r="C723" t="str">
            <v>SG</v>
          </cell>
          <cell r="D723">
            <v>-0.1333329975605011</v>
          </cell>
          <cell r="F723" t="str">
            <v>281SG</v>
          </cell>
          <cell r="G723">
            <v>281</v>
          </cell>
          <cell r="H723" t="str">
            <v>SG</v>
          </cell>
          <cell r="I723">
            <v>-0.1333329975605011</v>
          </cell>
        </row>
        <row r="724">
          <cell r="A724" t="str">
            <v>282CA</v>
          </cell>
          <cell r="B724">
            <v>282</v>
          </cell>
          <cell r="C724" t="str">
            <v>CA</v>
          </cell>
          <cell r="D724">
            <v>-96799717.5</v>
          </cell>
          <cell r="F724" t="str">
            <v>282CA</v>
          </cell>
          <cell r="G724">
            <v>282</v>
          </cell>
          <cell r="H724" t="str">
            <v>CA</v>
          </cell>
          <cell r="I724">
            <v>-96799717.5</v>
          </cell>
        </row>
        <row r="725">
          <cell r="A725" t="str">
            <v>282CAEE</v>
          </cell>
          <cell r="B725">
            <v>282</v>
          </cell>
          <cell r="C725" t="str">
            <v>CAEE</v>
          </cell>
          <cell r="D725">
            <v>154520.35875000001</v>
          </cell>
          <cell r="F725" t="str">
            <v>282CAEE</v>
          </cell>
          <cell r="G725">
            <v>282</v>
          </cell>
          <cell r="H725" t="str">
            <v>CAEE</v>
          </cell>
          <cell r="I725">
            <v>154520.35875000001</v>
          </cell>
        </row>
        <row r="726">
          <cell r="A726" t="str">
            <v>282CAGE</v>
          </cell>
          <cell r="B726">
            <v>282</v>
          </cell>
          <cell r="C726" t="str">
            <v>CAGE</v>
          </cell>
          <cell r="D726">
            <v>-956838.60041666694</v>
          </cell>
          <cell r="F726" t="str">
            <v>282CAGE</v>
          </cell>
          <cell r="G726">
            <v>282</v>
          </cell>
          <cell r="H726" t="str">
            <v>CAGE</v>
          </cell>
          <cell r="I726">
            <v>-956838.60041666694</v>
          </cell>
        </row>
        <row r="727">
          <cell r="A727" t="str">
            <v>282CAGW</v>
          </cell>
          <cell r="B727">
            <v>282</v>
          </cell>
          <cell r="C727" t="str">
            <v>CAGW</v>
          </cell>
          <cell r="D727">
            <v>0</v>
          </cell>
          <cell r="F727" t="str">
            <v>282CAGW</v>
          </cell>
          <cell r="G727">
            <v>282</v>
          </cell>
          <cell r="H727" t="str">
            <v>CAGW</v>
          </cell>
          <cell r="I727">
            <v>0</v>
          </cell>
        </row>
        <row r="728">
          <cell r="A728" t="str">
            <v>282DITBAL</v>
          </cell>
          <cell r="B728">
            <v>282</v>
          </cell>
          <cell r="C728" t="str">
            <v>DITBAL</v>
          </cell>
          <cell r="D728">
            <v>6.6070799827575684</v>
          </cell>
          <cell r="F728" t="str">
            <v>282DITBAL</v>
          </cell>
          <cell r="G728">
            <v>282</v>
          </cell>
          <cell r="H728" t="str">
            <v>DITBAL</v>
          </cell>
          <cell r="I728">
            <v>6.6070799827575684</v>
          </cell>
        </row>
        <row r="729">
          <cell r="A729" t="str">
            <v>282FERC</v>
          </cell>
          <cell r="B729">
            <v>282</v>
          </cell>
          <cell r="C729" t="str">
            <v>FERC</v>
          </cell>
          <cell r="D729">
            <v>-2041317.41666667</v>
          </cell>
          <cell r="F729" t="str">
            <v>282FERC</v>
          </cell>
          <cell r="G729">
            <v>282</v>
          </cell>
          <cell r="H729" t="str">
            <v>FERC</v>
          </cell>
          <cell r="I729">
            <v>-2041317.41666667</v>
          </cell>
        </row>
        <row r="730">
          <cell r="A730" t="str">
            <v>282ID</v>
          </cell>
          <cell r="B730">
            <v>282</v>
          </cell>
          <cell r="C730" t="str">
            <v>ID</v>
          </cell>
          <cell r="D730">
            <v>-252515186.53083333</v>
          </cell>
          <cell r="F730" t="str">
            <v>282ID</v>
          </cell>
          <cell r="G730">
            <v>282</v>
          </cell>
          <cell r="H730" t="str">
            <v>ID</v>
          </cell>
          <cell r="I730">
            <v>-252515186.53083333</v>
          </cell>
        </row>
        <row r="731">
          <cell r="A731" t="str">
            <v>282JBE</v>
          </cell>
          <cell r="B731">
            <v>282</v>
          </cell>
          <cell r="C731" t="str">
            <v>JBE</v>
          </cell>
          <cell r="D731">
            <v>-8026757.2858333299</v>
          </cell>
          <cell r="F731" t="str">
            <v>282JBE</v>
          </cell>
          <cell r="G731">
            <v>282</v>
          </cell>
          <cell r="H731" t="str">
            <v>JBE</v>
          </cell>
          <cell r="I731">
            <v>-8026757.2858333299</v>
          </cell>
        </row>
        <row r="732">
          <cell r="A732" t="str">
            <v>282OR</v>
          </cell>
          <cell r="B732">
            <v>282</v>
          </cell>
          <cell r="C732" t="str">
            <v>OR</v>
          </cell>
          <cell r="D732">
            <v>-1159661145.375</v>
          </cell>
          <cell r="F732" t="str">
            <v>282OR</v>
          </cell>
          <cell r="G732">
            <v>282</v>
          </cell>
          <cell r="H732" t="str">
            <v>OR</v>
          </cell>
          <cell r="I732">
            <v>-1159661145.375</v>
          </cell>
        </row>
        <row r="733">
          <cell r="A733" t="str">
            <v>282OTHER</v>
          </cell>
          <cell r="B733">
            <v>282</v>
          </cell>
          <cell r="C733" t="str">
            <v>OTHER</v>
          </cell>
          <cell r="D733">
            <v>-79502491.822083324</v>
          </cell>
          <cell r="F733" t="str">
            <v>282OTHER</v>
          </cell>
          <cell r="G733">
            <v>282</v>
          </cell>
          <cell r="H733" t="str">
            <v>OTHER</v>
          </cell>
          <cell r="I733">
            <v>-79502491.822083324</v>
          </cell>
        </row>
        <row r="734">
          <cell r="A734" t="str">
            <v>282SE</v>
          </cell>
          <cell r="B734">
            <v>282</v>
          </cell>
          <cell r="C734" t="str">
            <v>SE</v>
          </cell>
          <cell r="D734">
            <v>0</v>
          </cell>
          <cell r="F734" t="str">
            <v>282SE</v>
          </cell>
          <cell r="G734">
            <v>282</v>
          </cell>
          <cell r="H734" t="str">
            <v>SE</v>
          </cell>
          <cell r="I734">
            <v>0</v>
          </cell>
        </row>
        <row r="735">
          <cell r="A735" t="str">
            <v>282SG</v>
          </cell>
          <cell r="B735">
            <v>282</v>
          </cell>
          <cell r="C735" t="str">
            <v>SG</v>
          </cell>
          <cell r="D735">
            <v>16021889</v>
          </cell>
          <cell r="F735" t="str">
            <v>282SG</v>
          </cell>
          <cell r="G735">
            <v>282</v>
          </cell>
          <cell r="H735" t="str">
            <v>SG</v>
          </cell>
          <cell r="I735">
            <v>16021889</v>
          </cell>
        </row>
        <row r="736">
          <cell r="A736" t="str">
            <v>282SO</v>
          </cell>
          <cell r="B736">
            <v>282</v>
          </cell>
          <cell r="C736" t="str">
            <v>SO</v>
          </cell>
          <cell r="D736">
            <v>-1415106.2845833302</v>
          </cell>
          <cell r="F736" t="str">
            <v>282SO</v>
          </cell>
          <cell r="G736">
            <v>282</v>
          </cell>
          <cell r="H736" t="str">
            <v>SO</v>
          </cell>
          <cell r="I736">
            <v>-1415106.2845833302</v>
          </cell>
        </row>
        <row r="737">
          <cell r="A737" t="str">
            <v>282UT</v>
          </cell>
          <cell r="B737">
            <v>282</v>
          </cell>
          <cell r="C737" t="str">
            <v>UT</v>
          </cell>
          <cell r="D737">
            <v>-1913711378.9100001</v>
          </cell>
          <cell r="F737" t="str">
            <v>282UT</v>
          </cell>
          <cell r="G737">
            <v>282</v>
          </cell>
          <cell r="H737" t="str">
            <v>UT</v>
          </cell>
          <cell r="I737">
            <v>-1913711378.9100001</v>
          </cell>
        </row>
        <row r="738">
          <cell r="A738" t="str">
            <v>282WA</v>
          </cell>
          <cell r="B738">
            <v>282</v>
          </cell>
          <cell r="C738" t="str">
            <v>WA</v>
          </cell>
          <cell r="D738">
            <v>-278019247.20833331</v>
          </cell>
          <cell r="F738" t="str">
            <v>282WA</v>
          </cell>
          <cell r="G738">
            <v>282</v>
          </cell>
          <cell r="H738" t="str">
            <v>WA</v>
          </cell>
          <cell r="I738">
            <v>-278019247.20833331</v>
          </cell>
        </row>
        <row r="739">
          <cell r="A739" t="str">
            <v>282WYP</v>
          </cell>
          <cell r="B739">
            <v>282</v>
          </cell>
          <cell r="C739" t="str">
            <v>WYP</v>
          </cell>
          <cell r="D739">
            <v>-614294973.0958333</v>
          </cell>
          <cell r="F739" t="str">
            <v>282WYP</v>
          </cell>
          <cell r="G739">
            <v>282</v>
          </cell>
          <cell r="H739" t="str">
            <v>WYP</v>
          </cell>
          <cell r="I739">
            <v>-614294973.0958333</v>
          </cell>
        </row>
        <row r="740">
          <cell r="A740" t="str">
            <v>282SNP</v>
          </cell>
          <cell r="B740">
            <v>282</v>
          </cell>
          <cell r="C740" t="str">
            <v>SNP</v>
          </cell>
          <cell r="D740">
            <v>-2682998</v>
          </cell>
          <cell r="F740" t="str">
            <v>282SNP</v>
          </cell>
          <cell r="G740">
            <v>282</v>
          </cell>
          <cell r="H740" t="str">
            <v>SNP</v>
          </cell>
          <cell r="I740">
            <v>-2682998</v>
          </cell>
        </row>
        <row r="741">
          <cell r="A741" t="str">
            <v>282CIAC</v>
          </cell>
          <cell r="B741">
            <v>282</v>
          </cell>
          <cell r="C741" t="str">
            <v>CIAC</v>
          </cell>
          <cell r="D741">
            <v>35987</v>
          </cell>
          <cell r="F741" t="str">
            <v>282CIAC</v>
          </cell>
          <cell r="G741">
            <v>282</v>
          </cell>
          <cell r="H741" t="str">
            <v>CIAC</v>
          </cell>
          <cell r="I741">
            <v>35987</v>
          </cell>
        </row>
        <row r="742">
          <cell r="A742" t="str">
            <v>282JBG</v>
          </cell>
          <cell r="B742">
            <v>282</v>
          </cell>
          <cell r="C742" t="str">
            <v>JBG</v>
          </cell>
          <cell r="D742">
            <v>2786</v>
          </cell>
          <cell r="F742" t="str">
            <v>282JBG</v>
          </cell>
          <cell r="G742">
            <v>282</v>
          </cell>
          <cell r="H742" t="str">
            <v>JBG</v>
          </cell>
          <cell r="I742">
            <v>2786</v>
          </cell>
        </row>
        <row r="743">
          <cell r="A743" t="str">
            <v>282SNPD</v>
          </cell>
          <cell r="B743">
            <v>282</v>
          </cell>
          <cell r="C743" t="str">
            <v>SNPD</v>
          </cell>
          <cell r="D743">
            <v>-405626</v>
          </cell>
          <cell r="F743" t="str">
            <v>282SNPD</v>
          </cell>
          <cell r="G743">
            <v>282</v>
          </cell>
          <cell r="H743" t="str">
            <v>SNPD</v>
          </cell>
          <cell r="I743">
            <v>-405626</v>
          </cell>
        </row>
        <row r="744">
          <cell r="A744" t="str">
            <v>282WYU</v>
          </cell>
          <cell r="B744">
            <v>282</v>
          </cell>
          <cell r="C744" t="str">
            <v>WYU</v>
          </cell>
          <cell r="D744">
            <v>-20849443.875</v>
          </cell>
          <cell r="F744" t="str">
            <v>282WYU</v>
          </cell>
          <cell r="G744">
            <v>282</v>
          </cell>
          <cell r="H744" t="str">
            <v>WYU</v>
          </cell>
          <cell r="I744">
            <v>-20849443.875</v>
          </cell>
        </row>
        <row r="745">
          <cell r="A745" t="str">
            <v>283CA</v>
          </cell>
          <cell r="B745">
            <v>283</v>
          </cell>
          <cell r="C745" t="str">
            <v>CA</v>
          </cell>
          <cell r="D745">
            <v>620356.98083333299</v>
          </cell>
          <cell r="F745" t="str">
            <v>283CA</v>
          </cell>
          <cell r="G745">
            <v>283</v>
          </cell>
          <cell r="H745" t="str">
            <v>CA</v>
          </cell>
          <cell r="I745">
            <v>620356.98083333299</v>
          </cell>
        </row>
        <row r="746">
          <cell r="A746" t="str">
            <v>283CAEE</v>
          </cell>
          <cell r="B746">
            <v>283</v>
          </cell>
          <cell r="C746" t="str">
            <v>CAEE</v>
          </cell>
          <cell r="D746">
            <v>-44111273.6291667</v>
          </cell>
          <cell r="F746" t="str">
            <v>283CAEE</v>
          </cell>
          <cell r="G746">
            <v>283</v>
          </cell>
          <cell r="H746" t="str">
            <v>CAEE</v>
          </cell>
          <cell r="I746">
            <v>-44111273.6291667</v>
          </cell>
        </row>
        <row r="747">
          <cell r="A747" t="str">
            <v>283CAGE</v>
          </cell>
          <cell r="B747">
            <v>283</v>
          </cell>
          <cell r="C747" t="str">
            <v>CAGE</v>
          </cell>
          <cell r="D747">
            <v>-1017253.525</v>
          </cell>
          <cell r="F747" t="str">
            <v>283CAGE</v>
          </cell>
          <cell r="G747">
            <v>283</v>
          </cell>
          <cell r="H747" t="str">
            <v>CAGE</v>
          </cell>
          <cell r="I747">
            <v>-1017253.525</v>
          </cell>
        </row>
        <row r="748">
          <cell r="A748" t="str">
            <v>283CAGW</v>
          </cell>
          <cell r="B748">
            <v>283</v>
          </cell>
          <cell r="C748" t="str">
            <v>CAGW</v>
          </cell>
          <cell r="D748">
            <v>-742254.94083333295</v>
          </cell>
          <cell r="F748" t="str">
            <v>283CAGW</v>
          </cell>
          <cell r="G748">
            <v>283</v>
          </cell>
          <cell r="H748" t="str">
            <v>CAGW</v>
          </cell>
          <cell r="I748">
            <v>-742254.94083333295</v>
          </cell>
        </row>
        <row r="749">
          <cell r="A749" t="str">
            <v>283GPS</v>
          </cell>
          <cell r="B749">
            <v>283</v>
          </cell>
          <cell r="C749" t="str">
            <v>GPS</v>
          </cell>
          <cell r="D749">
            <v>-3444681.8224999998</v>
          </cell>
          <cell r="F749" t="str">
            <v>283GPS</v>
          </cell>
          <cell r="G749">
            <v>283</v>
          </cell>
          <cell r="H749" t="str">
            <v>GPS</v>
          </cell>
          <cell r="I749">
            <v>-3444681.8224999998</v>
          </cell>
        </row>
        <row r="750">
          <cell r="A750" t="str">
            <v>283ID</v>
          </cell>
          <cell r="B750">
            <v>283</v>
          </cell>
          <cell r="C750" t="str">
            <v>ID</v>
          </cell>
          <cell r="D750">
            <v>70595.391250000001</v>
          </cell>
          <cell r="F750" t="str">
            <v>283ID</v>
          </cell>
          <cell r="G750">
            <v>283</v>
          </cell>
          <cell r="H750" t="str">
            <v>ID</v>
          </cell>
          <cell r="I750">
            <v>70595.391250000001</v>
          </cell>
        </row>
        <row r="751">
          <cell r="A751" t="str">
            <v>283JBE</v>
          </cell>
          <cell r="B751">
            <v>283</v>
          </cell>
          <cell r="C751" t="str">
            <v>JBE</v>
          </cell>
          <cell r="D751">
            <v>-22438.875</v>
          </cell>
          <cell r="F751" t="str">
            <v>283JBE</v>
          </cell>
          <cell r="G751">
            <v>283</v>
          </cell>
          <cell r="H751" t="str">
            <v>JBE</v>
          </cell>
          <cell r="I751">
            <v>-22438.875</v>
          </cell>
        </row>
        <row r="752">
          <cell r="A752" t="str">
            <v>283OR</v>
          </cell>
          <cell r="B752">
            <v>283</v>
          </cell>
          <cell r="C752" t="str">
            <v>OR</v>
          </cell>
          <cell r="D752">
            <v>-340843.97208333301</v>
          </cell>
          <cell r="F752" t="str">
            <v>283OR</v>
          </cell>
          <cell r="G752">
            <v>283</v>
          </cell>
          <cell r="H752" t="str">
            <v>OR</v>
          </cell>
          <cell r="I752">
            <v>-340843.97208333301</v>
          </cell>
        </row>
        <row r="753">
          <cell r="A753" t="str">
            <v>283OTHER</v>
          </cell>
          <cell r="B753">
            <v>283</v>
          </cell>
          <cell r="C753" t="str">
            <v>OTHER</v>
          </cell>
          <cell r="D753">
            <v>-25201016.404166698</v>
          </cell>
          <cell r="F753" t="str">
            <v>283OTHER</v>
          </cell>
          <cell r="G753">
            <v>283</v>
          </cell>
          <cell r="H753" t="str">
            <v>OTHER</v>
          </cell>
          <cell r="I753">
            <v>-25201016.404166698</v>
          </cell>
        </row>
        <row r="754">
          <cell r="A754" t="str">
            <v>283SE</v>
          </cell>
          <cell r="B754">
            <v>283</v>
          </cell>
          <cell r="C754" t="str">
            <v>SE</v>
          </cell>
          <cell r="D754">
            <v>0</v>
          </cell>
          <cell r="F754" t="str">
            <v>283SE</v>
          </cell>
          <cell r="G754">
            <v>283</v>
          </cell>
          <cell r="H754" t="str">
            <v>SE</v>
          </cell>
          <cell r="I754">
            <v>0</v>
          </cell>
        </row>
        <row r="755">
          <cell r="A755" t="str">
            <v>283SG</v>
          </cell>
          <cell r="B755">
            <v>283</v>
          </cell>
          <cell r="C755" t="str">
            <v>SG</v>
          </cell>
          <cell r="D755">
            <v>-4780.4220833333302</v>
          </cell>
          <cell r="F755" t="str">
            <v>283SG</v>
          </cell>
          <cell r="G755">
            <v>283</v>
          </cell>
          <cell r="H755" t="str">
            <v>SG</v>
          </cell>
          <cell r="I755">
            <v>-4780.4220833333302</v>
          </cell>
        </row>
        <row r="756">
          <cell r="A756" t="str">
            <v>283SNP</v>
          </cell>
          <cell r="B756">
            <v>283</v>
          </cell>
          <cell r="C756" t="str">
            <v>SNP</v>
          </cell>
          <cell r="D756">
            <v>-1119888.08416667</v>
          </cell>
          <cell r="F756" t="str">
            <v>283SNP</v>
          </cell>
          <cell r="G756">
            <v>283</v>
          </cell>
          <cell r="H756" t="str">
            <v>SNP</v>
          </cell>
          <cell r="I756">
            <v>-1119888.08416667</v>
          </cell>
        </row>
        <row r="757">
          <cell r="A757" t="str">
            <v>283SO</v>
          </cell>
          <cell r="B757">
            <v>283</v>
          </cell>
          <cell r="C757" t="str">
            <v>SO</v>
          </cell>
          <cell r="D757">
            <v>-21711222.909166701</v>
          </cell>
          <cell r="F757" t="str">
            <v>283SO</v>
          </cell>
          <cell r="G757">
            <v>283</v>
          </cell>
          <cell r="H757" t="str">
            <v>SO</v>
          </cell>
          <cell r="I757">
            <v>-21711222.909166701</v>
          </cell>
        </row>
        <row r="758">
          <cell r="A758" t="str">
            <v>283TROJD</v>
          </cell>
          <cell r="B758">
            <v>283</v>
          </cell>
          <cell r="C758" t="str">
            <v>TROJD</v>
          </cell>
          <cell r="D758">
            <v>0</v>
          </cell>
          <cell r="F758" t="str">
            <v>283TROJD</v>
          </cell>
          <cell r="G758">
            <v>283</v>
          </cell>
          <cell r="H758" t="str">
            <v>TROJD</v>
          </cell>
          <cell r="I758">
            <v>0</v>
          </cell>
        </row>
        <row r="759">
          <cell r="A759" t="str">
            <v>283UT</v>
          </cell>
          <cell r="B759">
            <v>283</v>
          </cell>
          <cell r="C759" t="str">
            <v>UT</v>
          </cell>
          <cell r="D759">
            <v>-5058639.5824999996</v>
          </cell>
          <cell r="F759" t="str">
            <v>283UT</v>
          </cell>
          <cell r="G759">
            <v>283</v>
          </cell>
          <cell r="H759" t="str">
            <v>UT</v>
          </cell>
          <cell r="I759">
            <v>-5058639.5824999996</v>
          </cell>
        </row>
        <row r="760">
          <cell r="A760" t="str">
            <v>283WA</v>
          </cell>
          <cell r="B760">
            <v>283</v>
          </cell>
          <cell r="C760" t="str">
            <v>WA</v>
          </cell>
          <cell r="D760">
            <v>468086.22208333301</v>
          </cell>
          <cell r="F760" t="str">
            <v>283WA</v>
          </cell>
          <cell r="G760">
            <v>283</v>
          </cell>
          <cell r="H760" t="str">
            <v>WA</v>
          </cell>
          <cell r="I760">
            <v>468086.22208333301</v>
          </cell>
        </row>
        <row r="761">
          <cell r="A761" t="str">
            <v>283WYP</v>
          </cell>
          <cell r="B761">
            <v>283</v>
          </cell>
          <cell r="C761" t="str">
            <v>WYP</v>
          </cell>
          <cell r="D761">
            <v>-2972292.4312499999</v>
          </cell>
          <cell r="F761" t="str">
            <v>283WYP</v>
          </cell>
          <cell r="G761">
            <v>283</v>
          </cell>
          <cell r="H761" t="str">
            <v>WYP</v>
          </cell>
          <cell r="I761">
            <v>-2972292.4312499999</v>
          </cell>
        </row>
        <row r="762">
          <cell r="A762" t="str">
            <v>283WYU</v>
          </cell>
          <cell r="B762">
            <v>283</v>
          </cell>
          <cell r="C762" t="str">
            <v>WYU</v>
          </cell>
          <cell r="D762">
            <v>-106293.750833333</v>
          </cell>
          <cell r="F762" t="str">
            <v>283WYU</v>
          </cell>
          <cell r="G762">
            <v>283</v>
          </cell>
          <cell r="H762" t="str">
            <v>WYU</v>
          </cell>
          <cell r="I762">
            <v>-106293.750833333</v>
          </cell>
        </row>
        <row r="763">
          <cell r="A763" t="str">
            <v>302CAGE</v>
          </cell>
          <cell r="B763">
            <v>302</v>
          </cell>
          <cell r="C763" t="str">
            <v>CAGE</v>
          </cell>
          <cell r="D763">
            <v>14386244.550000001</v>
          </cell>
          <cell r="F763" t="str">
            <v>302CAGE</v>
          </cell>
          <cell r="G763">
            <v>302</v>
          </cell>
          <cell r="H763" t="str">
            <v>CAGE</v>
          </cell>
          <cell r="I763">
            <v>14386244.550000001</v>
          </cell>
        </row>
        <row r="764">
          <cell r="A764" t="str">
            <v>302CAGW</v>
          </cell>
          <cell r="B764">
            <v>302</v>
          </cell>
          <cell r="C764" t="str">
            <v>CAGW</v>
          </cell>
          <cell r="D764">
            <v>181298687.63791701</v>
          </cell>
          <cell r="F764" t="str">
            <v>302CAGW</v>
          </cell>
          <cell r="G764">
            <v>302</v>
          </cell>
          <cell r="H764" t="str">
            <v>CAGW</v>
          </cell>
          <cell r="I764">
            <v>181298687.63791701</v>
          </cell>
        </row>
        <row r="765">
          <cell r="A765" t="str">
            <v>302ID</v>
          </cell>
          <cell r="B765">
            <v>302</v>
          </cell>
          <cell r="C765" t="str">
            <v>ID</v>
          </cell>
          <cell r="D765">
            <v>1000000</v>
          </cell>
          <cell r="F765" t="str">
            <v>302ID</v>
          </cell>
          <cell r="G765">
            <v>302</v>
          </cell>
          <cell r="H765" t="str">
            <v>ID</v>
          </cell>
          <cell r="I765">
            <v>1000000</v>
          </cell>
        </row>
        <row r="766">
          <cell r="A766" t="str">
            <v>302UT</v>
          </cell>
          <cell r="B766">
            <v>302</v>
          </cell>
          <cell r="C766" t="str">
            <v>UT</v>
          </cell>
          <cell r="D766">
            <v>-32081214.850000001</v>
          </cell>
          <cell r="F766" t="str">
            <v>302UT</v>
          </cell>
          <cell r="G766">
            <v>302</v>
          </cell>
          <cell r="H766" t="str">
            <v>UT</v>
          </cell>
          <cell r="I766">
            <v>-32081214.850000001</v>
          </cell>
        </row>
        <row r="767">
          <cell r="A767" t="str">
            <v>303CA</v>
          </cell>
          <cell r="B767">
            <v>303</v>
          </cell>
          <cell r="C767" t="str">
            <v>CA</v>
          </cell>
          <cell r="D767">
            <v>481167.06</v>
          </cell>
          <cell r="F767" t="str">
            <v>303CA</v>
          </cell>
          <cell r="G767">
            <v>303</v>
          </cell>
          <cell r="H767" t="str">
            <v>CA</v>
          </cell>
          <cell r="I767">
            <v>481167.06</v>
          </cell>
        </row>
        <row r="768">
          <cell r="A768" t="str">
            <v>303CAEE</v>
          </cell>
          <cell r="B768">
            <v>303</v>
          </cell>
          <cell r="C768" t="str">
            <v>CAEE</v>
          </cell>
          <cell r="D768">
            <v>6716.1187499999996</v>
          </cell>
          <cell r="F768" t="str">
            <v>303CAEE</v>
          </cell>
          <cell r="G768">
            <v>303</v>
          </cell>
          <cell r="H768" t="str">
            <v>CAEE</v>
          </cell>
          <cell r="I768">
            <v>6716.1187499999996</v>
          </cell>
        </row>
        <row r="769">
          <cell r="A769" t="str">
            <v>303CAGE</v>
          </cell>
          <cell r="B769">
            <v>303</v>
          </cell>
          <cell r="C769" t="str">
            <v>CAGE</v>
          </cell>
          <cell r="D769">
            <v>86355413.687083304</v>
          </cell>
          <cell r="F769" t="str">
            <v>303CAGE</v>
          </cell>
          <cell r="G769">
            <v>303</v>
          </cell>
          <cell r="H769" t="str">
            <v>CAGE</v>
          </cell>
          <cell r="I769">
            <v>86355413.687083304</v>
          </cell>
        </row>
        <row r="770">
          <cell r="A770" t="str">
            <v>303CAGW</v>
          </cell>
          <cell r="B770">
            <v>303</v>
          </cell>
          <cell r="C770" t="str">
            <v>CAGW</v>
          </cell>
          <cell r="D770">
            <v>76950152.477500007</v>
          </cell>
          <cell r="F770" t="str">
            <v>303CAGW</v>
          </cell>
          <cell r="G770">
            <v>303</v>
          </cell>
          <cell r="H770" t="str">
            <v>CAGW</v>
          </cell>
          <cell r="I770">
            <v>76950152.477500007</v>
          </cell>
        </row>
        <row r="771">
          <cell r="A771" t="str">
            <v>303CN</v>
          </cell>
          <cell r="B771">
            <v>303</v>
          </cell>
          <cell r="C771" t="str">
            <v>CN</v>
          </cell>
          <cell r="D771">
            <v>170442379.00999999</v>
          </cell>
          <cell r="F771" t="str">
            <v>303CN</v>
          </cell>
          <cell r="G771">
            <v>303</v>
          </cell>
          <cell r="H771" t="str">
            <v>CN</v>
          </cell>
          <cell r="I771">
            <v>170442379.00999999</v>
          </cell>
        </row>
        <row r="772">
          <cell r="A772" t="str">
            <v>303ID</v>
          </cell>
          <cell r="B772">
            <v>303</v>
          </cell>
          <cell r="C772" t="str">
            <v>ID</v>
          </cell>
          <cell r="D772">
            <v>3371145.07</v>
          </cell>
          <cell r="F772" t="str">
            <v>303ID</v>
          </cell>
          <cell r="G772">
            <v>303</v>
          </cell>
          <cell r="H772" t="str">
            <v>ID</v>
          </cell>
          <cell r="I772">
            <v>3371145.07</v>
          </cell>
        </row>
        <row r="773">
          <cell r="A773" t="str">
            <v>303JBG</v>
          </cell>
          <cell r="B773">
            <v>303</v>
          </cell>
          <cell r="C773" t="str">
            <v>JBG</v>
          </cell>
          <cell r="D773">
            <v>2130387.8149999999</v>
          </cell>
          <cell r="F773" t="str">
            <v>303JBG</v>
          </cell>
          <cell r="G773">
            <v>303</v>
          </cell>
          <cell r="H773" t="str">
            <v>JBG</v>
          </cell>
          <cell r="I773">
            <v>2130387.8149999999</v>
          </cell>
        </row>
        <row r="774">
          <cell r="A774" t="str">
            <v>303OR</v>
          </cell>
          <cell r="B774">
            <v>303</v>
          </cell>
          <cell r="C774" t="str">
            <v>OR</v>
          </cell>
          <cell r="D774">
            <v>4609189.2787499996</v>
          </cell>
          <cell r="F774" t="str">
            <v>303OR</v>
          </cell>
          <cell r="G774">
            <v>303</v>
          </cell>
          <cell r="H774" t="str">
            <v>OR</v>
          </cell>
          <cell r="I774">
            <v>4609189.2787499996</v>
          </cell>
        </row>
        <row r="775">
          <cell r="A775" t="str">
            <v>303SG</v>
          </cell>
          <cell r="B775">
            <v>303</v>
          </cell>
          <cell r="C775" t="str">
            <v>SG</v>
          </cell>
          <cell r="D775">
            <v>1600187.12</v>
          </cell>
          <cell r="F775" t="str">
            <v>303SG</v>
          </cell>
          <cell r="G775">
            <v>303</v>
          </cell>
          <cell r="H775" t="str">
            <v>SG</v>
          </cell>
          <cell r="I775">
            <v>1600187.12</v>
          </cell>
        </row>
        <row r="776">
          <cell r="A776" t="str">
            <v>303SO</v>
          </cell>
          <cell r="B776">
            <v>303</v>
          </cell>
          <cell r="C776" t="str">
            <v>SO</v>
          </cell>
          <cell r="D776">
            <v>383478028.83249998</v>
          </cell>
          <cell r="F776" t="str">
            <v>303SO</v>
          </cell>
          <cell r="G776">
            <v>303</v>
          </cell>
          <cell r="H776" t="str">
            <v>SO</v>
          </cell>
          <cell r="I776">
            <v>383478028.83249998</v>
          </cell>
        </row>
        <row r="777">
          <cell r="A777" t="str">
            <v>303UT</v>
          </cell>
          <cell r="B777">
            <v>303</v>
          </cell>
          <cell r="C777" t="str">
            <v>UT</v>
          </cell>
          <cell r="D777">
            <v>5291167.9933333304</v>
          </cell>
          <cell r="F777" t="str">
            <v>303UT</v>
          </cell>
          <cell r="G777">
            <v>303</v>
          </cell>
          <cell r="H777" t="str">
            <v>UT</v>
          </cell>
          <cell r="I777">
            <v>5291167.9933333304</v>
          </cell>
        </row>
        <row r="778">
          <cell r="A778" t="str">
            <v>303WA</v>
          </cell>
          <cell r="B778">
            <v>303</v>
          </cell>
          <cell r="C778" t="str">
            <v>WA</v>
          </cell>
          <cell r="D778">
            <v>2036363.08</v>
          </cell>
          <cell r="F778" t="str">
            <v>303WA</v>
          </cell>
          <cell r="G778">
            <v>303</v>
          </cell>
          <cell r="H778" t="str">
            <v>WA</v>
          </cell>
          <cell r="I778">
            <v>2036363.08</v>
          </cell>
        </row>
        <row r="779">
          <cell r="A779" t="str">
            <v>303WYP</v>
          </cell>
          <cell r="B779">
            <v>303</v>
          </cell>
          <cell r="C779" t="str">
            <v>WYP</v>
          </cell>
          <cell r="D779">
            <v>5426106.5070833303</v>
          </cell>
          <cell r="F779" t="str">
            <v>303WYP</v>
          </cell>
          <cell r="G779">
            <v>303</v>
          </cell>
          <cell r="H779" t="str">
            <v>WYP</v>
          </cell>
          <cell r="I779">
            <v>5426106.5070833303</v>
          </cell>
        </row>
        <row r="780">
          <cell r="A780" t="str">
            <v>310CAGE</v>
          </cell>
          <cell r="B780">
            <v>310</v>
          </cell>
          <cell r="C780" t="str">
            <v>CAGE</v>
          </cell>
          <cell r="D780">
            <v>90007495.148333296</v>
          </cell>
          <cell r="F780" t="str">
            <v>310CAGE</v>
          </cell>
          <cell r="G780">
            <v>310</v>
          </cell>
          <cell r="H780" t="str">
            <v>CAGE</v>
          </cell>
          <cell r="I780">
            <v>90007495.148333296</v>
          </cell>
        </row>
        <row r="781">
          <cell r="A781" t="str">
            <v>310CAGW</v>
          </cell>
          <cell r="B781">
            <v>310</v>
          </cell>
          <cell r="C781" t="str">
            <v>CAGW</v>
          </cell>
          <cell r="D781">
            <v>1788644.22</v>
          </cell>
          <cell r="F781" t="str">
            <v>310CAGW</v>
          </cell>
          <cell r="G781">
            <v>310</v>
          </cell>
          <cell r="H781" t="str">
            <v>CAGW</v>
          </cell>
          <cell r="I781">
            <v>1788644.22</v>
          </cell>
        </row>
        <row r="782">
          <cell r="A782" t="str">
            <v>310JBG</v>
          </cell>
          <cell r="B782">
            <v>310</v>
          </cell>
          <cell r="C782" t="str">
            <v>JBG</v>
          </cell>
          <cell r="D782">
            <v>1193760.78</v>
          </cell>
          <cell r="F782" t="str">
            <v>310JBG</v>
          </cell>
          <cell r="G782">
            <v>310</v>
          </cell>
          <cell r="H782" t="str">
            <v>JBG</v>
          </cell>
          <cell r="I782">
            <v>1193760.78</v>
          </cell>
        </row>
        <row r="783">
          <cell r="A783" t="str">
            <v>311CAGE</v>
          </cell>
          <cell r="B783">
            <v>311</v>
          </cell>
          <cell r="C783" t="str">
            <v>CAGE</v>
          </cell>
          <cell r="D783">
            <v>822926268.28333294</v>
          </cell>
          <cell r="F783" t="str">
            <v>311CAGE</v>
          </cell>
          <cell r="G783">
            <v>311</v>
          </cell>
          <cell r="H783" t="str">
            <v>CAGE</v>
          </cell>
          <cell r="I783">
            <v>822926268.28333294</v>
          </cell>
        </row>
        <row r="784">
          <cell r="A784" t="str">
            <v>311CAGW</v>
          </cell>
          <cell r="B784">
            <v>311</v>
          </cell>
          <cell r="C784" t="str">
            <v>CAGW</v>
          </cell>
          <cell r="D784">
            <v>62979415.532083303</v>
          </cell>
          <cell r="F784" t="str">
            <v>311CAGW</v>
          </cell>
          <cell r="G784">
            <v>311</v>
          </cell>
          <cell r="H784" t="str">
            <v>CAGW</v>
          </cell>
          <cell r="I784">
            <v>62979415.532083303</v>
          </cell>
        </row>
        <row r="785">
          <cell r="A785" t="str">
            <v>311JBG</v>
          </cell>
          <cell r="B785">
            <v>311</v>
          </cell>
          <cell r="C785" t="str">
            <v>JBG</v>
          </cell>
          <cell r="D785">
            <v>148219714.212917</v>
          </cell>
          <cell r="F785" t="str">
            <v>311JBG</v>
          </cell>
          <cell r="G785">
            <v>311</v>
          </cell>
          <cell r="H785" t="str">
            <v>JBG</v>
          </cell>
          <cell r="I785">
            <v>148219714.212917</v>
          </cell>
        </row>
        <row r="786">
          <cell r="A786" t="str">
            <v>312CAGE</v>
          </cell>
          <cell r="B786">
            <v>312</v>
          </cell>
          <cell r="C786" t="str">
            <v>CAGE</v>
          </cell>
          <cell r="D786">
            <v>3507824449.32792</v>
          </cell>
          <cell r="F786" t="str">
            <v>312CAGE</v>
          </cell>
          <cell r="G786">
            <v>312</v>
          </cell>
          <cell r="H786" t="str">
            <v>CAGE</v>
          </cell>
          <cell r="I786">
            <v>3507824449.32792</v>
          </cell>
        </row>
        <row r="787">
          <cell r="A787" t="str">
            <v>312CAGW</v>
          </cell>
          <cell r="B787">
            <v>312</v>
          </cell>
          <cell r="C787" t="str">
            <v>CAGW</v>
          </cell>
          <cell r="D787">
            <v>122341922.05958299</v>
          </cell>
          <cell r="F787" t="str">
            <v>312CAGW</v>
          </cell>
          <cell r="G787">
            <v>312</v>
          </cell>
          <cell r="H787" t="str">
            <v>CAGW</v>
          </cell>
          <cell r="I787">
            <v>122341922.05958299</v>
          </cell>
        </row>
        <row r="788">
          <cell r="A788" t="str">
            <v>312JBG</v>
          </cell>
          <cell r="B788">
            <v>312</v>
          </cell>
          <cell r="C788" t="str">
            <v>JBG</v>
          </cell>
          <cell r="D788">
            <v>992279162.27374995</v>
          </cell>
          <cell r="F788" t="str">
            <v>312JBG</v>
          </cell>
          <cell r="G788">
            <v>312</v>
          </cell>
          <cell r="H788" t="str">
            <v>JBG</v>
          </cell>
          <cell r="I788">
            <v>992279162.27374995</v>
          </cell>
        </row>
        <row r="789">
          <cell r="A789" t="str">
            <v>314CAGE</v>
          </cell>
          <cell r="B789">
            <v>314</v>
          </cell>
          <cell r="C789" t="str">
            <v>CAGE</v>
          </cell>
          <cell r="D789">
            <v>754220624.93458295</v>
          </cell>
          <cell r="F789" t="str">
            <v>314CAGE</v>
          </cell>
          <cell r="G789">
            <v>314</v>
          </cell>
          <cell r="H789" t="str">
            <v>CAGE</v>
          </cell>
          <cell r="I789">
            <v>754220624.93458295</v>
          </cell>
        </row>
        <row r="790">
          <cell r="A790" t="str">
            <v>314CAGW</v>
          </cell>
          <cell r="B790">
            <v>314</v>
          </cell>
          <cell r="C790" t="str">
            <v>CAGW</v>
          </cell>
          <cell r="D790">
            <v>39056062.118749999</v>
          </cell>
          <cell r="F790" t="str">
            <v>314CAGW</v>
          </cell>
          <cell r="G790">
            <v>314</v>
          </cell>
          <cell r="H790" t="str">
            <v>CAGW</v>
          </cell>
          <cell r="I790">
            <v>39056062.118749999</v>
          </cell>
        </row>
        <row r="791">
          <cell r="A791" t="str">
            <v>314JBG</v>
          </cell>
          <cell r="B791">
            <v>314</v>
          </cell>
          <cell r="C791" t="str">
            <v>JBG</v>
          </cell>
          <cell r="D791">
            <v>205729752.00874999</v>
          </cell>
          <cell r="F791" t="str">
            <v>314JBG</v>
          </cell>
          <cell r="G791">
            <v>314</v>
          </cell>
          <cell r="H791" t="str">
            <v>JBG</v>
          </cell>
          <cell r="I791">
            <v>205729752.00874999</v>
          </cell>
        </row>
        <row r="792">
          <cell r="A792" t="str">
            <v>315CAGE</v>
          </cell>
          <cell r="B792">
            <v>315</v>
          </cell>
          <cell r="C792" t="str">
            <v>CAGE</v>
          </cell>
          <cell r="D792">
            <v>417783382.51583302</v>
          </cell>
          <cell r="F792" t="str">
            <v>315CAGE</v>
          </cell>
          <cell r="G792">
            <v>315</v>
          </cell>
          <cell r="H792" t="str">
            <v>CAGE</v>
          </cell>
          <cell r="I792">
            <v>417783382.51583302</v>
          </cell>
        </row>
        <row r="793">
          <cell r="A793" t="str">
            <v>315CAGW</v>
          </cell>
          <cell r="B793">
            <v>315</v>
          </cell>
          <cell r="C793" t="str">
            <v>CAGW</v>
          </cell>
          <cell r="D793">
            <v>9346936.8041666709</v>
          </cell>
          <cell r="F793" t="str">
            <v>315CAGW</v>
          </cell>
          <cell r="G793">
            <v>315</v>
          </cell>
          <cell r="H793" t="str">
            <v>CAGW</v>
          </cell>
          <cell r="I793">
            <v>9346936.8041666709</v>
          </cell>
        </row>
        <row r="794">
          <cell r="A794" t="str">
            <v>315JBG</v>
          </cell>
          <cell r="B794">
            <v>315</v>
          </cell>
          <cell r="C794" t="str">
            <v>JBG</v>
          </cell>
          <cell r="D794">
            <v>60820908.645416699</v>
          </cell>
          <cell r="F794" t="str">
            <v>315JBG</v>
          </cell>
          <cell r="G794">
            <v>315</v>
          </cell>
          <cell r="H794" t="str">
            <v>JBG</v>
          </cell>
          <cell r="I794">
            <v>60820908.645416699</v>
          </cell>
        </row>
        <row r="795">
          <cell r="A795" t="str">
            <v>316CAGE</v>
          </cell>
          <cell r="B795">
            <v>316</v>
          </cell>
          <cell r="C795" t="str">
            <v>CAGE</v>
          </cell>
          <cell r="D795">
            <v>27181447.5154167</v>
          </cell>
          <cell r="F795" t="str">
            <v>316CAGE</v>
          </cell>
          <cell r="G795">
            <v>316</v>
          </cell>
          <cell r="H795" t="str">
            <v>CAGE</v>
          </cell>
          <cell r="I795">
            <v>27181447.5154167</v>
          </cell>
        </row>
        <row r="796">
          <cell r="A796" t="str">
            <v>316CAGW</v>
          </cell>
          <cell r="B796">
            <v>316</v>
          </cell>
          <cell r="C796" t="str">
            <v>CAGW</v>
          </cell>
          <cell r="D796">
            <v>420930.68874999997</v>
          </cell>
          <cell r="F796" t="str">
            <v>316CAGW</v>
          </cell>
          <cell r="G796">
            <v>316</v>
          </cell>
          <cell r="H796" t="str">
            <v>CAGW</v>
          </cell>
          <cell r="I796">
            <v>420930.68874999997</v>
          </cell>
        </row>
        <row r="797">
          <cell r="A797" t="str">
            <v>316JBG</v>
          </cell>
          <cell r="B797">
            <v>316</v>
          </cell>
          <cell r="C797" t="str">
            <v>JBG</v>
          </cell>
          <cell r="D797">
            <v>5154994.9091666704</v>
          </cell>
          <cell r="F797" t="str">
            <v>316JBG</v>
          </cell>
          <cell r="G797">
            <v>316</v>
          </cell>
          <cell r="H797" t="str">
            <v>JBG</v>
          </cell>
          <cell r="I797">
            <v>5154994.9091666704</v>
          </cell>
        </row>
        <row r="798">
          <cell r="A798" t="str">
            <v>330CAGE</v>
          </cell>
          <cell r="B798">
            <v>330</v>
          </cell>
          <cell r="C798" t="str">
            <v>CAGE</v>
          </cell>
          <cell r="D798">
            <v>6553227.1699999999</v>
          </cell>
          <cell r="F798" t="str">
            <v>330CAGE</v>
          </cell>
          <cell r="G798">
            <v>330</v>
          </cell>
          <cell r="H798" t="str">
            <v>CAGE</v>
          </cell>
          <cell r="I798">
            <v>6553227.1699999999</v>
          </cell>
        </row>
        <row r="799">
          <cell r="A799" t="str">
            <v>330CAGW</v>
          </cell>
          <cell r="B799">
            <v>330</v>
          </cell>
          <cell r="C799" t="str">
            <v>CAGW</v>
          </cell>
          <cell r="D799">
            <v>29762193.084583301</v>
          </cell>
          <cell r="F799" t="str">
            <v>330CAGW</v>
          </cell>
          <cell r="G799">
            <v>330</v>
          </cell>
          <cell r="H799" t="str">
            <v>CAGW</v>
          </cell>
          <cell r="I799">
            <v>29762193.084583301</v>
          </cell>
        </row>
        <row r="800">
          <cell r="A800" t="str">
            <v>331CAGE</v>
          </cell>
          <cell r="B800">
            <v>331</v>
          </cell>
          <cell r="C800" t="str">
            <v>CAGE</v>
          </cell>
          <cell r="D800">
            <v>17225000.412083302</v>
          </cell>
          <cell r="F800" t="str">
            <v>331CAGE</v>
          </cell>
          <cell r="G800">
            <v>331</v>
          </cell>
          <cell r="H800" t="str">
            <v>CAGE</v>
          </cell>
          <cell r="I800">
            <v>17225000.412083302</v>
          </cell>
        </row>
        <row r="801">
          <cell r="A801" t="str">
            <v>331CAGW</v>
          </cell>
          <cell r="B801">
            <v>331</v>
          </cell>
          <cell r="C801" t="str">
            <v>CAGW</v>
          </cell>
          <cell r="D801">
            <v>259235593.96250001</v>
          </cell>
          <cell r="F801" t="str">
            <v>331CAGW</v>
          </cell>
          <cell r="G801">
            <v>331</v>
          </cell>
          <cell r="H801" t="str">
            <v>CAGW</v>
          </cell>
          <cell r="I801">
            <v>259235593.96250001</v>
          </cell>
        </row>
        <row r="802">
          <cell r="A802" t="str">
            <v>332CAGE</v>
          </cell>
          <cell r="B802">
            <v>332</v>
          </cell>
          <cell r="C802" t="str">
            <v>CAGE</v>
          </cell>
          <cell r="D802">
            <v>100754393.150417</v>
          </cell>
          <cell r="F802" t="str">
            <v>332CAGE</v>
          </cell>
          <cell r="G802">
            <v>332</v>
          </cell>
          <cell r="H802" t="str">
            <v>CAGE</v>
          </cell>
          <cell r="I802">
            <v>100754393.150417</v>
          </cell>
        </row>
        <row r="803">
          <cell r="A803" t="str">
            <v>332CAGW</v>
          </cell>
          <cell r="B803">
            <v>332</v>
          </cell>
          <cell r="C803" t="str">
            <v>CAGW</v>
          </cell>
          <cell r="D803">
            <v>408153635.48708302</v>
          </cell>
          <cell r="F803" t="str">
            <v>332CAGW</v>
          </cell>
          <cell r="G803">
            <v>332</v>
          </cell>
          <cell r="H803" t="str">
            <v>CAGW</v>
          </cell>
          <cell r="I803">
            <v>408153635.48708302</v>
          </cell>
        </row>
        <row r="804">
          <cell r="A804" t="str">
            <v>333CAGE</v>
          </cell>
          <cell r="B804">
            <v>333</v>
          </cell>
          <cell r="C804" t="str">
            <v>CAGE</v>
          </cell>
          <cell r="D804">
            <v>46165942.807499997</v>
          </cell>
          <cell r="F804" t="str">
            <v>333CAGE</v>
          </cell>
          <cell r="G804">
            <v>333</v>
          </cell>
          <cell r="H804" t="str">
            <v>CAGE</v>
          </cell>
          <cell r="I804">
            <v>46165942.807499997</v>
          </cell>
        </row>
        <row r="805">
          <cell r="A805" t="str">
            <v>333CAGW</v>
          </cell>
          <cell r="B805">
            <v>333</v>
          </cell>
          <cell r="C805" t="str">
            <v>CAGW</v>
          </cell>
          <cell r="D805">
            <v>89540090.649166703</v>
          </cell>
          <cell r="F805" t="str">
            <v>333CAGW</v>
          </cell>
          <cell r="G805">
            <v>333</v>
          </cell>
          <cell r="H805" t="str">
            <v>CAGW</v>
          </cell>
          <cell r="I805">
            <v>89540090.649166703</v>
          </cell>
        </row>
        <row r="806">
          <cell r="A806" t="str">
            <v>334CAGE</v>
          </cell>
          <cell r="B806">
            <v>334</v>
          </cell>
          <cell r="C806" t="str">
            <v>CAGE</v>
          </cell>
          <cell r="D806">
            <v>14682267.1170833</v>
          </cell>
          <cell r="F806" t="str">
            <v>334CAGE</v>
          </cell>
          <cell r="G806">
            <v>334</v>
          </cell>
          <cell r="H806" t="str">
            <v>CAGE</v>
          </cell>
          <cell r="I806">
            <v>14682267.1170833</v>
          </cell>
        </row>
        <row r="807">
          <cell r="A807" t="str">
            <v>334CAGW</v>
          </cell>
          <cell r="B807">
            <v>334</v>
          </cell>
          <cell r="C807" t="str">
            <v>CAGW</v>
          </cell>
          <cell r="D807">
            <v>69449200.382083297</v>
          </cell>
          <cell r="F807" t="str">
            <v>334CAGW</v>
          </cell>
          <cell r="G807">
            <v>334</v>
          </cell>
          <cell r="H807" t="str">
            <v>CAGW</v>
          </cell>
          <cell r="I807">
            <v>69449200.382083297</v>
          </cell>
        </row>
        <row r="808">
          <cell r="A808" t="str">
            <v>335CAGE</v>
          </cell>
          <cell r="B808">
            <v>335</v>
          </cell>
          <cell r="C808" t="str">
            <v>CAGE</v>
          </cell>
          <cell r="D808">
            <v>175189.94625000001</v>
          </cell>
          <cell r="F808" t="str">
            <v>335CAGE</v>
          </cell>
          <cell r="G808">
            <v>335</v>
          </cell>
          <cell r="H808" t="str">
            <v>CAGE</v>
          </cell>
          <cell r="I808">
            <v>175189.94625000001</v>
          </cell>
        </row>
        <row r="809">
          <cell r="A809" t="str">
            <v>335CAGW</v>
          </cell>
          <cell r="B809">
            <v>335</v>
          </cell>
          <cell r="C809" t="str">
            <v>CAGW</v>
          </cell>
          <cell r="D809">
            <v>2217863.53083333</v>
          </cell>
          <cell r="F809" t="str">
            <v>335CAGW</v>
          </cell>
          <cell r="G809">
            <v>335</v>
          </cell>
          <cell r="H809" t="str">
            <v>CAGW</v>
          </cell>
          <cell r="I809">
            <v>2217863.53083333</v>
          </cell>
        </row>
        <row r="810">
          <cell r="A810" t="str">
            <v>336CAGE</v>
          </cell>
          <cell r="B810">
            <v>336</v>
          </cell>
          <cell r="C810" t="str">
            <v>CAGE</v>
          </cell>
          <cell r="D810">
            <v>2501475.0995833301</v>
          </cell>
          <cell r="F810" t="str">
            <v>336CAGE</v>
          </cell>
          <cell r="G810">
            <v>336</v>
          </cell>
          <cell r="H810" t="str">
            <v>CAGE</v>
          </cell>
          <cell r="I810">
            <v>2501475.0995833301</v>
          </cell>
        </row>
        <row r="811">
          <cell r="A811" t="str">
            <v>336CAGW</v>
          </cell>
          <cell r="B811">
            <v>336</v>
          </cell>
          <cell r="C811" t="str">
            <v>CAGW</v>
          </cell>
          <cell r="D811">
            <v>21932266.723333299</v>
          </cell>
          <cell r="F811" t="str">
            <v>336CAGW</v>
          </cell>
          <cell r="G811">
            <v>336</v>
          </cell>
          <cell r="H811" t="str">
            <v>CAGW</v>
          </cell>
          <cell r="I811">
            <v>21932266.723333299</v>
          </cell>
        </row>
        <row r="812">
          <cell r="A812" t="str">
            <v>340CAGE</v>
          </cell>
          <cell r="B812">
            <v>340</v>
          </cell>
          <cell r="C812" t="str">
            <v>CAGE</v>
          </cell>
          <cell r="D812">
            <v>40830447.450000003</v>
          </cell>
          <cell r="F812" t="str">
            <v>340CAGE</v>
          </cell>
          <cell r="G812">
            <v>340</v>
          </cell>
          <cell r="H812" t="str">
            <v>CAGE</v>
          </cell>
          <cell r="I812">
            <v>40830447.450000003</v>
          </cell>
        </row>
        <row r="813">
          <cell r="A813" t="str">
            <v>340CAGW</v>
          </cell>
          <cell r="B813">
            <v>340</v>
          </cell>
          <cell r="C813" t="str">
            <v>CAGW</v>
          </cell>
          <cell r="D813">
            <v>4533120.0374999996</v>
          </cell>
          <cell r="F813" t="str">
            <v>340CAGW</v>
          </cell>
          <cell r="G813">
            <v>340</v>
          </cell>
          <cell r="H813" t="str">
            <v>CAGW</v>
          </cell>
          <cell r="I813">
            <v>4533120.0374999996</v>
          </cell>
        </row>
        <row r="814">
          <cell r="A814" t="str">
            <v>340OR</v>
          </cell>
          <cell r="B814">
            <v>340</v>
          </cell>
          <cell r="C814" t="str">
            <v>OR</v>
          </cell>
          <cell r="D814">
            <v>74985.87</v>
          </cell>
          <cell r="F814" t="str">
            <v>340OR</v>
          </cell>
          <cell r="G814">
            <v>340</v>
          </cell>
          <cell r="H814" t="str">
            <v>OR</v>
          </cell>
          <cell r="I814">
            <v>74985.87</v>
          </cell>
        </row>
        <row r="815">
          <cell r="A815" t="str">
            <v>341CAGE</v>
          </cell>
          <cell r="B815">
            <v>341</v>
          </cell>
          <cell r="C815" t="str">
            <v>CAGE</v>
          </cell>
          <cell r="D815">
            <v>169992868.80875</v>
          </cell>
          <cell r="F815" t="str">
            <v>341CAGE</v>
          </cell>
          <cell r="G815">
            <v>341</v>
          </cell>
          <cell r="H815" t="str">
            <v>CAGE</v>
          </cell>
          <cell r="I815">
            <v>169992868.80875</v>
          </cell>
        </row>
        <row r="816">
          <cell r="A816" t="str">
            <v>341CAGW</v>
          </cell>
          <cell r="B816">
            <v>341</v>
          </cell>
          <cell r="C816" t="str">
            <v>CAGW</v>
          </cell>
          <cell r="D816">
            <v>58221169.946666703</v>
          </cell>
          <cell r="F816" t="str">
            <v>341CAGW</v>
          </cell>
          <cell r="G816">
            <v>341</v>
          </cell>
          <cell r="H816" t="str">
            <v>CAGW</v>
          </cell>
          <cell r="I816">
            <v>58221169.946666703</v>
          </cell>
        </row>
        <row r="817">
          <cell r="A817" t="str">
            <v>342CAGE</v>
          </cell>
          <cell r="B817">
            <v>342</v>
          </cell>
          <cell r="C817" t="str">
            <v>CAGE</v>
          </cell>
          <cell r="D817">
            <v>14565556.1</v>
          </cell>
          <cell r="F817" t="str">
            <v>342CAGE</v>
          </cell>
          <cell r="G817">
            <v>342</v>
          </cell>
          <cell r="H817" t="str">
            <v>CAGE</v>
          </cell>
          <cell r="I817">
            <v>14565556.1</v>
          </cell>
        </row>
        <row r="818">
          <cell r="A818" t="str">
            <v>342CAGW</v>
          </cell>
          <cell r="B818">
            <v>342</v>
          </cell>
          <cell r="C818" t="str">
            <v>CAGW</v>
          </cell>
          <cell r="D818">
            <v>1622667.14</v>
          </cell>
          <cell r="F818" t="str">
            <v>342CAGW</v>
          </cell>
          <cell r="G818">
            <v>342</v>
          </cell>
          <cell r="H818" t="str">
            <v>CAGW</v>
          </cell>
          <cell r="I818">
            <v>1622667.14</v>
          </cell>
        </row>
        <row r="819">
          <cell r="A819" t="str">
            <v>343CAGE</v>
          </cell>
          <cell r="B819">
            <v>343</v>
          </cell>
          <cell r="C819" t="str">
            <v>CAGE</v>
          </cell>
          <cell r="D819">
            <v>1946316331.3225</v>
          </cell>
          <cell r="F819" t="str">
            <v>343CAGE</v>
          </cell>
          <cell r="G819">
            <v>343</v>
          </cell>
          <cell r="H819" t="str">
            <v>CAGE</v>
          </cell>
          <cell r="I819">
            <v>1946316331.3225</v>
          </cell>
        </row>
        <row r="820">
          <cell r="A820" t="str">
            <v>343CAGW</v>
          </cell>
          <cell r="B820">
            <v>343</v>
          </cell>
          <cell r="C820" t="str">
            <v>CAGW</v>
          </cell>
          <cell r="D820">
            <v>978058626.86208296</v>
          </cell>
          <cell r="F820" t="str">
            <v>343CAGW</v>
          </cell>
          <cell r="G820">
            <v>343</v>
          </cell>
          <cell r="H820" t="str">
            <v>CAGW</v>
          </cell>
          <cell r="I820">
            <v>978058626.86208296</v>
          </cell>
        </row>
        <row r="821">
          <cell r="A821" t="str">
            <v>344CAGE</v>
          </cell>
          <cell r="B821">
            <v>344</v>
          </cell>
          <cell r="C821" t="str">
            <v>CAGE</v>
          </cell>
          <cell r="D821">
            <v>340870545.98791701</v>
          </cell>
          <cell r="F821" t="str">
            <v>344CAGE</v>
          </cell>
          <cell r="G821">
            <v>344</v>
          </cell>
          <cell r="H821" t="str">
            <v>CAGE</v>
          </cell>
          <cell r="I821">
            <v>340870545.98791701</v>
          </cell>
        </row>
        <row r="822">
          <cell r="A822" t="str">
            <v>344CAGW</v>
          </cell>
          <cell r="B822">
            <v>344</v>
          </cell>
          <cell r="C822" t="str">
            <v>CAGW</v>
          </cell>
          <cell r="D822">
            <v>134496124.17833301</v>
          </cell>
          <cell r="F822" t="str">
            <v>344CAGW</v>
          </cell>
          <cell r="G822">
            <v>344</v>
          </cell>
          <cell r="H822" t="str">
            <v>CAGW</v>
          </cell>
          <cell r="I822">
            <v>134496124.17833301</v>
          </cell>
        </row>
        <row r="823">
          <cell r="A823" t="str">
            <v>345CAGE</v>
          </cell>
          <cell r="B823">
            <v>345</v>
          </cell>
          <cell r="C823" t="str">
            <v>CAGE</v>
          </cell>
          <cell r="D823">
            <v>238783839.93458301</v>
          </cell>
          <cell r="F823" t="str">
            <v>345CAGE</v>
          </cell>
          <cell r="G823">
            <v>345</v>
          </cell>
          <cell r="H823" t="str">
            <v>CAGE</v>
          </cell>
          <cell r="I823">
            <v>238783839.93458301</v>
          </cell>
        </row>
        <row r="824">
          <cell r="A824" t="str">
            <v>345CAGW</v>
          </cell>
          <cell r="B824">
            <v>345</v>
          </cell>
          <cell r="C824" t="str">
            <v>CAGW</v>
          </cell>
          <cell r="D824">
            <v>88588289.507916704</v>
          </cell>
          <cell r="F824" t="str">
            <v>345CAGW</v>
          </cell>
          <cell r="G824">
            <v>345</v>
          </cell>
          <cell r="H824" t="str">
            <v>CAGW</v>
          </cell>
          <cell r="I824">
            <v>88588289.507916704</v>
          </cell>
        </row>
        <row r="825">
          <cell r="A825" t="str">
            <v>346CAGE</v>
          </cell>
          <cell r="B825">
            <v>346</v>
          </cell>
          <cell r="C825" t="str">
            <v>CAGE</v>
          </cell>
          <cell r="D825">
            <v>11837625.66</v>
          </cell>
          <cell r="F825" t="str">
            <v>346CAGE</v>
          </cell>
          <cell r="G825">
            <v>346</v>
          </cell>
          <cell r="H825" t="str">
            <v>CAGE</v>
          </cell>
          <cell r="I825">
            <v>11837625.66</v>
          </cell>
        </row>
        <row r="826">
          <cell r="A826" t="str">
            <v>346CAGW</v>
          </cell>
          <cell r="B826">
            <v>346</v>
          </cell>
          <cell r="C826" t="str">
            <v>CAGW</v>
          </cell>
          <cell r="D826">
            <v>4080872.39708333</v>
          </cell>
          <cell r="F826" t="str">
            <v>346CAGW</v>
          </cell>
          <cell r="G826">
            <v>346</v>
          </cell>
          <cell r="H826" t="str">
            <v>CAGW</v>
          </cell>
          <cell r="I826">
            <v>4080872.39708333</v>
          </cell>
        </row>
        <row r="827">
          <cell r="A827" t="str">
            <v>350CAGE</v>
          </cell>
          <cell r="B827">
            <v>350</v>
          </cell>
          <cell r="C827" t="str">
            <v>CAGE</v>
          </cell>
          <cell r="D827">
            <v>232316124.99208301</v>
          </cell>
          <cell r="F827" t="str">
            <v>350CAGE</v>
          </cell>
          <cell r="G827">
            <v>350</v>
          </cell>
          <cell r="H827" t="str">
            <v>CAGE</v>
          </cell>
          <cell r="I827">
            <v>232316124.99208301</v>
          </cell>
        </row>
        <row r="828">
          <cell r="A828" t="str">
            <v>350CAGW</v>
          </cell>
          <cell r="B828">
            <v>350</v>
          </cell>
          <cell r="C828" t="str">
            <v>CAGW</v>
          </cell>
          <cell r="D828">
            <v>36382142.913333297</v>
          </cell>
          <cell r="F828" t="str">
            <v>350CAGW</v>
          </cell>
          <cell r="G828">
            <v>350</v>
          </cell>
          <cell r="H828" t="str">
            <v>CAGW</v>
          </cell>
          <cell r="I828">
            <v>36382142.913333297</v>
          </cell>
        </row>
        <row r="829">
          <cell r="A829" t="str">
            <v>350JBG</v>
          </cell>
          <cell r="B829">
            <v>350</v>
          </cell>
          <cell r="C829" t="str">
            <v>JBG</v>
          </cell>
          <cell r="D829">
            <v>2309450.67</v>
          </cell>
          <cell r="F829" t="str">
            <v>350JBG</v>
          </cell>
          <cell r="G829">
            <v>350</v>
          </cell>
          <cell r="H829" t="str">
            <v>JBG</v>
          </cell>
          <cell r="I829">
            <v>2309450.67</v>
          </cell>
        </row>
        <row r="830">
          <cell r="A830" t="str">
            <v>350SG</v>
          </cell>
          <cell r="B830">
            <v>350</v>
          </cell>
          <cell r="C830" t="str">
            <v>SG</v>
          </cell>
          <cell r="D830">
            <v>100387.77</v>
          </cell>
          <cell r="F830" t="str">
            <v>350SG</v>
          </cell>
          <cell r="G830">
            <v>350</v>
          </cell>
          <cell r="H830" t="str">
            <v>SG</v>
          </cell>
          <cell r="I830">
            <v>100387.77</v>
          </cell>
        </row>
        <row r="831">
          <cell r="A831" t="str">
            <v>352CAGE</v>
          </cell>
          <cell r="B831">
            <v>352</v>
          </cell>
          <cell r="C831" t="str">
            <v>CAGE</v>
          </cell>
          <cell r="D831">
            <v>199298315.20625001</v>
          </cell>
          <cell r="F831" t="str">
            <v>352CAGE</v>
          </cell>
          <cell r="G831">
            <v>352</v>
          </cell>
          <cell r="H831" t="str">
            <v>CAGE</v>
          </cell>
          <cell r="I831">
            <v>199298315.20625001</v>
          </cell>
        </row>
        <row r="832">
          <cell r="A832" t="str">
            <v>352CAGW</v>
          </cell>
          <cell r="B832">
            <v>352</v>
          </cell>
          <cell r="C832" t="str">
            <v>CAGW</v>
          </cell>
          <cell r="D832">
            <v>69877356.720833302</v>
          </cell>
          <cell r="F832" t="str">
            <v>352CAGW</v>
          </cell>
          <cell r="G832">
            <v>352</v>
          </cell>
          <cell r="H832" t="str">
            <v>CAGW</v>
          </cell>
          <cell r="I832">
            <v>69877356.720833302</v>
          </cell>
        </row>
        <row r="833">
          <cell r="A833" t="str">
            <v>352JBG</v>
          </cell>
          <cell r="B833">
            <v>352</v>
          </cell>
          <cell r="C833" t="str">
            <v>JBG</v>
          </cell>
          <cell r="D833">
            <v>1671505.84</v>
          </cell>
          <cell r="F833" t="str">
            <v>352JBG</v>
          </cell>
          <cell r="G833">
            <v>352</v>
          </cell>
          <cell r="H833" t="str">
            <v>JBG</v>
          </cell>
          <cell r="I833">
            <v>1671505.84</v>
          </cell>
        </row>
        <row r="834">
          <cell r="A834" t="str">
            <v>352SG</v>
          </cell>
          <cell r="B834">
            <v>352</v>
          </cell>
          <cell r="C834" t="str">
            <v>SG</v>
          </cell>
          <cell r="D834">
            <v>3167.48</v>
          </cell>
          <cell r="F834" t="str">
            <v>352SG</v>
          </cell>
          <cell r="G834">
            <v>352</v>
          </cell>
          <cell r="H834" t="str">
            <v>SG</v>
          </cell>
          <cell r="I834">
            <v>3167.48</v>
          </cell>
        </row>
        <row r="835">
          <cell r="A835" t="str">
            <v>353CAGE</v>
          </cell>
          <cell r="B835">
            <v>353</v>
          </cell>
          <cell r="C835" t="str">
            <v>CAGE</v>
          </cell>
          <cell r="D835">
            <v>1529839362.7279201</v>
          </cell>
          <cell r="F835" t="str">
            <v>353CAGE</v>
          </cell>
          <cell r="G835">
            <v>353</v>
          </cell>
          <cell r="H835" t="str">
            <v>CAGE</v>
          </cell>
          <cell r="I835">
            <v>1529839362.7279201</v>
          </cell>
        </row>
        <row r="836">
          <cell r="A836" t="str">
            <v>353CAGW</v>
          </cell>
          <cell r="B836">
            <v>353</v>
          </cell>
          <cell r="C836" t="str">
            <v>CAGW</v>
          </cell>
          <cell r="D836">
            <v>580599779.92124999</v>
          </cell>
          <cell r="F836" t="str">
            <v>353CAGW</v>
          </cell>
          <cell r="G836">
            <v>353</v>
          </cell>
          <cell r="H836" t="str">
            <v>CAGW</v>
          </cell>
          <cell r="I836">
            <v>580599779.92124999</v>
          </cell>
        </row>
        <row r="837">
          <cell r="A837" t="str">
            <v>353JBG</v>
          </cell>
          <cell r="B837">
            <v>353</v>
          </cell>
          <cell r="C837" t="str">
            <v>JBG</v>
          </cell>
          <cell r="D837">
            <v>40324621.034999996</v>
          </cell>
          <cell r="F837" t="str">
            <v>353JBG</v>
          </cell>
          <cell r="G837">
            <v>353</v>
          </cell>
          <cell r="H837" t="str">
            <v>JBG</v>
          </cell>
          <cell r="I837">
            <v>40324621.034999996</v>
          </cell>
        </row>
        <row r="838">
          <cell r="A838" t="str">
            <v>353SG</v>
          </cell>
          <cell r="B838">
            <v>353</v>
          </cell>
          <cell r="C838" t="str">
            <v>SG</v>
          </cell>
          <cell r="D838">
            <v>952146.51</v>
          </cell>
          <cell r="F838" t="str">
            <v>353SG</v>
          </cell>
          <cell r="G838">
            <v>353</v>
          </cell>
          <cell r="H838" t="str">
            <v>SG</v>
          </cell>
          <cell r="I838">
            <v>952146.51</v>
          </cell>
        </row>
        <row r="839">
          <cell r="A839" t="str">
            <v>354CAGE</v>
          </cell>
          <cell r="B839">
            <v>354</v>
          </cell>
          <cell r="C839" t="str">
            <v>CAGE</v>
          </cell>
          <cell r="D839">
            <v>1090092324.28458</v>
          </cell>
          <cell r="F839" t="str">
            <v>354CAGE</v>
          </cell>
          <cell r="G839">
            <v>354</v>
          </cell>
          <cell r="H839" t="str">
            <v>CAGE</v>
          </cell>
          <cell r="I839">
            <v>1090092324.28458</v>
          </cell>
        </row>
        <row r="840">
          <cell r="A840" t="str">
            <v>354CAGW</v>
          </cell>
          <cell r="B840">
            <v>354</v>
          </cell>
          <cell r="C840" t="str">
            <v>CAGW</v>
          </cell>
          <cell r="D840">
            <v>169010982.570833</v>
          </cell>
          <cell r="F840" t="str">
            <v>354CAGW</v>
          </cell>
          <cell r="G840">
            <v>354</v>
          </cell>
          <cell r="H840" t="str">
            <v>CAGW</v>
          </cell>
          <cell r="I840">
            <v>169010982.570833</v>
          </cell>
        </row>
        <row r="841">
          <cell r="A841" t="str">
            <v>354JBG</v>
          </cell>
          <cell r="B841">
            <v>354</v>
          </cell>
          <cell r="C841" t="str">
            <v>JBG</v>
          </cell>
          <cell r="D841">
            <v>21750535.91</v>
          </cell>
          <cell r="F841" t="str">
            <v>354JBG</v>
          </cell>
          <cell r="G841">
            <v>354</v>
          </cell>
          <cell r="H841" t="str">
            <v>JBG</v>
          </cell>
          <cell r="I841">
            <v>21750535.91</v>
          </cell>
        </row>
        <row r="842">
          <cell r="A842" t="str">
            <v>354SG</v>
          </cell>
          <cell r="B842">
            <v>354</v>
          </cell>
          <cell r="C842" t="str">
            <v>SG</v>
          </cell>
          <cell r="D842">
            <v>123629.91</v>
          </cell>
          <cell r="F842" t="str">
            <v>354SG</v>
          </cell>
          <cell r="G842">
            <v>354</v>
          </cell>
          <cell r="H842" t="str">
            <v>SG</v>
          </cell>
          <cell r="I842">
            <v>123629.91</v>
          </cell>
        </row>
        <row r="843">
          <cell r="A843" t="str">
            <v>355CAGE</v>
          </cell>
          <cell r="B843">
            <v>355</v>
          </cell>
          <cell r="C843" t="str">
            <v>CAGE</v>
          </cell>
          <cell r="D843">
            <v>672986141.61125004</v>
          </cell>
          <cell r="F843" t="str">
            <v>355CAGE</v>
          </cell>
          <cell r="G843">
            <v>355</v>
          </cell>
          <cell r="H843" t="str">
            <v>CAGE</v>
          </cell>
          <cell r="I843">
            <v>672986141.61125004</v>
          </cell>
        </row>
        <row r="844">
          <cell r="A844" t="str">
            <v>355CAGW</v>
          </cell>
          <cell r="B844">
            <v>355</v>
          </cell>
          <cell r="C844" t="str">
            <v>CAGW</v>
          </cell>
          <cell r="D844">
            <v>280310367.98374999</v>
          </cell>
          <cell r="F844" t="str">
            <v>355CAGW</v>
          </cell>
          <cell r="G844">
            <v>355</v>
          </cell>
          <cell r="H844" t="str">
            <v>CAGW</v>
          </cell>
          <cell r="I844">
            <v>280310367.98374999</v>
          </cell>
        </row>
        <row r="845">
          <cell r="A845" t="str">
            <v>355JBG</v>
          </cell>
          <cell r="B845">
            <v>355</v>
          </cell>
          <cell r="C845" t="str">
            <v>JBG</v>
          </cell>
          <cell r="D845">
            <v>691571.70333333302</v>
          </cell>
          <cell r="F845" t="str">
            <v>355JBG</v>
          </cell>
          <cell r="G845">
            <v>355</v>
          </cell>
          <cell r="H845" t="str">
            <v>JBG</v>
          </cell>
          <cell r="I845">
            <v>691571.70333333302</v>
          </cell>
        </row>
        <row r="846">
          <cell r="A846" t="str">
            <v>355SG</v>
          </cell>
          <cell r="B846">
            <v>355</v>
          </cell>
          <cell r="C846" t="str">
            <v>SG</v>
          </cell>
          <cell r="D846">
            <v>707219.33</v>
          </cell>
          <cell r="F846" t="str">
            <v>355SG</v>
          </cell>
          <cell r="G846">
            <v>355</v>
          </cell>
          <cell r="H846" t="str">
            <v>SG</v>
          </cell>
          <cell r="I846">
            <v>707219.33</v>
          </cell>
        </row>
        <row r="847">
          <cell r="A847" t="str">
            <v>356CAGE</v>
          </cell>
          <cell r="B847">
            <v>356</v>
          </cell>
          <cell r="C847" t="str">
            <v>CAGE</v>
          </cell>
          <cell r="D847">
            <v>911836051.03333294</v>
          </cell>
          <cell r="F847" t="str">
            <v>356CAGE</v>
          </cell>
          <cell r="G847">
            <v>356</v>
          </cell>
          <cell r="H847" t="str">
            <v>CAGE</v>
          </cell>
          <cell r="I847">
            <v>911836051.03333294</v>
          </cell>
        </row>
        <row r="848">
          <cell r="A848" t="str">
            <v>356CAGW</v>
          </cell>
          <cell r="B848">
            <v>356</v>
          </cell>
          <cell r="C848" t="str">
            <v>CAGW</v>
          </cell>
          <cell r="D848">
            <v>311764922.88166702</v>
          </cell>
          <cell r="F848" t="str">
            <v>356CAGW</v>
          </cell>
          <cell r="G848">
            <v>356</v>
          </cell>
          <cell r="H848" t="str">
            <v>CAGW</v>
          </cell>
          <cell r="I848">
            <v>311764922.88166702</v>
          </cell>
        </row>
        <row r="849">
          <cell r="A849" t="str">
            <v>356JBG</v>
          </cell>
          <cell r="B849">
            <v>356</v>
          </cell>
          <cell r="C849" t="str">
            <v>JBG</v>
          </cell>
          <cell r="D849">
            <v>13943833.695833299</v>
          </cell>
          <cell r="F849" t="str">
            <v>356JBG</v>
          </cell>
          <cell r="G849">
            <v>356</v>
          </cell>
          <cell r="H849" t="str">
            <v>JBG</v>
          </cell>
          <cell r="I849">
            <v>13943833.695833299</v>
          </cell>
        </row>
        <row r="850">
          <cell r="A850" t="str">
            <v>356SG</v>
          </cell>
          <cell r="B850">
            <v>356</v>
          </cell>
          <cell r="C850" t="str">
            <v>SG</v>
          </cell>
          <cell r="D850">
            <v>1509969.63</v>
          </cell>
          <cell r="F850" t="str">
            <v>356SG</v>
          </cell>
          <cell r="G850">
            <v>356</v>
          </cell>
          <cell r="H850" t="str">
            <v>SG</v>
          </cell>
          <cell r="I850">
            <v>1509969.63</v>
          </cell>
        </row>
        <row r="851">
          <cell r="A851" t="str">
            <v>357CAGE</v>
          </cell>
          <cell r="B851">
            <v>357</v>
          </cell>
          <cell r="C851" t="str">
            <v>CAGE</v>
          </cell>
          <cell r="D851">
            <v>3346255.86</v>
          </cell>
          <cell r="F851" t="str">
            <v>357CAGE</v>
          </cell>
          <cell r="G851">
            <v>357</v>
          </cell>
          <cell r="H851" t="str">
            <v>CAGE</v>
          </cell>
          <cell r="I851">
            <v>3346255.86</v>
          </cell>
        </row>
        <row r="852">
          <cell r="A852" t="str">
            <v>357CAGW</v>
          </cell>
          <cell r="B852">
            <v>357</v>
          </cell>
          <cell r="C852" t="str">
            <v>CAGW</v>
          </cell>
          <cell r="D852">
            <v>206595.469166667</v>
          </cell>
          <cell r="F852" t="str">
            <v>357CAGW</v>
          </cell>
          <cell r="G852">
            <v>357</v>
          </cell>
          <cell r="H852" t="str">
            <v>CAGW</v>
          </cell>
          <cell r="I852">
            <v>206595.469166667</v>
          </cell>
        </row>
        <row r="853">
          <cell r="A853" t="str">
            <v>358CAGE</v>
          </cell>
          <cell r="B853">
            <v>358</v>
          </cell>
          <cell r="C853" t="str">
            <v>CAGE</v>
          </cell>
          <cell r="D853">
            <v>7728791.7400000002</v>
          </cell>
          <cell r="F853" t="str">
            <v>358CAGE</v>
          </cell>
          <cell r="G853">
            <v>358</v>
          </cell>
          <cell r="H853" t="str">
            <v>CAGE</v>
          </cell>
          <cell r="I853">
            <v>7728791.7400000002</v>
          </cell>
        </row>
        <row r="854">
          <cell r="A854" t="str">
            <v>358CAGW</v>
          </cell>
          <cell r="B854">
            <v>358</v>
          </cell>
          <cell r="C854" t="str">
            <v>CAGW</v>
          </cell>
          <cell r="D854">
            <v>306562.21999999997</v>
          </cell>
          <cell r="F854" t="str">
            <v>358CAGW</v>
          </cell>
          <cell r="G854">
            <v>358</v>
          </cell>
          <cell r="H854" t="str">
            <v>CAGW</v>
          </cell>
          <cell r="I854">
            <v>306562.21999999997</v>
          </cell>
        </row>
        <row r="855">
          <cell r="A855" t="str">
            <v>359CAGE</v>
          </cell>
          <cell r="B855">
            <v>359</v>
          </cell>
          <cell r="C855" t="str">
            <v>CAGE</v>
          </cell>
          <cell r="D855">
            <v>4861159.43</v>
          </cell>
          <cell r="F855" t="str">
            <v>359CAGE</v>
          </cell>
          <cell r="G855">
            <v>359</v>
          </cell>
          <cell r="H855" t="str">
            <v>CAGE</v>
          </cell>
          <cell r="I855">
            <v>4861159.43</v>
          </cell>
        </row>
        <row r="856">
          <cell r="A856" t="str">
            <v>359CAGW</v>
          </cell>
          <cell r="B856">
            <v>359</v>
          </cell>
          <cell r="C856" t="str">
            <v>CAGW</v>
          </cell>
          <cell r="D856">
            <v>7055228.5300000003</v>
          </cell>
          <cell r="F856" t="str">
            <v>359CAGW</v>
          </cell>
          <cell r="G856">
            <v>359</v>
          </cell>
          <cell r="H856" t="str">
            <v>CAGW</v>
          </cell>
          <cell r="I856">
            <v>7055228.5300000003</v>
          </cell>
        </row>
        <row r="857">
          <cell r="A857" t="str">
            <v>359JBG</v>
          </cell>
          <cell r="B857">
            <v>359</v>
          </cell>
          <cell r="C857" t="str">
            <v>JBG</v>
          </cell>
          <cell r="D857">
            <v>4929.3900000000003</v>
          </cell>
          <cell r="F857" t="str">
            <v>359JBG</v>
          </cell>
          <cell r="G857">
            <v>359</v>
          </cell>
          <cell r="H857" t="str">
            <v>JBG</v>
          </cell>
          <cell r="I857">
            <v>4929.3900000000003</v>
          </cell>
        </row>
        <row r="858">
          <cell r="A858" t="str">
            <v>359SG</v>
          </cell>
          <cell r="B858">
            <v>359</v>
          </cell>
          <cell r="C858" t="str">
            <v>SG</v>
          </cell>
          <cell r="D858">
            <v>15883.01</v>
          </cell>
          <cell r="F858" t="str">
            <v>359SG</v>
          </cell>
          <cell r="G858">
            <v>359</v>
          </cell>
          <cell r="H858" t="str">
            <v>SG</v>
          </cell>
          <cell r="I858">
            <v>15883.01</v>
          </cell>
        </row>
        <row r="859">
          <cell r="A859" t="str">
            <v>360CA</v>
          </cell>
          <cell r="B859">
            <v>360</v>
          </cell>
          <cell r="C859" t="str">
            <v>CA</v>
          </cell>
          <cell r="D859">
            <v>1820154.99083333</v>
          </cell>
          <cell r="F859" t="str">
            <v>360CA</v>
          </cell>
          <cell r="G859">
            <v>360</v>
          </cell>
          <cell r="H859" t="str">
            <v>CA</v>
          </cell>
          <cell r="I859">
            <v>1820154.99083333</v>
          </cell>
        </row>
        <row r="860">
          <cell r="A860" t="str">
            <v>360ID</v>
          </cell>
          <cell r="B860">
            <v>360</v>
          </cell>
          <cell r="C860" t="str">
            <v>ID</v>
          </cell>
          <cell r="D860">
            <v>1835078.0029166699</v>
          </cell>
          <cell r="F860" t="str">
            <v>360ID</v>
          </cell>
          <cell r="G860">
            <v>360</v>
          </cell>
          <cell r="H860" t="str">
            <v>ID</v>
          </cell>
          <cell r="I860">
            <v>1835078.0029166699</v>
          </cell>
        </row>
        <row r="861">
          <cell r="A861" t="str">
            <v>360OR</v>
          </cell>
          <cell r="B861">
            <v>360</v>
          </cell>
          <cell r="C861" t="str">
            <v>OR</v>
          </cell>
          <cell r="D861">
            <v>14183782.412916699</v>
          </cell>
          <cell r="F861" t="str">
            <v>360OR</v>
          </cell>
          <cell r="G861">
            <v>360</v>
          </cell>
          <cell r="H861" t="str">
            <v>OR</v>
          </cell>
          <cell r="I861">
            <v>14183782.412916699</v>
          </cell>
        </row>
        <row r="862">
          <cell r="A862" t="str">
            <v>360UT</v>
          </cell>
          <cell r="B862">
            <v>360</v>
          </cell>
          <cell r="C862" t="str">
            <v>UT</v>
          </cell>
          <cell r="D862">
            <v>37146585.450000003</v>
          </cell>
          <cell r="F862" t="str">
            <v>360UT</v>
          </cell>
          <cell r="G862">
            <v>360</v>
          </cell>
          <cell r="H862" t="str">
            <v>UT</v>
          </cell>
          <cell r="I862">
            <v>37146585.450000003</v>
          </cell>
        </row>
        <row r="863">
          <cell r="A863" t="str">
            <v>360WA</v>
          </cell>
          <cell r="B863">
            <v>360</v>
          </cell>
          <cell r="C863" t="str">
            <v>WA</v>
          </cell>
          <cell r="D863">
            <v>1867618.8983333299</v>
          </cell>
          <cell r="F863" t="str">
            <v>360WA</v>
          </cell>
          <cell r="G863">
            <v>360</v>
          </cell>
          <cell r="H863" t="str">
            <v>WA</v>
          </cell>
          <cell r="I863">
            <v>1867618.8983333299</v>
          </cell>
        </row>
        <row r="864">
          <cell r="A864" t="str">
            <v>360WYP</v>
          </cell>
          <cell r="B864">
            <v>360</v>
          </cell>
          <cell r="C864" t="str">
            <v>WYP</v>
          </cell>
          <cell r="D864">
            <v>2842264.64</v>
          </cell>
          <cell r="F864" t="str">
            <v>360WYP</v>
          </cell>
          <cell r="G864">
            <v>360</v>
          </cell>
          <cell r="H864" t="str">
            <v>WYP</v>
          </cell>
          <cell r="I864">
            <v>2842264.64</v>
          </cell>
        </row>
        <row r="865">
          <cell r="A865" t="str">
            <v>360WYU</v>
          </cell>
          <cell r="B865">
            <v>360</v>
          </cell>
          <cell r="C865" t="str">
            <v>WYU</v>
          </cell>
          <cell r="D865">
            <v>4065497.66</v>
          </cell>
          <cell r="F865" t="str">
            <v>360WYU</v>
          </cell>
          <cell r="G865">
            <v>360</v>
          </cell>
          <cell r="H865" t="str">
            <v>WYU</v>
          </cell>
          <cell r="I865">
            <v>4065497.66</v>
          </cell>
        </row>
        <row r="866">
          <cell r="A866" t="str">
            <v>361CA</v>
          </cell>
          <cell r="B866">
            <v>361</v>
          </cell>
          <cell r="C866" t="str">
            <v>CA</v>
          </cell>
          <cell r="D866">
            <v>5188026.8791666701</v>
          </cell>
          <cell r="F866" t="str">
            <v>361CA</v>
          </cell>
          <cell r="G866">
            <v>361</v>
          </cell>
          <cell r="H866" t="str">
            <v>CA</v>
          </cell>
          <cell r="I866">
            <v>5188026.8791666701</v>
          </cell>
        </row>
        <row r="867">
          <cell r="A867" t="str">
            <v>361ID</v>
          </cell>
          <cell r="B867">
            <v>361</v>
          </cell>
          <cell r="C867" t="str">
            <v>ID</v>
          </cell>
          <cell r="D867">
            <v>2985440.1462500002</v>
          </cell>
          <cell r="F867" t="str">
            <v>361ID</v>
          </cell>
          <cell r="G867">
            <v>361</v>
          </cell>
          <cell r="H867" t="str">
            <v>ID</v>
          </cell>
          <cell r="I867">
            <v>2985440.1462500002</v>
          </cell>
        </row>
        <row r="868">
          <cell r="A868" t="str">
            <v>361OR</v>
          </cell>
          <cell r="B868">
            <v>361</v>
          </cell>
          <cell r="C868" t="str">
            <v>OR</v>
          </cell>
          <cell r="D868">
            <v>31826430.030000001</v>
          </cell>
          <cell r="F868" t="str">
            <v>361OR</v>
          </cell>
          <cell r="G868">
            <v>361</v>
          </cell>
          <cell r="H868" t="str">
            <v>OR</v>
          </cell>
          <cell r="I868">
            <v>31826430.030000001</v>
          </cell>
        </row>
        <row r="869">
          <cell r="A869" t="str">
            <v>361UT</v>
          </cell>
          <cell r="B869">
            <v>361</v>
          </cell>
          <cell r="C869" t="str">
            <v>UT</v>
          </cell>
          <cell r="D869">
            <v>57595930.326666698</v>
          </cell>
          <cell r="F869" t="str">
            <v>361UT</v>
          </cell>
          <cell r="G869">
            <v>361</v>
          </cell>
          <cell r="H869" t="str">
            <v>UT</v>
          </cell>
          <cell r="I869">
            <v>57595930.326666698</v>
          </cell>
        </row>
        <row r="870">
          <cell r="A870" t="str">
            <v>361WA</v>
          </cell>
          <cell r="B870">
            <v>361</v>
          </cell>
          <cell r="C870" t="str">
            <v>WA</v>
          </cell>
          <cell r="D870">
            <v>5352850.8408333296</v>
          </cell>
          <cell r="F870" t="str">
            <v>361WA</v>
          </cell>
          <cell r="G870">
            <v>361</v>
          </cell>
          <cell r="H870" t="str">
            <v>WA</v>
          </cell>
          <cell r="I870">
            <v>5352850.8408333296</v>
          </cell>
        </row>
        <row r="871">
          <cell r="A871" t="str">
            <v>361WYP</v>
          </cell>
          <cell r="B871">
            <v>361</v>
          </cell>
          <cell r="C871" t="str">
            <v>WYP</v>
          </cell>
          <cell r="D871">
            <v>12232585.466250001</v>
          </cell>
          <cell r="F871" t="str">
            <v>361WYP</v>
          </cell>
          <cell r="G871">
            <v>361</v>
          </cell>
          <cell r="H871" t="str">
            <v>WYP</v>
          </cell>
          <cell r="I871">
            <v>12232585.466250001</v>
          </cell>
        </row>
        <row r="872">
          <cell r="A872" t="str">
            <v>361WYU</v>
          </cell>
          <cell r="B872">
            <v>361</v>
          </cell>
          <cell r="C872" t="str">
            <v>WYU</v>
          </cell>
          <cell r="D872">
            <v>4811675.32</v>
          </cell>
          <cell r="F872" t="str">
            <v>361WYU</v>
          </cell>
          <cell r="G872">
            <v>361</v>
          </cell>
          <cell r="H872" t="str">
            <v>WYU</v>
          </cell>
          <cell r="I872">
            <v>4811675.32</v>
          </cell>
        </row>
        <row r="873">
          <cell r="A873" t="str">
            <v>362CA</v>
          </cell>
          <cell r="B873">
            <v>362</v>
          </cell>
          <cell r="C873" t="str">
            <v>CA</v>
          </cell>
          <cell r="D873">
            <v>29768515.785833299</v>
          </cell>
          <cell r="F873" t="str">
            <v>362CA</v>
          </cell>
          <cell r="G873">
            <v>362</v>
          </cell>
          <cell r="H873" t="str">
            <v>CA</v>
          </cell>
          <cell r="I873">
            <v>29768515.785833299</v>
          </cell>
        </row>
        <row r="874">
          <cell r="A874" t="str">
            <v>362ID</v>
          </cell>
          <cell r="B874">
            <v>362</v>
          </cell>
          <cell r="C874" t="str">
            <v>ID</v>
          </cell>
          <cell r="D874">
            <v>35183341.28125</v>
          </cell>
          <cell r="F874" t="str">
            <v>362ID</v>
          </cell>
          <cell r="G874">
            <v>362</v>
          </cell>
          <cell r="H874" t="str">
            <v>ID</v>
          </cell>
          <cell r="I874">
            <v>35183341.28125</v>
          </cell>
        </row>
        <row r="875">
          <cell r="A875" t="str">
            <v>362OR</v>
          </cell>
          <cell r="B875">
            <v>362</v>
          </cell>
          <cell r="C875" t="str">
            <v>OR</v>
          </cell>
          <cell r="D875">
            <v>256017266.23374999</v>
          </cell>
          <cell r="F875" t="str">
            <v>362OR</v>
          </cell>
          <cell r="G875">
            <v>362</v>
          </cell>
          <cell r="H875" t="str">
            <v>OR</v>
          </cell>
          <cell r="I875">
            <v>256017266.23374999</v>
          </cell>
        </row>
        <row r="876">
          <cell r="A876" t="str">
            <v>362UT</v>
          </cell>
          <cell r="B876">
            <v>362</v>
          </cell>
          <cell r="C876" t="str">
            <v>UT</v>
          </cell>
          <cell r="D876">
            <v>481258650.70375001</v>
          </cell>
          <cell r="F876" t="str">
            <v>362UT</v>
          </cell>
          <cell r="G876">
            <v>362</v>
          </cell>
          <cell r="H876" t="str">
            <v>UT</v>
          </cell>
          <cell r="I876">
            <v>481258650.70375001</v>
          </cell>
        </row>
        <row r="877">
          <cell r="A877" t="str">
            <v>362WA</v>
          </cell>
          <cell r="B877">
            <v>362</v>
          </cell>
          <cell r="C877" t="str">
            <v>WA</v>
          </cell>
          <cell r="D877">
            <v>73441693.982083306</v>
          </cell>
          <cell r="F877" t="str">
            <v>362WA</v>
          </cell>
          <cell r="G877">
            <v>362</v>
          </cell>
          <cell r="H877" t="str">
            <v>WA</v>
          </cell>
          <cell r="I877">
            <v>73441693.982083306</v>
          </cell>
        </row>
        <row r="878">
          <cell r="A878" t="str">
            <v>362WYP</v>
          </cell>
          <cell r="B878">
            <v>362</v>
          </cell>
          <cell r="C878" t="str">
            <v>WYP</v>
          </cell>
          <cell r="D878">
            <v>118882144.005417</v>
          </cell>
          <cell r="F878" t="str">
            <v>362WYP</v>
          </cell>
          <cell r="G878">
            <v>362</v>
          </cell>
          <cell r="H878" t="str">
            <v>WYP</v>
          </cell>
          <cell r="I878">
            <v>118882144.005417</v>
          </cell>
        </row>
        <row r="879">
          <cell r="A879" t="str">
            <v>362WYU</v>
          </cell>
          <cell r="B879">
            <v>362</v>
          </cell>
          <cell r="C879" t="str">
            <v>WYU</v>
          </cell>
          <cell r="D879">
            <v>18475836.884166699</v>
          </cell>
          <cell r="F879" t="str">
            <v>362WYU</v>
          </cell>
          <cell r="G879">
            <v>362</v>
          </cell>
          <cell r="H879" t="str">
            <v>WYU</v>
          </cell>
          <cell r="I879">
            <v>18475836.884166699</v>
          </cell>
        </row>
        <row r="880">
          <cell r="A880" t="str">
            <v>364CA</v>
          </cell>
          <cell r="B880">
            <v>364</v>
          </cell>
          <cell r="C880" t="str">
            <v>CA</v>
          </cell>
          <cell r="D880">
            <v>67915571.0591667</v>
          </cell>
          <cell r="F880" t="str">
            <v>364CA</v>
          </cell>
          <cell r="G880">
            <v>364</v>
          </cell>
          <cell r="H880" t="str">
            <v>CA</v>
          </cell>
          <cell r="I880">
            <v>67915571.0591667</v>
          </cell>
        </row>
        <row r="881">
          <cell r="A881" t="str">
            <v>364ID</v>
          </cell>
          <cell r="B881">
            <v>364</v>
          </cell>
          <cell r="C881" t="str">
            <v>ID</v>
          </cell>
          <cell r="D881">
            <v>91096971.675416693</v>
          </cell>
          <cell r="F881" t="str">
            <v>364ID</v>
          </cell>
          <cell r="G881">
            <v>364</v>
          </cell>
          <cell r="H881" t="str">
            <v>ID</v>
          </cell>
          <cell r="I881">
            <v>91096971.675416693</v>
          </cell>
        </row>
        <row r="882">
          <cell r="A882" t="str">
            <v>364OR</v>
          </cell>
          <cell r="B882">
            <v>364</v>
          </cell>
          <cell r="C882" t="str">
            <v>OR</v>
          </cell>
          <cell r="D882">
            <v>389616569.36916697</v>
          </cell>
          <cell r="F882" t="str">
            <v>364OR</v>
          </cell>
          <cell r="G882">
            <v>364</v>
          </cell>
          <cell r="H882" t="str">
            <v>OR</v>
          </cell>
          <cell r="I882">
            <v>389616569.36916697</v>
          </cell>
        </row>
        <row r="883">
          <cell r="A883" t="str">
            <v>364UT</v>
          </cell>
          <cell r="B883">
            <v>364</v>
          </cell>
          <cell r="C883" t="str">
            <v>UT</v>
          </cell>
          <cell r="D883">
            <v>392733339.96958297</v>
          </cell>
          <cell r="F883" t="str">
            <v>364UT</v>
          </cell>
          <cell r="G883">
            <v>364</v>
          </cell>
          <cell r="H883" t="str">
            <v>UT</v>
          </cell>
          <cell r="I883">
            <v>392733339.96958297</v>
          </cell>
        </row>
        <row r="884">
          <cell r="A884" t="str">
            <v>364WA</v>
          </cell>
          <cell r="B884">
            <v>364</v>
          </cell>
          <cell r="C884" t="str">
            <v>WA</v>
          </cell>
          <cell r="D884">
            <v>109312458.738333</v>
          </cell>
          <cell r="F884" t="str">
            <v>364WA</v>
          </cell>
          <cell r="G884">
            <v>364</v>
          </cell>
          <cell r="H884" t="str">
            <v>WA</v>
          </cell>
          <cell r="I884">
            <v>109312458.738333</v>
          </cell>
        </row>
        <row r="885">
          <cell r="A885" t="str">
            <v>364WYP</v>
          </cell>
          <cell r="B885">
            <v>364</v>
          </cell>
          <cell r="C885" t="str">
            <v>WYP</v>
          </cell>
          <cell r="D885">
            <v>133233569.899167</v>
          </cell>
          <cell r="F885" t="str">
            <v>364WYP</v>
          </cell>
          <cell r="G885">
            <v>364</v>
          </cell>
          <cell r="H885" t="str">
            <v>WYP</v>
          </cell>
          <cell r="I885">
            <v>133233569.899167</v>
          </cell>
        </row>
        <row r="886">
          <cell r="A886" t="str">
            <v>364WYU</v>
          </cell>
          <cell r="B886">
            <v>364</v>
          </cell>
          <cell r="C886" t="str">
            <v>WYU</v>
          </cell>
          <cell r="D886">
            <v>28115307.387499999</v>
          </cell>
          <cell r="F886" t="str">
            <v>364WYU</v>
          </cell>
          <cell r="G886">
            <v>364</v>
          </cell>
          <cell r="H886" t="str">
            <v>WYU</v>
          </cell>
          <cell r="I886">
            <v>28115307.387499999</v>
          </cell>
        </row>
        <row r="887">
          <cell r="A887" t="str">
            <v>365CA</v>
          </cell>
          <cell r="B887">
            <v>365</v>
          </cell>
          <cell r="C887" t="str">
            <v>CA</v>
          </cell>
          <cell r="D887">
            <v>35820428.285833299</v>
          </cell>
          <cell r="F887" t="str">
            <v>365CA</v>
          </cell>
          <cell r="G887">
            <v>365</v>
          </cell>
          <cell r="H887" t="str">
            <v>CA</v>
          </cell>
          <cell r="I887">
            <v>35820428.285833299</v>
          </cell>
        </row>
        <row r="888">
          <cell r="A888" t="str">
            <v>365ID</v>
          </cell>
          <cell r="B888">
            <v>365</v>
          </cell>
          <cell r="C888" t="str">
            <v>ID</v>
          </cell>
          <cell r="D888">
            <v>39121972.117916703</v>
          </cell>
          <cell r="F888" t="str">
            <v>365ID</v>
          </cell>
          <cell r="G888">
            <v>365</v>
          </cell>
          <cell r="H888" t="str">
            <v>ID</v>
          </cell>
          <cell r="I888">
            <v>39121972.117916703</v>
          </cell>
        </row>
        <row r="889">
          <cell r="A889" t="str">
            <v>365OR</v>
          </cell>
          <cell r="B889">
            <v>365</v>
          </cell>
          <cell r="C889" t="str">
            <v>OR</v>
          </cell>
          <cell r="D889">
            <v>268416679.70375001</v>
          </cell>
          <cell r="F889" t="str">
            <v>365OR</v>
          </cell>
          <cell r="G889">
            <v>365</v>
          </cell>
          <cell r="H889" t="str">
            <v>OR</v>
          </cell>
          <cell r="I889">
            <v>268416679.70375001</v>
          </cell>
        </row>
        <row r="890">
          <cell r="A890" t="str">
            <v>365UT</v>
          </cell>
          <cell r="B890">
            <v>365</v>
          </cell>
          <cell r="C890" t="str">
            <v>UT</v>
          </cell>
          <cell r="D890">
            <v>241092723.63499999</v>
          </cell>
          <cell r="F890" t="str">
            <v>365UT</v>
          </cell>
          <cell r="G890">
            <v>365</v>
          </cell>
          <cell r="H890" t="str">
            <v>UT</v>
          </cell>
          <cell r="I890">
            <v>241092723.63499999</v>
          </cell>
        </row>
        <row r="891">
          <cell r="A891" t="str">
            <v>365WA</v>
          </cell>
          <cell r="B891">
            <v>365</v>
          </cell>
          <cell r="C891" t="str">
            <v>WA</v>
          </cell>
          <cell r="D891">
            <v>73536936.204583302</v>
          </cell>
          <cell r="F891" t="str">
            <v>365WA</v>
          </cell>
          <cell r="G891">
            <v>365</v>
          </cell>
          <cell r="H891" t="str">
            <v>WA</v>
          </cell>
          <cell r="I891">
            <v>73536936.204583302</v>
          </cell>
        </row>
        <row r="892">
          <cell r="A892" t="str">
            <v>365WYP</v>
          </cell>
          <cell r="B892">
            <v>365</v>
          </cell>
          <cell r="C892" t="str">
            <v>WYP</v>
          </cell>
          <cell r="D892">
            <v>99537371.989166707</v>
          </cell>
          <cell r="F892" t="str">
            <v>365WYP</v>
          </cell>
          <cell r="G892">
            <v>365</v>
          </cell>
          <cell r="H892" t="str">
            <v>WYP</v>
          </cell>
          <cell r="I892">
            <v>99537371.989166707</v>
          </cell>
        </row>
        <row r="893">
          <cell r="A893" t="str">
            <v>365WYU</v>
          </cell>
          <cell r="B893">
            <v>365</v>
          </cell>
          <cell r="C893" t="str">
            <v>WYU</v>
          </cell>
          <cell r="D893">
            <v>13939287.1</v>
          </cell>
          <cell r="F893" t="str">
            <v>365WYU</v>
          </cell>
          <cell r="G893">
            <v>365</v>
          </cell>
          <cell r="H893" t="str">
            <v>WYU</v>
          </cell>
          <cell r="I893">
            <v>13939287.1</v>
          </cell>
        </row>
        <row r="894">
          <cell r="A894" t="str">
            <v>366CA</v>
          </cell>
          <cell r="B894">
            <v>366</v>
          </cell>
          <cell r="C894" t="str">
            <v>CA</v>
          </cell>
          <cell r="D894">
            <v>17994330.770833299</v>
          </cell>
          <cell r="F894" t="str">
            <v>366CA</v>
          </cell>
          <cell r="G894">
            <v>366</v>
          </cell>
          <cell r="H894" t="str">
            <v>CA</v>
          </cell>
          <cell r="I894">
            <v>17994330.770833299</v>
          </cell>
        </row>
        <row r="895">
          <cell r="A895" t="str">
            <v>366ID</v>
          </cell>
          <cell r="B895">
            <v>366</v>
          </cell>
          <cell r="C895" t="str">
            <v>ID</v>
          </cell>
          <cell r="D895">
            <v>10313791.695833299</v>
          </cell>
          <cell r="F895" t="str">
            <v>366ID</v>
          </cell>
          <cell r="G895">
            <v>366</v>
          </cell>
          <cell r="H895" t="str">
            <v>ID</v>
          </cell>
          <cell r="I895">
            <v>10313791.695833299</v>
          </cell>
        </row>
        <row r="896">
          <cell r="A896" t="str">
            <v>366OR</v>
          </cell>
          <cell r="B896">
            <v>366</v>
          </cell>
          <cell r="C896" t="str">
            <v>OR</v>
          </cell>
          <cell r="D896">
            <v>96666420.010833293</v>
          </cell>
          <cell r="F896" t="str">
            <v>366OR</v>
          </cell>
          <cell r="G896">
            <v>366</v>
          </cell>
          <cell r="H896" t="str">
            <v>OR</v>
          </cell>
          <cell r="I896">
            <v>96666420.010833293</v>
          </cell>
        </row>
        <row r="897">
          <cell r="A897" t="str">
            <v>366UT</v>
          </cell>
          <cell r="B897">
            <v>366</v>
          </cell>
          <cell r="C897" t="str">
            <v>UT</v>
          </cell>
          <cell r="D897">
            <v>209193763.62208301</v>
          </cell>
          <cell r="F897" t="str">
            <v>366UT</v>
          </cell>
          <cell r="G897">
            <v>366</v>
          </cell>
          <cell r="H897" t="str">
            <v>UT</v>
          </cell>
          <cell r="I897">
            <v>209193763.62208301</v>
          </cell>
        </row>
        <row r="898">
          <cell r="A898" t="str">
            <v>366WA</v>
          </cell>
          <cell r="B898">
            <v>366</v>
          </cell>
          <cell r="C898" t="str">
            <v>WA</v>
          </cell>
          <cell r="D898">
            <v>18725344.276666701</v>
          </cell>
          <cell r="F898" t="str">
            <v>366WA</v>
          </cell>
          <cell r="G898">
            <v>366</v>
          </cell>
          <cell r="H898" t="str">
            <v>WA</v>
          </cell>
          <cell r="I898">
            <v>18725344.276666701</v>
          </cell>
        </row>
        <row r="899">
          <cell r="A899" t="str">
            <v>366WYP</v>
          </cell>
          <cell r="B899">
            <v>366</v>
          </cell>
          <cell r="C899" t="str">
            <v>WYP</v>
          </cell>
          <cell r="D899">
            <v>24299720.233750001</v>
          </cell>
          <cell r="F899" t="str">
            <v>366WYP</v>
          </cell>
          <cell r="G899">
            <v>366</v>
          </cell>
          <cell r="H899" t="str">
            <v>WYP</v>
          </cell>
          <cell r="I899">
            <v>24299720.233750001</v>
          </cell>
        </row>
        <row r="900">
          <cell r="A900" t="str">
            <v>366WYU</v>
          </cell>
          <cell r="B900">
            <v>366</v>
          </cell>
          <cell r="C900" t="str">
            <v>WYU</v>
          </cell>
          <cell r="D900">
            <v>5023530.4570833296</v>
          </cell>
          <cell r="F900" t="str">
            <v>366WYU</v>
          </cell>
          <cell r="G900">
            <v>366</v>
          </cell>
          <cell r="H900" t="str">
            <v>WYU</v>
          </cell>
          <cell r="I900">
            <v>5023530.4570833296</v>
          </cell>
        </row>
        <row r="901">
          <cell r="A901" t="str">
            <v>367CA</v>
          </cell>
          <cell r="B901">
            <v>367</v>
          </cell>
          <cell r="C901" t="str">
            <v>CA</v>
          </cell>
          <cell r="D901">
            <v>20215525.071666699</v>
          </cell>
          <cell r="F901" t="str">
            <v>367CA</v>
          </cell>
          <cell r="G901">
            <v>367</v>
          </cell>
          <cell r="H901" t="str">
            <v>CA</v>
          </cell>
          <cell r="I901">
            <v>20215525.071666699</v>
          </cell>
        </row>
        <row r="902">
          <cell r="A902" t="str">
            <v>367ID</v>
          </cell>
          <cell r="B902">
            <v>367</v>
          </cell>
          <cell r="C902" t="str">
            <v>ID</v>
          </cell>
          <cell r="D902">
            <v>28652053.081666701</v>
          </cell>
          <cell r="F902" t="str">
            <v>367ID</v>
          </cell>
          <cell r="G902">
            <v>367</v>
          </cell>
          <cell r="H902" t="str">
            <v>ID</v>
          </cell>
          <cell r="I902">
            <v>28652053.081666701</v>
          </cell>
        </row>
        <row r="903">
          <cell r="A903" t="str">
            <v>367OR</v>
          </cell>
          <cell r="B903">
            <v>367</v>
          </cell>
          <cell r="C903" t="str">
            <v>OR</v>
          </cell>
          <cell r="D903">
            <v>187712850.78541699</v>
          </cell>
          <cell r="F903" t="str">
            <v>367OR</v>
          </cell>
          <cell r="G903">
            <v>367</v>
          </cell>
          <cell r="H903" t="str">
            <v>OR</v>
          </cell>
          <cell r="I903">
            <v>187712850.78541699</v>
          </cell>
        </row>
        <row r="904">
          <cell r="A904" t="str">
            <v>367UT</v>
          </cell>
          <cell r="B904">
            <v>367</v>
          </cell>
          <cell r="C904" t="str">
            <v>UT</v>
          </cell>
          <cell r="D904">
            <v>562916220.61916697</v>
          </cell>
          <cell r="F904" t="str">
            <v>367UT</v>
          </cell>
          <cell r="G904">
            <v>367</v>
          </cell>
          <cell r="H904" t="str">
            <v>UT</v>
          </cell>
          <cell r="I904">
            <v>562916220.61916697</v>
          </cell>
        </row>
        <row r="905">
          <cell r="A905" t="str">
            <v>367WA</v>
          </cell>
          <cell r="B905">
            <v>367</v>
          </cell>
          <cell r="C905" t="str">
            <v>WA</v>
          </cell>
          <cell r="D905">
            <v>28835890.801666699</v>
          </cell>
          <cell r="F905" t="str">
            <v>367WA</v>
          </cell>
          <cell r="G905">
            <v>367</v>
          </cell>
          <cell r="H905" t="str">
            <v>WA</v>
          </cell>
          <cell r="I905">
            <v>28835890.801666699</v>
          </cell>
        </row>
        <row r="906">
          <cell r="A906" t="str">
            <v>367WYP</v>
          </cell>
          <cell r="B906">
            <v>367</v>
          </cell>
          <cell r="C906" t="str">
            <v>WYP</v>
          </cell>
          <cell r="D906">
            <v>45801377.956249997</v>
          </cell>
          <cell r="F906" t="str">
            <v>367WYP</v>
          </cell>
          <cell r="G906">
            <v>367</v>
          </cell>
          <cell r="H906" t="str">
            <v>WYP</v>
          </cell>
          <cell r="I906">
            <v>45801377.956249997</v>
          </cell>
        </row>
        <row r="907">
          <cell r="A907" t="str">
            <v>367WYU</v>
          </cell>
          <cell r="B907">
            <v>367</v>
          </cell>
          <cell r="C907" t="str">
            <v>WYU</v>
          </cell>
          <cell r="D907">
            <v>18435791.76125</v>
          </cell>
          <cell r="F907" t="str">
            <v>367WYU</v>
          </cell>
          <cell r="G907">
            <v>367</v>
          </cell>
          <cell r="H907" t="str">
            <v>WYU</v>
          </cell>
          <cell r="I907">
            <v>18435791.76125</v>
          </cell>
        </row>
        <row r="908">
          <cell r="A908" t="str">
            <v>368CA</v>
          </cell>
          <cell r="B908">
            <v>368</v>
          </cell>
          <cell r="C908" t="str">
            <v>CA</v>
          </cell>
          <cell r="D908">
            <v>54532409.9645833</v>
          </cell>
          <cell r="F908" t="str">
            <v>368CA</v>
          </cell>
          <cell r="G908">
            <v>368</v>
          </cell>
          <cell r="H908" t="str">
            <v>CA</v>
          </cell>
          <cell r="I908">
            <v>54532409.9645833</v>
          </cell>
        </row>
        <row r="909">
          <cell r="A909" t="str">
            <v>368ID</v>
          </cell>
          <cell r="B909">
            <v>368</v>
          </cell>
          <cell r="C909" t="str">
            <v>ID</v>
          </cell>
          <cell r="D909">
            <v>83427910.119583294</v>
          </cell>
          <cell r="F909" t="str">
            <v>368ID</v>
          </cell>
          <cell r="G909">
            <v>368</v>
          </cell>
          <cell r="H909" t="str">
            <v>ID</v>
          </cell>
          <cell r="I909">
            <v>83427910.119583294</v>
          </cell>
        </row>
        <row r="910">
          <cell r="A910" t="str">
            <v>368OR</v>
          </cell>
          <cell r="B910">
            <v>368</v>
          </cell>
          <cell r="C910" t="str">
            <v>OR</v>
          </cell>
          <cell r="D910">
            <v>455434054.82791698</v>
          </cell>
          <cell r="F910" t="str">
            <v>368OR</v>
          </cell>
          <cell r="G910">
            <v>368</v>
          </cell>
          <cell r="H910" t="str">
            <v>OR</v>
          </cell>
          <cell r="I910">
            <v>455434054.82791698</v>
          </cell>
        </row>
        <row r="911">
          <cell r="A911" t="str">
            <v>368UT</v>
          </cell>
          <cell r="B911">
            <v>368</v>
          </cell>
          <cell r="C911" t="str">
            <v>UT</v>
          </cell>
          <cell r="D911">
            <v>547654867.80999994</v>
          </cell>
          <cell r="F911" t="str">
            <v>368UT</v>
          </cell>
          <cell r="G911">
            <v>368</v>
          </cell>
          <cell r="H911" t="str">
            <v>UT</v>
          </cell>
          <cell r="I911">
            <v>547654867.80999994</v>
          </cell>
        </row>
        <row r="912">
          <cell r="A912" t="str">
            <v>368WA</v>
          </cell>
          <cell r="B912">
            <v>368</v>
          </cell>
          <cell r="C912" t="str">
            <v>WA</v>
          </cell>
          <cell r="D912">
            <v>114594634.652917</v>
          </cell>
          <cell r="F912" t="str">
            <v>368WA</v>
          </cell>
          <cell r="G912">
            <v>368</v>
          </cell>
          <cell r="H912" t="str">
            <v>WA</v>
          </cell>
          <cell r="I912">
            <v>114594634.652917</v>
          </cell>
        </row>
        <row r="913">
          <cell r="A913" t="str">
            <v>368WYP</v>
          </cell>
          <cell r="B913">
            <v>368</v>
          </cell>
          <cell r="C913" t="str">
            <v>WYP</v>
          </cell>
          <cell r="D913">
            <v>109067373.59875</v>
          </cell>
          <cell r="F913" t="str">
            <v>368WYP</v>
          </cell>
          <cell r="G913">
            <v>368</v>
          </cell>
          <cell r="H913" t="str">
            <v>WYP</v>
          </cell>
          <cell r="I913">
            <v>109067373.59875</v>
          </cell>
        </row>
        <row r="914">
          <cell r="A914" t="str">
            <v>368WYU</v>
          </cell>
          <cell r="B914">
            <v>368</v>
          </cell>
          <cell r="C914" t="str">
            <v>WYU</v>
          </cell>
          <cell r="D914">
            <v>15458177.081666701</v>
          </cell>
          <cell r="F914" t="str">
            <v>368WYU</v>
          </cell>
          <cell r="G914">
            <v>368</v>
          </cell>
          <cell r="H914" t="str">
            <v>WYU</v>
          </cell>
          <cell r="I914">
            <v>15458177.081666701</v>
          </cell>
        </row>
        <row r="915">
          <cell r="A915" t="str">
            <v>369CA</v>
          </cell>
          <cell r="B915">
            <v>369</v>
          </cell>
          <cell r="C915" t="str">
            <v>CA</v>
          </cell>
          <cell r="D915">
            <v>26925661.966666698</v>
          </cell>
          <cell r="F915" t="str">
            <v>369CA</v>
          </cell>
          <cell r="G915">
            <v>369</v>
          </cell>
          <cell r="H915" t="str">
            <v>CA</v>
          </cell>
          <cell r="I915">
            <v>26925661.966666698</v>
          </cell>
        </row>
        <row r="916">
          <cell r="A916" t="str">
            <v>369ID</v>
          </cell>
          <cell r="B916">
            <v>369</v>
          </cell>
          <cell r="C916" t="str">
            <v>ID</v>
          </cell>
          <cell r="D916">
            <v>42571430.719583303</v>
          </cell>
          <cell r="F916" t="str">
            <v>369ID</v>
          </cell>
          <cell r="G916">
            <v>369</v>
          </cell>
          <cell r="H916" t="str">
            <v>ID</v>
          </cell>
          <cell r="I916">
            <v>42571430.719583303</v>
          </cell>
        </row>
        <row r="917">
          <cell r="A917" t="str">
            <v>369OR</v>
          </cell>
          <cell r="B917">
            <v>369</v>
          </cell>
          <cell r="C917" t="str">
            <v>OR</v>
          </cell>
          <cell r="D917">
            <v>291922620.77125001</v>
          </cell>
          <cell r="F917" t="str">
            <v>369OR</v>
          </cell>
          <cell r="G917">
            <v>369</v>
          </cell>
          <cell r="H917" t="str">
            <v>OR</v>
          </cell>
          <cell r="I917">
            <v>291922620.77125001</v>
          </cell>
        </row>
        <row r="918">
          <cell r="A918" t="str">
            <v>369UT</v>
          </cell>
          <cell r="B918">
            <v>369</v>
          </cell>
          <cell r="C918" t="str">
            <v>UT</v>
          </cell>
          <cell r="D918">
            <v>324490702.71291697</v>
          </cell>
          <cell r="F918" t="str">
            <v>369UT</v>
          </cell>
          <cell r="G918">
            <v>369</v>
          </cell>
          <cell r="H918" t="str">
            <v>UT</v>
          </cell>
          <cell r="I918">
            <v>324490702.71291697</v>
          </cell>
        </row>
        <row r="919">
          <cell r="A919" t="str">
            <v>369WA</v>
          </cell>
          <cell r="B919">
            <v>369</v>
          </cell>
          <cell r="C919" t="str">
            <v>WA</v>
          </cell>
          <cell r="D919">
            <v>65667255.41375</v>
          </cell>
          <cell r="F919" t="str">
            <v>369WA</v>
          </cell>
          <cell r="G919">
            <v>369</v>
          </cell>
          <cell r="H919" t="str">
            <v>WA</v>
          </cell>
          <cell r="I919">
            <v>65667255.41375</v>
          </cell>
        </row>
        <row r="920">
          <cell r="A920" t="str">
            <v>369WYP</v>
          </cell>
          <cell r="B920">
            <v>369</v>
          </cell>
          <cell r="C920" t="str">
            <v>WYP</v>
          </cell>
          <cell r="D920">
            <v>51660461.879583299</v>
          </cell>
          <cell r="F920" t="str">
            <v>369WYP</v>
          </cell>
          <cell r="G920">
            <v>369</v>
          </cell>
          <cell r="H920" t="str">
            <v>WYP</v>
          </cell>
          <cell r="I920">
            <v>51660461.879583299</v>
          </cell>
        </row>
        <row r="921">
          <cell r="A921" t="str">
            <v>369WYU</v>
          </cell>
          <cell r="B921">
            <v>369</v>
          </cell>
          <cell r="C921" t="str">
            <v>WYU</v>
          </cell>
          <cell r="D921">
            <v>15118851.546250001</v>
          </cell>
          <cell r="F921" t="str">
            <v>369WYU</v>
          </cell>
          <cell r="G921">
            <v>369</v>
          </cell>
          <cell r="H921" t="str">
            <v>WYU</v>
          </cell>
          <cell r="I921">
            <v>15118851.546250001</v>
          </cell>
        </row>
        <row r="922">
          <cell r="A922" t="str">
            <v>370CA</v>
          </cell>
          <cell r="B922">
            <v>370</v>
          </cell>
          <cell r="C922" t="str">
            <v>CA</v>
          </cell>
          <cell r="D922">
            <v>6890210.0412499998</v>
          </cell>
          <cell r="F922" t="str">
            <v>370CA</v>
          </cell>
          <cell r="G922">
            <v>370</v>
          </cell>
          <cell r="H922" t="str">
            <v>CA</v>
          </cell>
          <cell r="I922">
            <v>6890210.0412499998</v>
          </cell>
        </row>
        <row r="923">
          <cell r="A923" t="str">
            <v>370ID</v>
          </cell>
          <cell r="B923">
            <v>370</v>
          </cell>
          <cell r="C923" t="str">
            <v>ID</v>
          </cell>
          <cell r="D923">
            <v>16089372.0975</v>
          </cell>
          <cell r="F923" t="str">
            <v>370ID</v>
          </cell>
          <cell r="G923">
            <v>370</v>
          </cell>
          <cell r="H923" t="str">
            <v>ID</v>
          </cell>
          <cell r="I923">
            <v>16089372.0975</v>
          </cell>
        </row>
        <row r="924">
          <cell r="A924" t="str">
            <v>370OR</v>
          </cell>
          <cell r="B924">
            <v>370</v>
          </cell>
          <cell r="C924" t="str">
            <v>OR</v>
          </cell>
          <cell r="D924">
            <v>84416528.950833306</v>
          </cell>
          <cell r="F924" t="str">
            <v>370OR</v>
          </cell>
          <cell r="G924">
            <v>370</v>
          </cell>
          <cell r="H924" t="str">
            <v>OR</v>
          </cell>
          <cell r="I924">
            <v>84416528.950833306</v>
          </cell>
        </row>
        <row r="925">
          <cell r="A925" t="str">
            <v>370UT</v>
          </cell>
          <cell r="B925">
            <v>370</v>
          </cell>
          <cell r="C925" t="str">
            <v>UT</v>
          </cell>
          <cell r="D925">
            <v>90397735.592500001</v>
          </cell>
          <cell r="F925" t="str">
            <v>370UT</v>
          </cell>
          <cell r="G925">
            <v>370</v>
          </cell>
          <cell r="H925" t="str">
            <v>UT</v>
          </cell>
          <cell r="I925">
            <v>90397735.592500001</v>
          </cell>
        </row>
        <row r="926">
          <cell r="A926" t="str">
            <v>370WA</v>
          </cell>
          <cell r="B926">
            <v>370</v>
          </cell>
          <cell r="C926" t="str">
            <v>WA</v>
          </cell>
          <cell r="D926">
            <v>13089495.787916699</v>
          </cell>
          <cell r="F926" t="str">
            <v>370WA</v>
          </cell>
          <cell r="G926">
            <v>370</v>
          </cell>
          <cell r="H926" t="str">
            <v>WA</v>
          </cell>
          <cell r="I926">
            <v>13089495.787916699</v>
          </cell>
        </row>
        <row r="927">
          <cell r="A927" t="str">
            <v>370WYP</v>
          </cell>
          <cell r="B927">
            <v>370</v>
          </cell>
          <cell r="C927" t="str">
            <v>WYP</v>
          </cell>
          <cell r="D927">
            <v>13405366.0454167</v>
          </cell>
          <cell r="F927" t="str">
            <v>370WYP</v>
          </cell>
          <cell r="G927">
            <v>370</v>
          </cell>
          <cell r="H927" t="str">
            <v>WYP</v>
          </cell>
          <cell r="I927">
            <v>13405366.0454167</v>
          </cell>
        </row>
        <row r="928">
          <cell r="A928" t="str">
            <v>370WYU</v>
          </cell>
          <cell r="B928">
            <v>370</v>
          </cell>
          <cell r="C928" t="str">
            <v>WYU</v>
          </cell>
          <cell r="D928">
            <v>2410557.3279166701</v>
          </cell>
          <cell r="F928" t="str">
            <v>370WYU</v>
          </cell>
          <cell r="G928">
            <v>370</v>
          </cell>
          <cell r="H928" t="str">
            <v>WYU</v>
          </cell>
          <cell r="I928">
            <v>2410557.3279166701</v>
          </cell>
        </row>
        <row r="929">
          <cell r="A929" t="str">
            <v>371CA</v>
          </cell>
          <cell r="B929">
            <v>371</v>
          </cell>
          <cell r="C929" t="str">
            <v>CA</v>
          </cell>
          <cell r="D929">
            <v>277359.43125000002</v>
          </cell>
          <cell r="F929" t="str">
            <v>371CA</v>
          </cell>
          <cell r="G929">
            <v>371</v>
          </cell>
          <cell r="H929" t="str">
            <v>CA</v>
          </cell>
          <cell r="I929">
            <v>277359.43125000002</v>
          </cell>
        </row>
        <row r="930">
          <cell r="A930" t="str">
            <v>371ID</v>
          </cell>
          <cell r="B930">
            <v>371</v>
          </cell>
          <cell r="C930" t="str">
            <v>ID</v>
          </cell>
          <cell r="D930">
            <v>169597.86749999999</v>
          </cell>
          <cell r="F930" t="str">
            <v>371ID</v>
          </cell>
          <cell r="G930">
            <v>371</v>
          </cell>
          <cell r="H930" t="str">
            <v>ID</v>
          </cell>
          <cell r="I930">
            <v>169597.86749999999</v>
          </cell>
        </row>
        <row r="931">
          <cell r="A931" t="str">
            <v>371OR</v>
          </cell>
          <cell r="B931">
            <v>371</v>
          </cell>
          <cell r="C931" t="str">
            <v>OR</v>
          </cell>
          <cell r="D931">
            <v>2637444.4708333299</v>
          </cell>
          <cell r="F931" t="str">
            <v>371OR</v>
          </cell>
          <cell r="G931">
            <v>371</v>
          </cell>
          <cell r="H931" t="str">
            <v>OR</v>
          </cell>
          <cell r="I931">
            <v>2637444.4708333299</v>
          </cell>
        </row>
        <row r="932">
          <cell r="A932" t="str">
            <v>371UT</v>
          </cell>
          <cell r="B932">
            <v>371</v>
          </cell>
          <cell r="C932" t="str">
            <v>UT</v>
          </cell>
          <cell r="D932">
            <v>4237930.44625</v>
          </cell>
          <cell r="F932" t="str">
            <v>371UT</v>
          </cell>
          <cell r="G932">
            <v>371</v>
          </cell>
          <cell r="H932" t="str">
            <v>UT</v>
          </cell>
          <cell r="I932">
            <v>4237930.44625</v>
          </cell>
        </row>
        <row r="933">
          <cell r="A933" t="str">
            <v>371WA</v>
          </cell>
          <cell r="B933">
            <v>371</v>
          </cell>
          <cell r="C933" t="str">
            <v>WA</v>
          </cell>
          <cell r="D933">
            <v>509552.01750000002</v>
          </cell>
          <cell r="F933" t="str">
            <v>371WA</v>
          </cell>
          <cell r="G933">
            <v>371</v>
          </cell>
          <cell r="H933" t="str">
            <v>WA</v>
          </cell>
          <cell r="I933">
            <v>509552.01750000002</v>
          </cell>
        </row>
        <row r="934">
          <cell r="A934" t="str">
            <v>371WYP</v>
          </cell>
          <cell r="B934">
            <v>371</v>
          </cell>
          <cell r="C934" t="str">
            <v>WYP</v>
          </cell>
          <cell r="D934">
            <v>816418.14291666704</v>
          </cell>
          <cell r="F934" t="str">
            <v>371WYP</v>
          </cell>
          <cell r="G934">
            <v>371</v>
          </cell>
          <cell r="H934" t="str">
            <v>WYP</v>
          </cell>
          <cell r="I934">
            <v>816418.14291666704</v>
          </cell>
        </row>
        <row r="935">
          <cell r="A935" t="str">
            <v>371WYU</v>
          </cell>
          <cell r="B935">
            <v>371</v>
          </cell>
          <cell r="C935" t="str">
            <v>WYU</v>
          </cell>
          <cell r="D935">
            <v>155044.85999999999</v>
          </cell>
          <cell r="F935" t="str">
            <v>371WYU</v>
          </cell>
          <cell r="G935">
            <v>371</v>
          </cell>
          <cell r="H935" t="str">
            <v>WYU</v>
          </cell>
          <cell r="I935">
            <v>155044.85999999999</v>
          </cell>
        </row>
        <row r="936">
          <cell r="A936" t="str">
            <v>373CA</v>
          </cell>
          <cell r="B936">
            <v>373</v>
          </cell>
          <cell r="C936" t="str">
            <v>CA</v>
          </cell>
          <cell r="D936">
            <v>774456.83250000002</v>
          </cell>
          <cell r="F936" t="str">
            <v>373CA</v>
          </cell>
          <cell r="G936">
            <v>373</v>
          </cell>
          <cell r="H936" t="str">
            <v>CA</v>
          </cell>
          <cell r="I936">
            <v>774456.83250000002</v>
          </cell>
        </row>
        <row r="937">
          <cell r="A937" t="str">
            <v>373ID</v>
          </cell>
          <cell r="B937">
            <v>373</v>
          </cell>
          <cell r="C937" t="str">
            <v>ID</v>
          </cell>
          <cell r="D937">
            <v>740214.75958333304</v>
          </cell>
          <cell r="F937" t="str">
            <v>373ID</v>
          </cell>
          <cell r="G937">
            <v>373</v>
          </cell>
          <cell r="H937" t="str">
            <v>ID</v>
          </cell>
          <cell r="I937">
            <v>740214.75958333304</v>
          </cell>
        </row>
        <row r="938">
          <cell r="A938" t="str">
            <v>373OR</v>
          </cell>
          <cell r="B938">
            <v>373</v>
          </cell>
          <cell r="C938" t="str">
            <v>OR</v>
          </cell>
          <cell r="D938">
            <v>23972819.997499999</v>
          </cell>
          <cell r="F938" t="str">
            <v>373OR</v>
          </cell>
          <cell r="G938">
            <v>373</v>
          </cell>
          <cell r="H938" t="str">
            <v>OR</v>
          </cell>
          <cell r="I938">
            <v>23972819.997499999</v>
          </cell>
        </row>
        <row r="939">
          <cell r="A939" t="str">
            <v>373UT</v>
          </cell>
          <cell r="B939">
            <v>373</v>
          </cell>
          <cell r="C939" t="str">
            <v>UT</v>
          </cell>
          <cell r="D939">
            <v>21759024.415833302</v>
          </cell>
          <cell r="F939" t="str">
            <v>373UT</v>
          </cell>
          <cell r="G939">
            <v>373</v>
          </cell>
          <cell r="H939" t="str">
            <v>UT</v>
          </cell>
          <cell r="I939">
            <v>21759024.415833302</v>
          </cell>
        </row>
        <row r="940">
          <cell r="A940" t="str">
            <v>373WA</v>
          </cell>
          <cell r="B940">
            <v>373</v>
          </cell>
          <cell r="C940" t="str">
            <v>WA</v>
          </cell>
          <cell r="D940">
            <v>4752678.3379166704</v>
          </cell>
          <cell r="F940" t="str">
            <v>373WA</v>
          </cell>
          <cell r="G940">
            <v>373</v>
          </cell>
          <cell r="H940" t="str">
            <v>WA</v>
          </cell>
          <cell r="I940">
            <v>4752678.3379166704</v>
          </cell>
        </row>
        <row r="941">
          <cell r="A941" t="str">
            <v>373WYP</v>
          </cell>
          <cell r="B941">
            <v>373</v>
          </cell>
          <cell r="C941" t="str">
            <v>WYP</v>
          </cell>
          <cell r="D941">
            <v>8488602.5487500001</v>
          </cell>
          <cell r="F941" t="str">
            <v>373WYP</v>
          </cell>
          <cell r="G941">
            <v>373</v>
          </cell>
          <cell r="H941" t="str">
            <v>WYP</v>
          </cell>
          <cell r="I941">
            <v>8488602.5487500001</v>
          </cell>
        </row>
        <row r="942">
          <cell r="A942" t="str">
            <v>373WYU</v>
          </cell>
          <cell r="B942">
            <v>373</v>
          </cell>
          <cell r="C942" t="str">
            <v>WYU</v>
          </cell>
          <cell r="D942">
            <v>2267642.1425000001</v>
          </cell>
          <cell r="F942" t="str">
            <v>373WYU</v>
          </cell>
          <cell r="G942">
            <v>373</v>
          </cell>
          <cell r="H942" t="str">
            <v>WYU</v>
          </cell>
          <cell r="I942">
            <v>2267642.1425000001</v>
          </cell>
        </row>
        <row r="943">
          <cell r="A943" t="str">
            <v>389CA</v>
          </cell>
          <cell r="B943">
            <v>389</v>
          </cell>
          <cell r="C943" t="str">
            <v>CA</v>
          </cell>
          <cell r="D943">
            <v>710982.42458333296</v>
          </cell>
          <cell r="F943" t="str">
            <v>389CA</v>
          </cell>
          <cell r="G943">
            <v>389</v>
          </cell>
          <cell r="H943" t="str">
            <v>CA</v>
          </cell>
          <cell r="I943">
            <v>710982.42458333296</v>
          </cell>
        </row>
        <row r="944">
          <cell r="A944" t="str">
            <v>389CAGE</v>
          </cell>
          <cell r="B944">
            <v>389</v>
          </cell>
          <cell r="C944" t="str">
            <v>CAGE</v>
          </cell>
          <cell r="D944">
            <v>1559.87</v>
          </cell>
          <cell r="F944" t="str">
            <v>389CAGE</v>
          </cell>
          <cell r="G944">
            <v>389</v>
          </cell>
          <cell r="H944" t="str">
            <v>CAGE</v>
          </cell>
          <cell r="I944">
            <v>1559.87</v>
          </cell>
        </row>
        <row r="945">
          <cell r="A945" t="str">
            <v>389CN</v>
          </cell>
          <cell r="B945">
            <v>389</v>
          </cell>
          <cell r="C945" t="str">
            <v>CN</v>
          </cell>
          <cell r="D945">
            <v>1128505.79</v>
          </cell>
          <cell r="F945" t="str">
            <v>389CN</v>
          </cell>
          <cell r="G945">
            <v>389</v>
          </cell>
          <cell r="H945" t="str">
            <v>CN</v>
          </cell>
          <cell r="I945">
            <v>1128505.79</v>
          </cell>
        </row>
        <row r="946">
          <cell r="A946" t="str">
            <v>389ID</v>
          </cell>
          <cell r="B946">
            <v>389</v>
          </cell>
          <cell r="C946" t="str">
            <v>ID</v>
          </cell>
          <cell r="D946">
            <v>193900.58</v>
          </cell>
          <cell r="F946" t="str">
            <v>389ID</v>
          </cell>
          <cell r="G946">
            <v>389</v>
          </cell>
          <cell r="H946" t="str">
            <v>ID</v>
          </cell>
          <cell r="I946">
            <v>193900.58</v>
          </cell>
        </row>
        <row r="947">
          <cell r="A947" t="str">
            <v>389OR</v>
          </cell>
          <cell r="B947">
            <v>389</v>
          </cell>
          <cell r="C947" t="str">
            <v>OR</v>
          </cell>
          <cell r="D947">
            <v>4918904.3987499997</v>
          </cell>
          <cell r="F947" t="str">
            <v>389OR</v>
          </cell>
          <cell r="G947">
            <v>389</v>
          </cell>
          <cell r="H947" t="str">
            <v>OR</v>
          </cell>
          <cell r="I947">
            <v>4918904.3987499997</v>
          </cell>
        </row>
        <row r="948">
          <cell r="A948" t="str">
            <v>389SO</v>
          </cell>
          <cell r="B948">
            <v>389</v>
          </cell>
          <cell r="C948" t="str">
            <v>SO</v>
          </cell>
          <cell r="D948">
            <v>7516302.2000000002</v>
          </cell>
          <cell r="F948" t="str">
            <v>389SO</v>
          </cell>
          <cell r="G948">
            <v>389</v>
          </cell>
          <cell r="H948" t="str">
            <v>SO</v>
          </cell>
          <cell r="I948">
            <v>7516302.2000000002</v>
          </cell>
        </row>
        <row r="949">
          <cell r="A949" t="str">
            <v>389UT</v>
          </cell>
          <cell r="B949">
            <v>389</v>
          </cell>
          <cell r="C949" t="str">
            <v>UT</v>
          </cell>
          <cell r="D949">
            <v>4149487.88625</v>
          </cell>
          <cell r="F949" t="str">
            <v>389UT</v>
          </cell>
          <cell r="G949">
            <v>389</v>
          </cell>
          <cell r="H949" t="str">
            <v>UT</v>
          </cell>
          <cell r="I949">
            <v>4149487.88625</v>
          </cell>
        </row>
        <row r="950">
          <cell r="A950" t="str">
            <v>389WA</v>
          </cell>
          <cell r="B950">
            <v>389</v>
          </cell>
          <cell r="C950" t="str">
            <v>WA</v>
          </cell>
          <cell r="D950">
            <v>1098826.3500000001</v>
          </cell>
          <cell r="F950" t="str">
            <v>389WA</v>
          </cell>
          <cell r="G950">
            <v>389</v>
          </cell>
          <cell r="H950" t="str">
            <v>WA</v>
          </cell>
          <cell r="I950">
            <v>1098826.3500000001</v>
          </cell>
        </row>
        <row r="951">
          <cell r="A951" t="str">
            <v>389WYP</v>
          </cell>
          <cell r="B951">
            <v>389</v>
          </cell>
          <cell r="C951" t="str">
            <v>WYP</v>
          </cell>
          <cell r="D951">
            <v>1646141.3149999999</v>
          </cell>
          <cell r="F951" t="str">
            <v>389WYP</v>
          </cell>
          <cell r="G951">
            <v>389</v>
          </cell>
          <cell r="H951" t="str">
            <v>WYP</v>
          </cell>
          <cell r="I951">
            <v>1646141.3149999999</v>
          </cell>
        </row>
        <row r="952">
          <cell r="A952" t="str">
            <v>389WYU</v>
          </cell>
          <cell r="B952">
            <v>389</v>
          </cell>
          <cell r="C952" t="str">
            <v>WYU</v>
          </cell>
          <cell r="D952">
            <v>677197.61</v>
          </cell>
          <cell r="F952" t="str">
            <v>389WYU</v>
          </cell>
          <cell r="G952">
            <v>389</v>
          </cell>
          <cell r="H952" t="str">
            <v>WYU</v>
          </cell>
          <cell r="I952">
            <v>677197.61</v>
          </cell>
        </row>
        <row r="953">
          <cell r="A953" t="str">
            <v>390CA</v>
          </cell>
          <cell r="B953">
            <v>390</v>
          </cell>
          <cell r="C953" t="str">
            <v>CA</v>
          </cell>
          <cell r="D953">
            <v>4028985.6037499998</v>
          </cell>
          <cell r="F953" t="str">
            <v>390CA</v>
          </cell>
          <cell r="G953">
            <v>390</v>
          </cell>
          <cell r="H953" t="str">
            <v>CA</v>
          </cell>
          <cell r="I953">
            <v>4028985.6037499998</v>
          </cell>
        </row>
        <row r="954">
          <cell r="A954" t="str">
            <v>390CAEE</v>
          </cell>
          <cell r="B954">
            <v>390</v>
          </cell>
          <cell r="C954" t="str">
            <v>CAEE</v>
          </cell>
          <cell r="D954">
            <v>1163226.5258333299</v>
          </cell>
          <cell r="F954" t="str">
            <v>390CAEE</v>
          </cell>
          <cell r="G954">
            <v>390</v>
          </cell>
          <cell r="H954" t="str">
            <v>CAEE</v>
          </cell>
          <cell r="I954">
            <v>1163226.5258333299</v>
          </cell>
        </row>
        <row r="955">
          <cell r="A955" t="str">
            <v>390CAGE</v>
          </cell>
          <cell r="B955">
            <v>390</v>
          </cell>
          <cell r="C955" t="str">
            <v>CAGE</v>
          </cell>
          <cell r="D955">
            <v>4256262.9400000004</v>
          </cell>
          <cell r="F955" t="str">
            <v>390CAGE</v>
          </cell>
          <cell r="G955">
            <v>390</v>
          </cell>
          <cell r="H955" t="str">
            <v>CAGE</v>
          </cell>
          <cell r="I955">
            <v>4256262.9400000004</v>
          </cell>
        </row>
        <row r="956">
          <cell r="A956" t="str">
            <v>390CAGW</v>
          </cell>
          <cell r="B956">
            <v>390</v>
          </cell>
          <cell r="C956" t="str">
            <v>CAGW</v>
          </cell>
          <cell r="D956">
            <v>3330663.2833333299</v>
          </cell>
          <cell r="F956" t="str">
            <v>390CAGW</v>
          </cell>
          <cell r="G956">
            <v>390</v>
          </cell>
          <cell r="H956" t="str">
            <v>CAGW</v>
          </cell>
          <cell r="I956">
            <v>3330663.2833333299</v>
          </cell>
        </row>
        <row r="957">
          <cell r="A957" t="str">
            <v>390CN</v>
          </cell>
          <cell r="B957">
            <v>390</v>
          </cell>
          <cell r="C957" t="str">
            <v>CN</v>
          </cell>
          <cell r="D957">
            <v>8183670.0012499997</v>
          </cell>
          <cell r="F957" t="str">
            <v>390CN</v>
          </cell>
          <cell r="G957">
            <v>390</v>
          </cell>
          <cell r="H957" t="str">
            <v>CN</v>
          </cell>
          <cell r="I957">
            <v>8183670.0012499997</v>
          </cell>
        </row>
        <row r="958">
          <cell r="A958" t="str">
            <v>390ID</v>
          </cell>
          <cell r="B958">
            <v>390</v>
          </cell>
          <cell r="C958" t="str">
            <v>ID</v>
          </cell>
          <cell r="D958">
            <v>11539926.2345833</v>
          </cell>
          <cell r="F958" t="str">
            <v>390ID</v>
          </cell>
          <cell r="G958">
            <v>390</v>
          </cell>
          <cell r="H958" t="str">
            <v>ID</v>
          </cell>
          <cell r="I958">
            <v>11539926.2345833</v>
          </cell>
        </row>
        <row r="959">
          <cell r="A959" t="str">
            <v>390JBG</v>
          </cell>
          <cell r="B959">
            <v>390</v>
          </cell>
          <cell r="C959" t="str">
            <v>JBG</v>
          </cell>
          <cell r="D959">
            <v>22429.3</v>
          </cell>
          <cell r="F959" t="str">
            <v>390JBG</v>
          </cell>
          <cell r="G959">
            <v>390</v>
          </cell>
          <cell r="H959" t="str">
            <v>JBG</v>
          </cell>
          <cell r="I959">
            <v>22429.3</v>
          </cell>
        </row>
        <row r="960">
          <cell r="A960" t="str">
            <v>390OR</v>
          </cell>
          <cell r="B960">
            <v>390</v>
          </cell>
          <cell r="C960" t="str">
            <v>OR</v>
          </cell>
          <cell r="D960">
            <v>40137596.750416704</v>
          </cell>
          <cell r="F960" t="str">
            <v>390OR</v>
          </cell>
          <cell r="G960">
            <v>390</v>
          </cell>
          <cell r="H960" t="str">
            <v>OR</v>
          </cell>
          <cell r="I960">
            <v>40137596.750416704</v>
          </cell>
        </row>
        <row r="961">
          <cell r="A961" t="str">
            <v>390SO</v>
          </cell>
          <cell r="B961">
            <v>390</v>
          </cell>
          <cell r="C961" t="str">
            <v>SO</v>
          </cell>
          <cell r="D961">
            <v>96607418.291250005</v>
          </cell>
          <cell r="F961" t="str">
            <v>390SO</v>
          </cell>
          <cell r="G961">
            <v>390</v>
          </cell>
          <cell r="H961" t="str">
            <v>SO</v>
          </cell>
          <cell r="I961">
            <v>96607418.291250005</v>
          </cell>
        </row>
        <row r="962">
          <cell r="A962" t="str">
            <v>390UT</v>
          </cell>
          <cell r="B962">
            <v>390</v>
          </cell>
          <cell r="C962" t="str">
            <v>UT</v>
          </cell>
          <cell r="D962">
            <v>44205179.780833296</v>
          </cell>
          <cell r="F962" t="str">
            <v>390UT</v>
          </cell>
          <cell r="G962">
            <v>390</v>
          </cell>
          <cell r="H962" t="str">
            <v>UT</v>
          </cell>
          <cell r="I962">
            <v>44205179.780833296</v>
          </cell>
        </row>
        <row r="963">
          <cell r="A963" t="str">
            <v>390WA</v>
          </cell>
          <cell r="B963">
            <v>390</v>
          </cell>
          <cell r="C963" t="str">
            <v>WA</v>
          </cell>
          <cell r="D963">
            <v>13904893.5641667</v>
          </cell>
          <cell r="F963" t="str">
            <v>390WA</v>
          </cell>
          <cell r="G963">
            <v>390</v>
          </cell>
          <cell r="H963" t="str">
            <v>WA</v>
          </cell>
          <cell r="I963">
            <v>13904893.5641667</v>
          </cell>
        </row>
        <row r="964">
          <cell r="A964" t="str">
            <v>390WYP</v>
          </cell>
          <cell r="B964">
            <v>390</v>
          </cell>
          <cell r="C964" t="str">
            <v>WYP</v>
          </cell>
          <cell r="D964">
            <v>14685172.981249999</v>
          </cell>
          <cell r="F964" t="str">
            <v>390WYP</v>
          </cell>
          <cell r="G964">
            <v>390</v>
          </cell>
          <cell r="H964" t="str">
            <v>WYP</v>
          </cell>
          <cell r="I964">
            <v>14685172.981249999</v>
          </cell>
        </row>
        <row r="965">
          <cell r="A965" t="str">
            <v>390WYU</v>
          </cell>
          <cell r="B965">
            <v>390</v>
          </cell>
          <cell r="C965" t="str">
            <v>WYU</v>
          </cell>
          <cell r="D965">
            <v>3847027.3779166699</v>
          </cell>
          <cell r="F965" t="str">
            <v>390WYU</v>
          </cell>
          <cell r="G965">
            <v>390</v>
          </cell>
          <cell r="H965" t="str">
            <v>WYU</v>
          </cell>
          <cell r="I965">
            <v>3847027.3779166699</v>
          </cell>
        </row>
        <row r="966">
          <cell r="A966" t="str">
            <v>391CA</v>
          </cell>
          <cell r="B966">
            <v>391</v>
          </cell>
          <cell r="C966" t="str">
            <v>CA</v>
          </cell>
          <cell r="D966">
            <v>169589.900833333</v>
          </cell>
          <cell r="F966" t="str">
            <v>391CA</v>
          </cell>
          <cell r="G966">
            <v>391</v>
          </cell>
          <cell r="H966" t="str">
            <v>CA</v>
          </cell>
          <cell r="I966">
            <v>169589.900833333</v>
          </cell>
        </row>
        <row r="967">
          <cell r="A967" t="str">
            <v>391CAEE</v>
          </cell>
          <cell r="B967">
            <v>391</v>
          </cell>
          <cell r="C967" t="str">
            <v>CAEE</v>
          </cell>
          <cell r="D967">
            <v>16822.297916666699</v>
          </cell>
          <cell r="F967" t="str">
            <v>391CAEE</v>
          </cell>
          <cell r="G967">
            <v>391</v>
          </cell>
          <cell r="H967" t="str">
            <v>CAEE</v>
          </cell>
          <cell r="I967">
            <v>16822.297916666699</v>
          </cell>
        </row>
        <row r="968">
          <cell r="A968" t="str">
            <v>391CAGE</v>
          </cell>
          <cell r="B968">
            <v>391</v>
          </cell>
          <cell r="C968" t="str">
            <v>CAGE</v>
          </cell>
          <cell r="D968">
            <v>2247032.6237499998</v>
          </cell>
          <cell r="F968" t="str">
            <v>391CAGE</v>
          </cell>
          <cell r="G968">
            <v>391</v>
          </cell>
          <cell r="H968" t="str">
            <v>CAGE</v>
          </cell>
          <cell r="I968">
            <v>2247032.6237499998</v>
          </cell>
        </row>
        <row r="969">
          <cell r="A969" t="str">
            <v>391CAGW</v>
          </cell>
          <cell r="B969">
            <v>391</v>
          </cell>
          <cell r="C969" t="str">
            <v>CAGW</v>
          </cell>
          <cell r="D969">
            <v>567402.01083333301</v>
          </cell>
          <cell r="F969" t="str">
            <v>391CAGW</v>
          </cell>
          <cell r="G969">
            <v>391</v>
          </cell>
          <cell r="H969" t="str">
            <v>CAGW</v>
          </cell>
          <cell r="I969">
            <v>567402.01083333301</v>
          </cell>
        </row>
        <row r="970">
          <cell r="A970" t="str">
            <v>391CN</v>
          </cell>
          <cell r="B970">
            <v>391</v>
          </cell>
          <cell r="C970" t="str">
            <v>CN</v>
          </cell>
          <cell r="D970">
            <v>4590639.5012499997</v>
          </cell>
          <cell r="F970" t="str">
            <v>391CN</v>
          </cell>
          <cell r="G970">
            <v>391</v>
          </cell>
          <cell r="H970" t="str">
            <v>CN</v>
          </cell>
          <cell r="I970">
            <v>4590639.5012499997</v>
          </cell>
        </row>
        <row r="971">
          <cell r="A971" t="str">
            <v>391ID</v>
          </cell>
          <cell r="B971">
            <v>391</v>
          </cell>
          <cell r="C971" t="str">
            <v>ID</v>
          </cell>
          <cell r="D971">
            <v>383154.48499999999</v>
          </cell>
          <cell r="F971" t="str">
            <v>391ID</v>
          </cell>
          <cell r="G971">
            <v>391</v>
          </cell>
          <cell r="H971" t="str">
            <v>ID</v>
          </cell>
          <cell r="I971">
            <v>383154.48499999999</v>
          </cell>
        </row>
        <row r="972">
          <cell r="A972" t="str">
            <v>391JBG</v>
          </cell>
          <cell r="B972">
            <v>391</v>
          </cell>
          <cell r="C972" t="str">
            <v>JBG</v>
          </cell>
          <cell r="D972">
            <v>214201.12375</v>
          </cell>
          <cell r="F972" t="str">
            <v>391JBG</v>
          </cell>
          <cell r="G972">
            <v>391</v>
          </cell>
          <cell r="H972" t="str">
            <v>JBG</v>
          </cell>
          <cell r="I972">
            <v>214201.12375</v>
          </cell>
        </row>
        <row r="973">
          <cell r="A973" t="str">
            <v>391OR</v>
          </cell>
          <cell r="B973">
            <v>391</v>
          </cell>
          <cell r="C973" t="str">
            <v>OR</v>
          </cell>
          <cell r="D973">
            <v>2323740.1120833298</v>
          </cell>
          <cell r="F973" t="str">
            <v>391OR</v>
          </cell>
          <cell r="G973">
            <v>391</v>
          </cell>
          <cell r="H973" t="str">
            <v>OR</v>
          </cell>
          <cell r="I973">
            <v>2323740.1120833298</v>
          </cell>
        </row>
        <row r="974">
          <cell r="A974" t="str">
            <v>391SO</v>
          </cell>
          <cell r="B974">
            <v>391</v>
          </cell>
          <cell r="C974" t="str">
            <v>SO</v>
          </cell>
          <cell r="D974">
            <v>62323442.5279167</v>
          </cell>
          <cell r="F974" t="str">
            <v>391SO</v>
          </cell>
          <cell r="G974">
            <v>391</v>
          </cell>
          <cell r="H974" t="str">
            <v>SO</v>
          </cell>
          <cell r="I974">
            <v>62323442.5279167</v>
          </cell>
        </row>
        <row r="975">
          <cell r="A975" t="str">
            <v>391UT</v>
          </cell>
          <cell r="B975">
            <v>391</v>
          </cell>
          <cell r="C975" t="str">
            <v>UT</v>
          </cell>
          <cell r="D975">
            <v>1257926.9737499999</v>
          </cell>
          <cell r="F975" t="str">
            <v>391UT</v>
          </cell>
          <cell r="G975">
            <v>391</v>
          </cell>
          <cell r="H975" t="str">
            <v>UT</v>
          </cell>
          <cell r="I975">
            <v>1257926.9737499999</v>
          </cell>
        </row>
        <row r="976">
          <cell r="A976" t="str">
            <v>391WA</v>
          </cell>
          <cell r="B976">
            <v>391</v>
          </cell>
          <cell r="C976" t="str">
            <v>WA</v>
          </cell>
          <cell r="D976">
            <v>320839.11375000002</v>
          </cell>
          <cell r="F976" t="str">
            <v>391WA</v>
          </cell>
          <cell r="G976">
            <v>391</v>
          </cell>
          <cell r="H976" t="str">
            <v>WA</v>
          </cell>
          <cell r="I976">
            <v>320839.11375000002</v>
          </cell>
        </row>
        <row r="977">
          <cell r="A977" t="str">
            <v>391WYP</v>
          </cell>
          <cell r="B977">
            <v>391</v>
          </cell>
          <cell r="C977" t="str">
            <v>WYP</v>
          </cell>
          <cell r="D977">
            <v>2275166.6933333301</v>
          </cell>
          <cell r="F977" t="str">
            <v>391WYP</v>
          </cell>
          <cell r="G977">
            <v>391</v>
          </cell>
          <cell r="H977" t="str">
            <v>WYP</v>
          </cell>
          <cell r="I977">
            <v>2275166.6933333301</v>
          </cell>
        </row>
        <row r="978">
          <cell r="A978" t="str">
            <v>391WYU</v>
          </cell>
          <cell r="B978">
            <v>391</v>
          </cell>
          <cell r="C978" t="str">
            <v>WYU</v>
          </cell>
          <cell r="D978">
            <v>70569.979583333305</v>
          </cell>
          <cell r="F978" t="str">
            <v>391WYU</v>
          </cell>
          <cell r="G978">
            <v>391</v>
          </cell>
          <cell r="H978" t="str">
            <v>WYU</v>
          </cell>
          <cell r="I978">
            <v>70569.979583333305</v>
          </cell>
        </row>
        <row r="979">
          <cell r="A979" t="str">
            <v>392CA</v>
          </cell>
          <cell r="B979">
            <v>392</v>
          </cell>
          <cell r="C979" t="str">
            <v>CA</v>
          </cell>
          <cell r="D979">
            <v>2151644.4187500002</v>
          </cell>
          <cell r="F979" t="str">
            <v>392CA</v>
          </cell>
          <cell r="G979">
            <v>392</v>
          </cell>
          <cell r="H979" t="str">
            <v>CA</v>
          </cell>
          <cell r="I979">
            <v>2151644.4187500002</v>
          </cell>
        </row>
        <row r="980">
          <cell r="A980" t="str">
            <v>392CAEE</v>
          </cell>
          <cell r="B980">
            <v>392</v>
          </cell>
          <cell r="C980" t="str">
            <v>CAEE</v>
          </cell>
          <cell r="D980">
            <v>515447.19124999997</v>
          </cell>
          <cell r="F980" t="str">
            <v>392CAEE</v>
          </cell>
          <cell r="G980">
            <v>392</v>
          </cell>
          <cell r="H980" t="str">
            <v>CAEE</v>
          </cell>
          <cell r="I980">
            <v>515447.19124999997</v>
          </cell>
        </row>
        <row r="981">
          <cell r="A981" t="str">
            <v>392CAGE</v>
          </cell>
          <cell r="B981">
            <v>392</v>
          </cell>
          <cell r="C981" t="str">
            <v>CAGE</v>
          </cell>
          <cell r="D981">
            <v>13456434.4079167</v>
          </cell>
          <cell r="F981" t="str">
            <v>392CAGE</v>
          </cell>
          <cell r="G981">
            <v>392</v>
          </cell>
          <cell r="H981" t="str">
            <v>CAGE</v>
          </cell>
          <cell r="I981">
            <v>13456434.4079167</v>
          </cell>
        </row>
        <row r="982">
          <cell r="A982" t="str">
            <v>392CAGW</v>
          </cell>
          <cell r="B982">
            <v>392</v>
          </cell>
          <cell r="C982" t="str">
            <v>CAGW</v>
          </cell>
          <cell r="D982">
            <v>5730349.0291666696</v>
          </cell>
          <cell r="F982" t="str">
            <v>392CAGW</v>
          </cell>
          <cell r="G982">
            <v>392</v>
          </cell>
          <cell r="H982" t="str">
            <v>CAGW</v>
          </cell>
          <cell r="I982">
            <v>5730349.0291666696</v>
          </cell>
        </row>
        <row r="983">
          <cell r="A983" t="str">
            <v>392ID</v>
          </cell>
          <cell r="B983">
            <v>392</v>
          </cell>
          <cell r="C983" t="str">
            <v>ID</v>
          </cell>
          <cell r="D983">
            <v>6651879.11583333</v>
          </cell>
          <cell r="F983" t="str">
            <v>392ID</v>
          </cell>
          <cell r="G983">
            <v>392</v>
          </cell>
          <cell r="H983" t="str">
            <v>ID</v>
          </cell>
          <cell r="I983">
            <v>6651879.11583333</v>
          </cell>
        </row>
        <row r="984">
          <cell r="A984" t="str">
            <v>392JBG</v>
          </cell>
          <cell r="B984">
            <v>392</v>
          </cell>
          <cell r="C984" t="str">
            <v>JBG</v>
          </cell>
          <cell r="D984">
            <v>2516531.5825</v>
          </cell>
          <cell r="F984" t="str">
            <v>392JBG</v>
          </cell>
          <cell r="G984">
            <v>392</v>
          </cell>
          <cell r="H984" t="str">
            <v>JBG</v>
          </cell>
          <cell r="I984">
            <v>2516531.5825</v>
          </cell>
        </row>
        <row r="985">
          <cell r="A985" t="str">
            <v>392OR</v>
          </cell>
          <cell r="B985">
            <v>392</v>
          </cell>
          <cell r="C985" t="str">
            <v>OR</v>
          </cell>
          <cell r="D985">
            <v>25470642.14875</v>
          </cell>
          <cell r="F985" t="str">
            <v>392OR</v>
          </cell>
          <cell r="G985">
            <v>392</v>
          </cell>
          <cell r="H985" t="str">
            <v>OR</v>
          </cell>
          <cell r="I985">
            <v>25470642.14875</v>
          </cell>
        </row>
        <row r="986">
          <cell r="A986" t="str">
            <v>392SO</v>
          </cell>
          <cell r="B986">
            <v>392</v>
          </cell>
          <cell r="C986" t="str">
            <v>SO</v>
          </cell>
          <cell r="D986">
            <v>7441968.3879166702</v>
          </cell>
          <cell r="F986" t="str">
            <v>392SO</v>
          </cell>
          <cell r="G986">
            <v>392</v>
          </cell>
          <cell r="H986" t="str">
            <v>SO</v>
          </cell>
          <cell r="I986">
            <v>7441968.3879166702</v>
          </cell>
        </row>
        <row r="987">
          <cell r="A987" t="str">
            <v>392UT</v>
          </cell>
          <cell r="B987">
            <v>392</v>
          </cell>
          <cell r="C987" t="str">
            <v>UT</v>
          </cell>
          <cell r="D987">
            <v>36132185.459583297</v>
          </cell>
          <cell r="F987" t="str">
            <v>392UT</v>
          </cell>
          <cell r="G987">
            <v>392</v>
          </cell>
          <cell r="H987" t="str">
            <v>UT</v>
          </cell>
          <cell r="I987">
            <v>36132185.459583297</v>
          </cell>
        </row>
        <row r="988">
          <cell r="A988" t="str">
            <v>392WA</v>
          </cell>
          <cell r="B988">
            <v>392</v>
          </cell>
          <cell r="C988" t="str">
            <v>WA</v>
          </cell>
          <cell r="D988">
            <v>5344910.09</v>
          </cell>
          <cell r="F988" t="str">
            <v>392WA</v>
          </cell>
          <cell r="G988">
            <v>392</v>
          </cell>
          <cell r="H988" t="str">
            <v>WA</v>
          </cell>
          <cell r="I988">
            <v>5344910.09</v>
          </cell>
        </row>
        <row r="989">
          <cell r="A989" t="str">
            <v>392WYP</v>
          </cell>
          <cell r="B989">
            <v>392</v>
          </cell>
          <cell r="C989" t="str">
            <v>WYP</v>
          </cell>
          <cell r="D989">
            <v>9507802.1545833293</v>
          </cell>
          <cell r="F989" t="str">
            <v>392WYP</v>
          </cell>
          <cell r="G989">
            <v>392</v>
          </cell>
          <cell r="H989" t="str">
            <v>WYP</v>
          </cell>
          <cell r="I989">
            <v>9507802.1545833293</v>
          </cell>
        </row>
        <row r="990">
          <cell r="A990" t="str">
            <v>392WYU</v>
          </cell>
          <cell r="B990">
            <v>392</v>
          </cell>
          <cell r="C990" t="str">
            <v>WYU</v>
          </cell>
          <cell r="D990">
            <v>1947132.22958333</v>
          </cell>
          <cell r="F990" t="str">
            <v>392WYU</v>
          </cell>
          <cell r="G990">
            <v>392</v>
          </cell>
          <cell r="H990" t="str">
            <v>WYU</v>
          </cell>
          <cell r="I990">
            <v>1947132.22958333</v>
          </cell>
        </row>
        <row r="991">
          <cell r="A991" t="str">
            <v>393CA</v>
          </cell>
          <cell r="B991">
            <v>393</v>
          </cell>
          <cell r="C991" t="str">
            <v>CA</v>
          </cell>
          <cell r="D991">
            <v>195267.38333333301</v>
          </cell>
          <cell r="F991" t="str">
            <v>393CA</v>
          </cell>
          <cell r="G991">
            <v>393</v>
          </cell>
          <cell r="H991" t="str">
            <v>CA</v>
          </cell>
          <cell r="I991">
            <v>195267.38333333301</v>
          </cell>
        </row>
        <row r="992">
          <cell r="A992" t="str">
            <v>393CAGE</v>
          </cell>
          <cell r="B992">
            <v>393</v>
          </cell>
          <cell r="C992" t="str">
            <v>CAGE</v>
          </cell>
          <cell r="D992">
            <v>4279935.5583333299</v>
          </cell>
          <cell r="F992" t="str">
            <v>393CAGE</v>
          </cell>
          <cell r="G992">
            <v>393</v>
          </cell>
          <cell r="H992" t="str">
            <v>CAGE</v>
          </cell>
          <cell r="I992">
            <v>4279935.5583333299</v>
          </cell>
        </row>
        <row r="993">
          <cell r="A993" t="str">
            <v>393CAGW</v>
          </cell>
          <cell r="B993">
            <v>393</v>
          </cell>
          <cell r="C993" t="str">
            <v>CAGW</v>
          </cell>
          <cell r="D993">
            <v>759222.18416666705</v>
          </cell>
          <cell r="F993" t="str">
            <v>393CAGW</v>
          </cell>
          <cell r="G993">
            <v>393</v>
          </cell>
          <cell r="H993" t="str">
            <v>CAGW</v>
          </cell>
          <cell r="I993">
            <v>759222.18416666705</v>
          </cell>
        </row>
        <row r="994">
          <cell r="A994" t="str">
            <v>393ID</v>
          </cell>
          <cell r="B994">
            <v>393</v>
          </cell>
          <cell r="C994" t="str">
            <v>ID</v>
          </cell>
          <cell r="D994">
            <v>494983.36</v>
          </cell>
          <cell r="F994" t="str">
            <v>393ID</v>
          </cell>
          <cell r="G994">
            <v>393</v>
          </cell>
          <cell r="H994" t="str">
            <v>ID</v>
          </cell>
          <cell r="I994">
            <v>494983.36</v>
          </cell>
        </row>
        <row r="995">
          <cell r="A995" t="str">
            <v>393JBG</v>
          </cell>
          <cell r="B995">
            <v>393</v>
          </cell>
          <cell r="C995" t="str">
            <v>JBG</v>
          </cell>
          <cell r="D995">
            <v>807954.27791666705</v>
          </cell>
          <cell r="F995" t="str">
            <v>393JBG</v>
          </cell>
          <cell r="G995">
            <v>393</v>
          </cell>
          <cell r="H995" t="str">
            <v>JBG</v>
          </cell>
          <cell r="I995">
            <v>807954.27791666705</v>
          </cell>
        </row>
        <row r="996">
          <cell r="A996" t="str">
            <v>393OR</v>
          </cell>
          <cell r="B996">
            <v>393</v>
          </cell>
          <cell r="C996" t="str">
            <v>OR</v>
          </cell>
          <cell r="D996">
            <v>2767091.6845833301</v>
          </cell>
          <cell r="F996" t="str">
            <v>393OR</v>
          </cell>
          <cell r="G996">
            <v>393</v>
          </cell>
          <cell r="H996" t="str">
            <v>OR</v>
          </cell>
          <cell r="I996">
            <v>2767091.6845833301</v>
          </cell>
        </row>
        <row r="997">
          <cell r="A997" t="str">
            <v>393SO</v>
          </cell>
          <cell r="B997">
            <v>393</v>
          </cell>
          <cell r="C997" t="str">
            <v>SO</v>
          </cell>
          <cell r="D997">
            <v>255084.57</v>
          </cell>
          <cell r="F997" t="str">
            <v>393SO</v>
          </cell>
          <cell r="G997">
            <v>393</v>
          </cell>
          <cell r="H997" t="str">
            <v>SO</v>
          </cell>
          <cell r="I997">
            <v>255084.57</v>
          </cell>
        </row>
        <row r="998">
          <cell r="A998" t="str">
            <v>393UT</v>
          </cell>
          <cell r="B998">
            <v>393</v>
          </cell>
          <cell r="C998" t="str">
            <v>UT</v>
          </cell>
          <cell r="D998">
            <v>3223241.1491666702</v>
          </cell>
          <cell r="F998" t="str">
            <v>393UT</v>
          </cell>
          <cell r="G998">
            <v>393</v>
          </cell>
          <cell r="H998" t="str">
            <v>UT</v>
          </cell>
          <cell r="I998">
            <v>3223241.1491666702</v>
          </cell>
        </row>
        <row r="999">
          <cell r="A999" t="str">
            <v>393WA</v>
          </cell>
          <cell r="B999">
            <v>393</v>
          </cell>
          <cell r="C999" t="str">
            <v>WA</v>
          </cell>
          <cell r="D999">
            <v>717967.05541666702</v>
          </cell>
          <cell r="F999" t="str">
            <v>393WA</v>
          </cell>
          <cell r="G999">
            <v>393</v>
          </cell>
          <cell r="H999" t="str">
            <v>WA</v>
          </cell>
          <cell r="I999">
            <v>717967.05541666702</v>
          </cell>
        </row>
        <row r="1000">
          <cell r="A1000" t="str">
            <v>393WYP</v>
          </cell>
          <cell r="B1000">
            <v>393</v>
          </cell>
          <cell r="C1000" t="str">
            <v>WYP</v>
          </cell>
          <cell r="D1000">
            <v>1095194.87458333</v>
          </cell>
          <cell r="F1000" t="str">
            <v>393WYP</v>
          </cell>
          <cell r="G1000">
            <v>393</v>
          </cell>
          <cell r="H1000" t="str">
            <v>WYP</v>
          </cell>
          <cell r="I1000">
            <v>1095194.87458333</v>
          </cell>
        </row>
        <row r="1001">
          <cell r="A1001" t="str">
            <v>393WYU</v>
          </cell>
          <cell r="B1001">
            <v>393</v>
          </cell>
          <cell r="C1001" t="str">
            <v>WYU</v>
          </cell>
          <cell r="D1001">
            <v>11346.1075</v>
          </cell>
          <cell r="F1001" t="str">
            <v>393WYU</v>
          </cell>
          <cell r="G1001">
            <v>393</v>
          </cell>
          <cell r="H1001" t="str">
            <v>WYU</v>
          </cell>
          <cell r="I1001">
            <v>11346.1075</v>
          </cell>
        </row>
        <row r="1002">
          <cell r="A1002" t="str">
            <v>394CA</v>
          </cell>
          <cell r="B1002">
            <v>394</v>
          </cell>
          <cell r="C1002" t="str">
            <v>CA</v>
          </cell>
          <cell r="D1002">
            <v>752903.56041666702</v>
          </cell>
          <cell r="F1002" t="str">
            <v>394CA</v>
          </cell>
          <cell r="G1002">
            <v>394</v>
          </cell>
          <cell r="H1002" t="str">
            <v>CA</v>
          </cell>
          <cell r="I1002">
            <v>752903.56041666702</v>
          </cell>
        </row>
        <row r="1003">
          <cell r="A1003" t="str">
            <v>394CAEE</v>
          </cell>
          <cell r="B1003">
            <v>394</v>
          </cell>
          <cell r="C1003" t="str">
            <v>CAEE</v>
          </cell>
          <cell r="D1003">
            <v>109044.38</v>
          </cell>
          <cell r="F1003" t="str">
            <v>394CAEE</v>
          </cell>
          <cell r="G1003">
            <v>394</v>
          </cell>
          <cell r="H1003" t="str">
            <v>CAEE</v>
          </cell>
          <cell r="I1003">
            <v>109044.38</v>
          </cell>
        </row>
        <row r="1004">
          <cell r="A1004" t="str">
            <v>394CAGE</v>
          </cell>
          <cell r="B1004">
            <v>394</v>
          </cell>
          <cell r="C1004" t="str">
            <v>CAGE</v>
          </cell>
          <cell r="D1004">
            <v>18499240.289999999</v>
          </cell>
          <cell r="F1004" t="str">
            <v>394CAGE</v>
          </cell>
          <cell r="G1004">
            <v>394</v>
          </cell>
          <cell r="H1004" t="str">
            <v>CAGE</v>
          </cell>
          <cell r="I1004">
            <v>18499240.289999999</v>
          </cell>
        </row>
        <row r="1005">
          <cell r="A1005" t="str">
            <v>394CAGW</v>
          </cell>
          <cell r="B1005">
            <v>394</v>
          </cell>
          <cell r="C1005" t="str">
            <v>CAGW</v>
          </cell>
          <cell r="D1005">
            <v>2741538.8537499998</v>
          </cell>
          <cell r="F1005" t="str">
            <v>394CAGW</v>
          </cell>
          <cell r="G1005">
            <v>394</v>
          </cell>
          <cell r="H1005" t="str">
            <v>CAGW</v>
          </cell>
          <cell r="I1005">
            <v>2741538.8537499998</v>
          </cell>
        </row>
        <row r="1006">
          <cell r="A1006" t="str">
            <v>394ID</v>
          </cell>
          <cell r="B1006">
            <v>394</v>
          </cell>
          <cell r="C1006" t="str">
            <v>ID</v>
          </cell>
          <cell r="D1006">
            <v>2061639.2641666699</v>
          </cell>
          <cell r="F1006" t="str">
            <v>394ID</v>
          </cell>
          <cell r="G1006">
            <v>394</v>
          </cell>
          <cell r="H1006" t="str">
            <v>ID</v>
          </cell>
          <cell r="I1006">
            <v>2061639.2641666699</v>
          </cell>
        </row>
        <row r="1007">
          <cell r="A1007" t="str">
            <v>394JBG</v>
          </cell>
          <cell r="B1007">
            <v>394</v>
          </cell>
          <cell r="C1007" t="str">
            <v>JBG</v>
          </cell>
          <cell r="D1007">
            <v>3021149.3875000002</v>
          </cell>
          <cell r="F1007" t="str">
            <v>394JBG</v>
          </cell>
          <cell r="G1007">
            <v>394</v>
          </cell>
          <cell r="H1007" t="str">
            <v>JBG</v>
          </cell>
          <cell r="I1007">
            <v>3021149.3875000002</v>
          </cell>
        </row>
        <row r="1008">
          <cell r="A1008" t="str">
            <v>394OR</v>
          </cell>
          <cell r="B1008">
            <v>394</v>
          </cell>
          <cell r="C1008" t="str">
            <v>OR</v>
          </cell>
          <cell r="D1008">
            <v>10512742.6383333</v>
          </cell>
          <cell r="F1008" t="str">
            <v>394OR</v>
          </cell>
          <cell r="G1008">
            <v>394</v>
          </cell>
          <cell r="H1008" t="str">
            <v>OR</v>
          </cell>
          <cell r="I1008">
            <v>10512742.6383333</v>
          </cell>
        </row>
        <row r="1009">
          <cell r="A1009" t="str">
            <v>394SO</v>
          </cell>
          <cell r="B1009">
            <v>394</v>
          </cell>
          <cell r="C1009" t="str">
            <v>SO</v>
          </cell>
          <cell r="D1009">
            <v>2596429.9500000002</v>
          </cell>
          <cell r="F1009" t="str">
            <v>394SO</v>
          </cell>
          <cell r="G1009">
            <v>394</v>
          </cell>
          <cell r="H1009" t="str">
            <v>SO</v>
          </cell>
          <cell r="I1009">
            <v>2596429.9500000002</v>
          </cell>
        </row>
        <row r="1010">
          <cell r="A1010" t="str">
            <v>394UT</v>
          </cell>
          <cell r="B1010">
            <v>394</v>
          </cell>
          <cell r="C1010" t="str">
            <v>UT</v>
          </cell>
          <cell r="D1010">
            <v>13957096.4583333</v>
          </cell>
          <cell r="F1010" t="str">
            <v>394UT</v>
          </cell>
          <cell r="G1010">
            <v>394</v>
          </cell>
          <cell r="H1010" t="str">
            <v>UT</v>
          </cell>
          <cell r="I1010">
            <v>13957096.4583333</v>
          </cell>
        </row>
        <row r="1011">
          <cell r="A1011" t="str">
            <v>394WA</v>
          </cell>
          <cell r="B1011">
            <v>394</v>
          </cell>
          <cell r="C1011" t="str">
            <v>WA</v>
          </cell>
          <cell r="D1011">
            <v>2795319.8729166701</v>
          </cell>
          <cell r="F1011" t="str">
            <v>394WA</v>
          </cell>
          <cell r="G1011">
            <v>394</v>
          </cell>
          <cell r="H1011" t="str">
            <v>WA</v>
          </cell>
          <cell r="I1011">
            <v>2795319.8729166701</v>
          </cell>
        </row>
        <row r="1012">
          <cell r="A1012" t="str">
            <v>394WYP</v>
          </cell>
          <cell r="B1012">
            <v>394</v>
          </cell>
          <cell r="C1012" t="str">
            <v>WYP</v>
          </cell>
          <cell r="D1012">
            <v>3767242.9720833302</v>
          </cell>
          <cell r="F1012" t="str">
            <v>394WYP</v>
          </cell>
          <cell r="G1012">
            <v>394</v>
          </cell>
          <cell r="H1012" t="str">
            <v>WYP</v>
          </cell>
          <cell r="I1012">
            <v>3767242.9720833302</v>
          </cell>
        </row>
        <row r="1013">
          <cell r="A1013" t="str">
            <v>394WYU</v>
          </cell>
          <cell r="B1013">
            <v>394</v>
          </cell>
          <cell r="C1013" t="str">
            <v>WYU</v>
          </cell>
          <cell r="D1013">
            <v>403737.53416666703</v>
          </cell>
          <cell r="F1013" t="str">
            <v>394WYU</v>
          </cell>
          <cell r="G1013">
            <v>394</v>
          </cell>
          <cell r="H1013" t="str">
            <v>WYU</v>
          </cell>
          <cell r="I1013">
            <v>403737.53416666703</v>
          </cell>
        </row>
        <row r="1014">
          <cell r="A1014" t="str">
            <v>395CA</v>
          </cell>
          <cell r="B1014">
            <v>395</v>
          </cell>
          <cell r="C1014" t="str">
            <v>CA</v>
          </cell>
          <cell r="D1014">
            <v>297273.05</v>
          </cell>
          <cell r="F1014" t="str">
            <v>395CA</v>
          </cell>
          <cell r="G1014">
            <v>395</v>
          </cell>
          <cell r="H1014" t="str">
            <v>CA</v>
          </cell>
          <cell r="I1014">
            <v>297273.05</v>
          </cell>
        </row>
        <row r="1015">
          <cell r="A1015" t="str">
            <v>395CAEE</v>
          </cell>
          <cell r="B1015">
            <v>395</v>
          </cell>
          <cell r="C1015" t="str">
            <v>CAEE</v>
          </cell>
          <cell r="D1015">
            <v>1211257.7241666701</v>
          </cell>
          <cell r="F1015" t="str">
            <v>395CAEE</v>
          </cell>
          <cell r="G1015">
            <v>395</v>
          </cell>
          <cell r="H1015" t="str">
            <v>CAEE</v>
          </cell>
          <cell r="I1015">
            <v>1211257.7241666701</v>
          </cell>
        </row>
        <row r="1016">
          <cell r="A1016" t="str">
            <v>395CAGE</v>
          </cell>
          <cell r="B1016">
            <v>395</v>
          </cell>
          <cell r="C1016" t="str">
            <v>CAGE</v>
          </cell>
          <cell r="D1016">
            <v>4815582.4166666698</v>
          </cell>
          <cell r="F1016" t="str">
            <v>395CAGE</v>
          </cell>
          <cell r="G1016">
            <v>395</v>
          </cell>
          <cell r="H1016" t="str">
            <v>CAGE</v>
          </cell>
          <cell r="I1016">
            <v>4815582.4166666698</v>
          </cell>
        </row>
        <row r="1017">
          <cell r="A1017" t="str">
            <v>395CAGW</v>
          </cell>
          <cell r="B1017">
            <v>395</v>
          </cell>
          <cell r="C1017" t="str">
            <v>CAGW</v>
          </cell>
          <cell r="D1017">
            <v>1337331.0683333301</v>
          </cell>
          <cell r="F1017" t="str">
            <v>395CAGW</v>
          </cell>
          <cell r="G1017">
            <v>395</v>
          </cell>
          <cell r="H1017" t="str">
            <v>CAGW</v>
          </cell>
          <cell r="I1017">
            <v>1337331.0683333301</v>
          </cell>
        </row>
        <row r="1018">
          <cell r="A1018" t="str">
            <v>395ID</v>
          </cell>
          <cell r="B1018">
            <v>395</v>
          </cell>
          <cell r="C1018" t="str">
            <v>ID</v>
          </cell>
          <cell r="D1018">
            <v>1319495.3079166701</v>
          </cell>
          <cell r="F1018" t="str">
            <v>395ID</v>
          </cell>
          <cell r="G1018">
            <v>395</v>
          </cell>
          <cell r="H1018" t="str">
            <v>ID</v>
          </cell>
          <cell r="I1018">
            <v>1319495.3079166701</v>
          </cell>
        </row>
        <row r="1019">
          <cell r="A1019" t="str">
            <v>395JBG</v>
          </cell>
          <cell r="B1019">
            <v>395</v>
          </cell>
          <cell r="C1019" t="str">
            <v>JBG</v>
          </cell>
          <cell r="D1019">
            <v>326496.1275</v>
          </cell>
          <cell r="F1019" t="str">
            <v>395JBG</v>
          </cell>
          <cell r="G1019">
            <v>395</v>
          </cell>
          <cell r="H1019" t="str">
            <v>JBG</v>
          </cell>
          <cell r="I1019">
            <v>326496.1275</v>
          </cell>
        </row>
        <row r="1020">
          <cell r="A1020" t="str">
            <v>395OR</v>
          </cell>
          <cell r="B1020">
            <v>395</v>
          </cell>
          <cell r="C1020" t="str">
            <v>OR</v>
          </cell>
          <cell r="D1020">
            <v>7850759.5449999999</v>
          </cell>
          <cell r="F1020" t="str">
            <v>395OR</v>
          </cell>
          <cell r="G1020">
            <v>395</v>
          </cell>
          <cell r="H1020" t="str">
            <v>OR</v>
          </cell>
          <cell r="I1020">
            <v>7850759.5449999999</v>
          </cell>
        </row>
        <row r="1021">
          <cell r="A1021" t="str">
            <v>395SO</v>
          </cell>
          <cell r="B1021">
            <v>395</v>
          </cell>
          <cell r="C1021" t="str">
            <v>SO</v>
          </cell>
          <cell r="D1021">
            <v>4830177.46</v>
          </cell>
          <cell r="F1021" t="str">
            <v>395SO</v>
          </cell>
          <cell r="G1021">
            <v>395</v>
          </cell>
          <cell r="H1021" t="str">
            <v>SO</v>
          </cell>
          <cell r="I1021">
            <v>4830177.46</v>
          </cell>
        </row>
        <row r="1022">
          <cell r="A1022" t="str">
            <v>395UT</v>
          </cell>
          <cell r="B1022">
            <v>395</v>
          </cell>
          <cell r="C1022" t="str">
            <v>UT</v>
          </cell>
          <cell r="D1022">
            <v>7974036.2258333303</v>
          </cell>
          <cell r="F1022" t="str">
            <v>395UT</v>
          </cell>
          <cell r="G1022">
            <v>395</v>
          </cell>
          <cell r="H1022" t="str">
            <v>UT</v>
          </cell>
          <cell r="I1022">
            <v>7974036.2258333303</v>
          </cell>
        </row>
        <row r="1023">
          <cell r="A1023" t="str">
            <v>395WA</v>
          </cell>
          <cell r="B1023">
            <v>395</v>
          </cell>
          <cell r="C1023" t="str">
            <v>WA</v>
          </cell>
          <cell r="D1023">
            <v>1287220.49041667</v>
          </cell>
          <cell r="F1023" t="str">
            <v>395WA</v>
          </cell>
          <cell r="G1023">
            <v>395</v>
          </cell>
          <cell r="H1023" t="str">
            <v>WA</v>
          </cell>
          <cell r="I1023">
            <v>1287220.49041667</v>
          </cell>
        </row>
        <row r="1024">
          <cell r="A1024" t="str">
            <v>395WYP</v>
          </cell>
          <cell r="B1024">
            <v>395</v>
          </cell>
          <cell r="C1024" t="str">
            <v>WYP</v>
          </cell>
          <cell r="D1024">
            <v>2485127.9866666701</v>
          </cell>
          <cell r="F1024" t="str">
            <v>395WYP</v>
          </cell>
          <cell r="G1024">
            <v>395</v>
          </cell>
          <cell r="H1024" t="str">
            <v>WYP</v>
          </cell>
          <cell r="I1024">
            <v>2485127.9866666701</v>
          </cell>
        </row>
        <row r="1025">
          <cell r="A1025" t="str">
            <v>395WYU</v>
          </cell>
          <cell r="B1025">
            <v>395</v>
          </cell>
          <cell r="C1025" t="str">
            <v>WYU</v>
          </cell>
          <cell r="D1025">
            <v>149994.23000000001</v>
          </cell>
          <cell r="F1025" t="str">
            <v>395WYU</v>
          </cell>
          <cell r="G1025">
            <v>395</v>
          </cell>
          <cell r="H1025" t="str">
            <v>WYU</v>
          </cell>
          <cell r="I1025">
            <v>149994.23000000001</v>
          </cell>
        </row>
        <row r="1026">
          <cell r="A1026" t="str">
            <v>396CA</v>
          </cell>
          <cell r="B1026">
            <v>396</v>
          </cell>
          <cell r="C1026" t="str">
            <v>CA</v>
          </cell>
          <cell r="D1026">
            <v>4602003.0354166701</v>
          </cell>
          <cell r="F1026" t="str">
            <v>396CA</v>
          </cell>
          <cell r="G1026">
            <v>396</v>
          </cell>
          <cell r="H1026" t="str">
            <v>CA</v>
          </cell>
          <cell r="I1026">
            <v>4602003.0354166701</v>
          </cell>
        </row>
        <row r="1027">
          <cell r="A1027" t="str">
            <v>396CAEE</v>
          </cell>
          <cell r="B1027">
            <v>396</v>
          </cell>
          <cell r="C1027" t="str">
            <v>CAEE</v>
          </cell>
          <cell r="D1027">
            <v>327247.39124999999</v>
          </cell>
          <cell r="F1027" t="str">
            <v>396CAEE</v>
          </cell>
          <cell r="G1027">
            <v>396</v>
          </cell>
          <cell r="H1027" t="str">
            <v>CAEE</v>
          </cell>
          <cell r="I1027">
            <v>327247.39124999999</v>
          </cell>
        </row>
        <row r="1028">
          <cell r="A1028" t="str">
            <v>396CAGE</v>
          </cell>
          <cell r="B1028">
            <v>396</v>
          </cell>
          <cell r="C1028" t="str">
            <v>CAGE</v>
          </cell>
          <cell r="D1028">
            <v>32697529.627500001</v>
          </cell>
          <cell r="F1028" t="str">
            <v>396CAGE</v>
          </cell>
          <cell r="G1028">
            <v>396</v>
          </cell>
          <cell r="H1028" t="str">
            <v>CAGE</v>
          </cell>
          <cell r="I1028">
            <v>32697529.627500001</v>
          </cell>
        </row>
        <row r="1029">
          <cell r="A1029" t="str">
            <v>396CAGW</v>
          </cell>
          <cell r="B1029">
            <v>396</v>
          </cell>
          <cell r="C1029" t="str">
            <v>CAGW</v>
          </cell>
          <cell r="D1029">
            <v>3592571.0762499999</v>
          </cell>
          <cell r="F1029" t="str">
            <v>396CAGW</v>
          </cell>
          <cell r="G1029">
            <v>396</v>
          </cell>
          <cell r="H1029" t="str">
            <v>CAGW</v>
          </cell>
          <cell r="I1029">
            <v>3592571.0762499999</v>
          </cell>
        </row>
        <row r="1030">
          <cell r="A1030" t="str">
            <v>396ID</v>
          </cell>
          <cell r="B1030">
            <v>396</v>
          </cell>
          <cell r="C1030" t="str">
            <v>ID</v>
          </cell>
          <cell r="D1030">
            <v>10092729.05625</v>
          </cell>
          <cell r="F1030" t="str">
            <v>396ID</v>
          </cell>
          <cell r="G1030">
            <v>396</v>
          </cell>
          <cell r="H1030" t="str">
            <v>ID</v>
          </cell>
          <cell r="I1030">
            <v>10092729.05625</v>
          </cell>
        </row>
        <row r="1031">
          <cell r="A1031" t="str">
            <v>396JBG</v>
          </cell>
          <cell r="B1031">
            <v>396</v>
          </cell>
          <cell r="C1031" t="str">
            <v>JBG</v>
          </cell>
          <cell r="D1031">
            <v>10066212.362500001</v>
          </cell>
          <cell r="F1031" t="str">
            <v>396JBG</v>
          </cell>
          <cell r="G1031">
            <v>396</v>
          </cell>
          <cell r="H1031" t="str">
            <v>JBG</v>
          </cell>
          <cell r="I1031">
            <v>10066212.362500001</v>
          </cell>
        </row>
        <row r="1032">
          <cell r="A1032" t="str">
            <v>396OR</v>
          </cell>
          <cell r="B1032">
            <v>396</v>
          </cell>
          <cell r="C1032" t="str">
            <v>OR</v>
          </cell>
          <cell r="D1032">
            <v>39473885.274999999</v>
          </cell>
          <cell r="F1032" t="str">
            <v>396OR</v>
          </cell>
          <cell r="G1032">
            <v>396</v>
          </cell>
          <cell r="H1032" t="str">
            <v>OR</v>
          </cell>
          <cell r="I1032">
            <v>39473885.274999999</v>
          </cell>
        </row>
        <row r="1033">
          <cell r="A1033" t="str">
            <v>396SO</v>
          </cell>
          <cell r="B1033">
            <v>396</v>
          </cell>
          <cell r="C1033" t="str">
            <v>SO</v>
          </cell>
          <cell r="D1033">
            <v>6102850.5970833302</v>
          </cell>
          <cell r="F1033" t="str">
            <v>396SO</v>
          </cell>
          <cell r="G1033">
            <v>396</v>
          </cell>
          <cell r="H1033" t="str">
            <v>SO</v>
          </cell>
          <cell r="I1033">
            <v>6102850.5970833302</v>
          </cell>
        </row>
        <row r="1034">
          <cell r="A1034" t="str">
            <v>396UT</v>
          </cell>
          <cell r="B1034">
            <v>396</v>
          </cell>
          <cell r="C1034" t="str">
            <v>UT</v>
          </cell>
          <cell r="D1034">
            <v>50246111.090833299</v>
          </cell>
          <cell r="F1034" t="str">
            <v>396UT</v>
          </cell>
          <cell r="G1034">
            <v>396</v>
          </cell>
          <cell r="H1034" t="str">
            <v>UT</v>
          </cell>
          <cell r="I1034">
            <v>50246111.090833299</v>
          </cell>
        </row>
        <row r="1035">
          <cell r="A1035" t="str">
            <v>396WA</v>
          </cell>
          <cell r="B1035">
            <v>396</v>
          </cell>
          <cell r="C1035" t="str">
            <v>WA</v>
          </cell>
          <cell r="D1035">
            <v>8939005.8291666694</v>
          </cell>
          <cell r="F1035" t="str">
            <v>396WA</v>
          </cell>
          <cell r="G1035">
            <v>396</v>
          </cell>
          <cell r="H1035" t="str">
            <v>WA</v>
          </cell>
          <cell r="I1035">
            <v>8939005.8291666694</v>
          </cell>
        </row>
        <row r="1036">
          <cell r="A1036" t="str">
            <v>396WYP</v>
          </cell>
          <cell r="B1036">
            <v>396</v>
          </cell>
          <cell r="C1036" t="str">
            <v>WYP</v>
          </cell>
          <cell r="D1036">
            <v>17001665.849583302</v>
          </cell>
          <cell r="F1036" t="str">
            <v>396WYP</v>
          </cell>
          <cell r="G1036">
            <v>396</v>
          </cell>
          <cell r="H1036" t="str">
            <v>WYP</v>
          </cell>
          <cell r="I1036">
            <v>17001665.849583302</v>
          </cell>
        </row>
        <row r="1037">
          <cell r="A1037" t="str">
            <v>396WYU</v>
          </cell>
          <cell r="B1037">
            <v>396</v>
          </cell>
          <cell r="C1037" t="str">
            <v>WYU</v>
          </cell>
          <cell r="D1037">
            <v>3703857.2025000001</v>
          </cell>
          <cell r="F1037" t="str">
            <v>396WYU</v>
          </cell>
          <cell r="G1037">
            <v>396</v>
          </cell>
          <cell r="H1037" t="str">
            <v>WYU</v>
          </cell>
          <cell r="I1037">
            <v>3703857.2025000001</v>
          </cell>
        </row>
        <row r="1038">
          <cell r="A1038" t="str">
            <v>397CA</v>
          </cell>
          <cell r="B1038">
            <v>397</v>
          </cell>
          <cell r="C1038" t="str">
            <v>CA</v>
          </cell>
          <cell r="D1038">
            <v>6364724.5774999997</v>
          </cell>
          <cell r="F1038" t="str">
            <v>397CA</v>
          </cell>
          <cell r="G1038">
            <v>397</v>
          </cell>
          <cell r="H1038" t="str">
            <v>CA</v>
          </cell>
          <cell r="I1038">
            <v>6364724.5774999997</v>
          </cell>
        </row>
        <row r="1039">
          <cell r="A1039" t="str">
            <v>397CAEE</v>
          </cell>
          <cell r="B1039">
            <v>397</v>
          </cell>
          <cell r="C1039" t="str">
            <v>CAEE</v>
          </cell>
          <cell r="D1039">
            <v>341557.84</v>
          </cell>
          <cell r="F1039" t="str">
            <v>397CAEE</v>
          </cell>
          <cell r="G1039">
            <v>397</v>
          </cell>
          <cell r="H1039" t="str">
            <v>CAEE</v>
          </cell>
          <cell r="I1039">
            <v>341557.84</v>
          </cell>
        </row>
        <row r="1040">
          <cell r="A1040" t="str">
            <v>397CAGE</v>
          </cell>
          <cell r="B1040">
            <v>397</v>
          </cell>
          <cell r="C1040" t="str">
            <v>CAGE</v>
          </cell>
          <cell r="D1040">
            <v>121125836.790417</v>
          </cell>
          <cell r="F1040" t="str">
            <v>397CAGE</v>
          </cell>
          <cell r="G1040">
            <v>397</v>
          </cell>
          <cell r="H1040" t="str">
            <v>CAGE</v>
          </cell>
          <cell r="I1040">
            <v>121125836.790417</v>
          </cell>
        </row>
        <row r="1041">
          <cell r="A1041" t="str">
            <v>397CAGW</v>
          </cell>
          <cell r="B1041">
            <v>397</v>
          </cell>
          <cell r="C1041" t="str">
            <v>CAGW</v>
          </cell>
          <cell r="D1041">
            <v>51367255.708750002</v>
          </cell>
          <cell r="F1041" t="str">
            <v>397CAGW</v>
          </cell>
          <cell r="G1041">
            <v>397</v>
          </cell>
          <cell r="H1041" t="str">
            <v>CAGW</v>
          </cell>
          <cell r="I1041">
            <v>51367255.708750002</v>
          </cell>
        </row>
        <row r="1042">
          <cell r="A1042" t="str">
            <v>397CN</v>
          </cell>
          <cell r="B1042">
            <v>397</v>
          </cell>
          <cell r="C1042" t="str">
            <v>CN</v>
          </cell>
          <cell r="D1042">
            <v>3848526.0529166702</v>
          </cell>
          <cell r="F1042" t="str">
            <v>397CN</v>
          </cell>
          <cell r="G1042">
            <v>397</v>
          </cell>
          <cell r="H1042" t="str">
            <v>CN</v>
          </cell>
          <cell r="I1042">
            <v>3848526.0529166702</v>
          </cell>
        </row>
        <row r="1043">
          <cell r="A1043" t="str">
            <v>397ID</v>
          </cell>
          <cell r="B1043">
            <v>397</v>
          </cell>
          <cell r="C1043" t="str">
            <v>ID</v>
          </cell>
          <cell r="D1043">
            <v>11310676.383333299</v>
          </cell>
          <cell r="F1043" t="str">
            <v>397ID</v>
          </cell>
          <cell r="G1043">
            <v>397</v>
          </cell>
          <cell r="H1043" t="str">
            <v>ID</v>
          </cell>
          <cell r="I1043">
            <v>11310676.383333299</v>
          </cell>
        </row>
        <row r="1044">
          <cell r="A1044" t="str">
            <v>397JBG</v>
          </cell>
          <cell r="B1044">
            <v>397</v>
          </cell>
          <cell r="C1044" t="str">
            <v>JBG</v>
          </cell>
          <cell r="D1044">
            <v>4792061.1304166699</v>
          </cell>
          <cell r="F1044" t="str">
            <v>397JBG</v>
          </cell>
          <cell r="G1044">
            <v>397</v>
          </cell>
          <cell r="H1044" t="str">
            <v>JBG</v>
          </cell>
          <cell r="I1044">
            <v>4792061.1304166699</v>
          </cell>
        </row>
        <row r="1045">
          <cell r="A1045" t="str">
            <v>397OR</v>
          </cell>
          <cell r="B1045">
            <v>397</v>
          </cell>
          <cell r="C1045" t="str">
            <v>OR</v>
          </cell>
          <cell r="D1045">
            <v>72628320.333333299</v>
          </cell>
          <cell r="F1045" t="str">
            <v>397OR</v>
          </cell>
          <cell r="G1045">
            <v>397</v>
          </cell>
          <cell r="H1045" t="str">
            <v>OR</v>
          </cell>
          <cell r="I1045">
            <v>72628320.333333299</v>
          </cell>
        </row>
        <row r="1046">
          <cell r="A1046" t="str">
            <v>397SG</v>
          </cell>
          <cell r="B1046">
            <v>397</v>
          </cell>
          <cell r="C1046" t="str">
            <v>SG</v>
          </cell>
          <cell r="D1046">
            <v>138683.51</v>
          </cell>
          <cell r="F1046" t="str">
            <v>397SG</v>
          </cell>
          <cell r="G1046">
            <v>397</v>
          </cell>
          <cell r="H1046" t="str">
            <v>SG</v>
          </cell>
          <cell r="I1046">
            <v>138683.51</v>
          </cell>
        </row>
        <row r="1047">
          <cell r="A1047" t="str">
            <v>397SO</v>
          </cell>
          <cell r="B1047">
            <v>397</v>
          </cell>
          <cell r="C1047" t="str">
            <v>SO</v>
          </cell>
          <cell r="D1047">
            <v>91729684.948750004</v>
          </cell>
          <cell r="F1047" t="str">
            <v>397SO</v>
          </cell>
          <cell r="G1047">
            <v>397</v>
          </cell>
          <cell r="H1047" t="str">
            <v>SO</v>
          </cell>
          <cell r="I1047">
            <v>91729684.948750004</v>
          </cell>
        </row>
        <row r="1048">
          <cell r="A1048" t="str">
            <v>397UT</v>
          </cell>
          <cell r="B1048">
            <v>397</v>
          </cell>
          <cell r="C1048" t="str">
            <v>UT</v>
          </cell>
          <cell r="D1048">
            <v>62785447.141249999</v>
          </cell>
          <cell r="F1048" t="str">
            <v>397UT</v>
          </cell>
          <cell r="G1048">
            <v>397</v>
          </cell>
          <cell r="H1048" t="str">
            <v>UT</v>
          </cell>
          <cell r="I1048">
            <v>62785447.141249999</v>
          </cell>
        </row>
        <row r="1049">
          <cell r="A1049" t="str">
            <v>397WA</v>
          </cell>
          <cell r="B1049">
            <v>397</v>
          </cell>
          <cell r="C1049" t="str">
            <v>WA</v>
          </cell>
          <cell r="D1049">
            <v>13681784.692916701</v>
          </cell>
          <cell r="F1049" t="str">
            <v>397WA</v>
          </cell>
          <cell r="G1049">
            <v>397</v>
          </cell>
          <cell r="H1049" t="str">
            <v>WA</v>
          </cell>
          <cell r="I1049">
            <v>13681784.692916701</v>
          </cell>
        </row>
        <row r="1050">
          <cell r="A1050" t="str">
            <v>397WYP</v>
          </cell>
          <cell r="B1050">
            <v>397</v>
          </cell>
          <cell r="C1050" t="str">
            <v>WYP</v>
          </cell>
          <cell r="D1050">
            <v>24761377.3325</v>
          </cell>
          <cell r="F1050" t="str">
            <v>397WYP</v>
          </cell>
          <cell r="G1050">
            <v>397</v>
          </cell>
          <cell r="H1050" t="str">
            <v>WYP</v>
          </cell>
          <cell r="I1050">
            <v>24761377.3325</v>
          </cell>
        </row>
        <row r="1051">
          <cell r="A1051" t="str">
            <v>397WYU</v>
          </cell>
          <cell r="B1051">
            <v>397</v>
          </cell>
          <cell r="C1051" t="str">
            <v>WYU</v>
          </cell>
          <cell r="D1051">
            <v>6061118.2512499997</v>
          </cell>
          <cell r="F1051" t="str">
            <v>397WYU</v>
          </cell>
          <cell r="G1051">
            <v>397</v>
          </cell>
          <cell r="H1051" t="str">
            <v>WYU</v>
          </cell>
          <cell r="I1051">
            <v>6061118.2512499997</v>
          </cell>
        </row>
        <row r="1052">
          <cell r="A1052" t="str">
            <v>398CA</v>
          </cell>
          <cell r="B1052">
            <v>398</v>
          </cell>
          <cell r="C1052" t="str">
            <v>CA</v>
          </cell>
          <cell r="D1052">
            <v>50156.154999999999</v>
          </cell>
          <cell r="F1052" t="str">
            <v>398CA</v>
          </cell>
          <cell r="G1052">
            <v>398</v>
          </cell>
          <cell r="H1052" t="str">
            <v>CA</v>
          </cell>
          <cell r="I1052">
            <v>50156.154999999999</v>
          </cell>
        </row>
        <row r="1053">
          <cell r="A1053" t="str">
            <v>398CAEE</v>
          </cell>
          <cell r="B1053">
            <v>398</v>
          </cell>
          <cell r="C1053" t="str">
            <v>CAEE</v>
          </cell>
          <cell r="D1053">
            <v>4269.91</v>
          </cell>
          <cell r="F1053" t="str">
            <v>398CAEE</v>
          </cell>
          <cell r="G1053">
            <v>398</v>
          </cell>
          <cell r="H1053" t="str">
            <v>CAEE</v>
          </cell>
          <cell r="I1053">
            <v>4269.91</v>
          </cell>
        </row>
        <row r="1054">
          <cell r="A1054" t="str">
            <v>398CAGE</v>
          </cell>
          <cell r="B1054">
            <v>398</v>
          </cell>
          <cell r="C1054" t="str">
            <v>CAGE</v>
          </cell>
          <cell r="D1054">
            <v>2050079.04208333</v>
          </cell>
          <cell r="F1054" t="str">
            <v>398CAGE</v>
          </cell>
          <cell r="G1054">
            <v>398</v>
          </cell>
          <cell r="H1054" t="str">
            <v>CAGE</v>
          </cell>
          <cell r="I1054">
            <v>2050079.04208333</v>
          </cell>
        </row>
        <row r="1055">
          <cell r="A1055" t="str">
            <v>398CAGW</v>
          </cell>
          <cell r="B1055">
            <v>398</v>
          </cell>
          <cell r="C1055" t="str">
            <v>CAGW</v>
          </cell>
          <cell r="D1055">
            <v>407724.83083333302</v>
          </cell>
          <cell r="F1055" t="str">
            <v>398CAGW</v>
          </cell>
          <cell r="G1055">
            <v>398</v>
          </cell>
          <cell r="H1055" t="str">
            <v>CAGW</v>
          </cell>
          <cell r="I1055">
            <v>407724.83083333302</v>
          </cell>
        </row>
        <row r="1056">
          <cell r="A1056" t="str">
            <v>398CN</v>
          </cell>
          <cell r="B1056">
            <v>398</v>
          </cell>
          <cell r="C1056" t="str">
            <v>CN</v>
          </cell>
          <cell r="D1056">
            <v>74544.153749999998</v>
          </cell>
          <cell r="F1056" t="str">
            <v>398CN</v>
          </cell>
          <cell r="G1056">
            <v>398</v>
          </cell>
          <cell r="H1056" t="str">
            <v>CN</v>
          </cell>
          <cell r="I1056">
            <v>74544.153749999998</v>
          </cell>
        </row>
        <row r="1057">
          <cell r="A1057" t="str">
            <v>398ID</v>
          </cell>
          <cell r="B1057">
            <v>398</v>
          </cell>
          <cell r="C1057" t="str">
            <v>ID</v>
          </cell>
          <cell r="D1057">
            <v>82402.659166666694</v>
          </cell>
          <cell r="F1057" t="str">
            <v>398ID</v>
          </cell>
          <cell r="G1057">
            <v>398</v>
          </cell>
          <cell r="H1057" t="str">
            <v>ID</v>
          </cell>
          <cell r="I1057">
            <v>82402.659166666694</v>
          </cell>
        </row>
        <row r="1058">
          <cell r="A1058" t="str">
            <v>398JBG</v>
          </cell>
          <cell r="B1058">
            <v>398</v>
          </cell>
          <cell r="C1058" t="str">
            <v>JBG</v>
          </cell>
          <cell r="D1058">
            <v>186493.40125</v>
          </cell>
          <cell r="F1058" t="str">
            <v>398JBG</v>
          </cell>
          <cell r="G1058">
            <v>398</v>
          </cell>
          <cell r="H1058" t="str">
            <v>JBG</v>
          </cell>
          <cell r="I1058">
            <v>186493.40125</v>
          </cell>
        </row>
        <row r="1059">
          <cell r="A1059" t="str">
            <v>398OR</v>
          </cell>
          <cell r="B1059">
            <v>398</v>
          </cell>
          <cell r="C1059" t="str">
            <v>OR</v>
          </cell>
          <cell r="D1059">
            <v>1103402.5470833301</v>
          </cell>
          <cell r="F1059" t="str">
            <v>398OR</v>
          </cell>
          <cell r="G1059">
            <v>398</v>
          </cell>
          <cell r="H1059" t="str">
            <v>OR</v>
          </cell>
          <cell r="I1059">
            <v>1103402.5470833301</v>
          </cell>
        </row>
        <row r="1060">
          <cell r="A1060" t="str">
            <v>398SO</v>
          </cell>
          <cell r="B1060">
            <v>398</v>
          </cell>
          <cell r="C1060" t="str">
            <v>SO</v>
          </cell>
          <cell r="D1060">
            <v>2325844.7791666701</v>
          </cell>
          <cell r="F1060" t="str">
            <v>398SO</v>
          </cell>
          <cell r="G1060">
            <v>398</v>
          </cell>
          <cell r="H1060" t="str">
            <v>SO</v>
          </cell>
          <cell r="I1060">
            <v>2325844.7791666701</v>
          </cell>
        </row>
        <row r="1061">
          <cell r="A1061" t="str">
            <v>398UT</v>
          </cell>
          <cell r="B1061">
            <v>398</v>
          </cell>
          <cell r="C1061" t="str">
            <v>UT</v>
          </cell>
          <cell r="D1061">
            <v>1305558.19833333</v>
          </cell>
          <cell r="F1061" t="str">
            <v>398UT</v>
          </cell>
          <cell r="G1061">
            <v>398</v>
          </cell>
          <cell r="H1061" t="str">
            <v>UT</v>
          </cell>
          <cell r="I1061">
            <v>1305558.19833333</v>
          </cell>
        </row>
        <row r="1062">
          <cell r="A1062" t="str">
            <v>398WA</v>
          </cell>
          <cell r="B1062">
            <v>398</v>
          </cell>
          <cell r="C1062" t="str">
            <v>WA</v>
          </cell>
          <cell r="D1062">
            <v>182536.20333333299</v>
          </cell>
          <cell r="F1062" t="str">
            <v>398WA</v>
          </cell>
          <cell r="G1062">
            <v>398</v>
          </cell>
          <cell r="H1062" t="str">
            <v>WA</v>
          </cell>
          <cell r="I1062">
            <v>182536.20333333299</v>
          </cell>
        </row>
        <row r="1063">
          <cell r="A1063" t="str">
            <v>398WYP</v>
          </cell>
          <cell r="B1063">
            <v>398</v>
          </cell>
          <cell r="C1063" t="str">
            <v>WYP</v>
          </cell>
          <cell r="D1063">
            <v>184701.01749999999</v>
          </cell>
          <cell r="F1063" t="str">
            <v>398WYP</v>
          </cell>
          <cell r="G1063">
            <v>398</v>
          </cell>
          <cell r="H1063" t="str">
            <v>WYP</v>
          </cell>
          <cell r="I1063">
            <v>184701.01749999999</v>
          </cell>
        </row>
        <row r="1064">
          <cell r="A1064" t="str">
            <v>398WYU</v>
          </cell>
          <cell r="B1064">
            <v>398</v>
          </cell>
          <cell r="C1064" t="str">
            <v>WYU</v>
          </cell>
          <cell r="D1064">
            <v>15968.7075</v>
          </cell>
          <cell r="F1064" t="str">
            <v>398WYU</v>
          </cell>
          <cell r="G1064">
            <v>398</v>
          </cell>
          <cell r="H1064" t="str">
            <v>WYU</v>
          </cell>
          <cell r="I1064">
            <v>15968.7075</v>
          </cell>
        </row>
        <row r="1065">
          <cell r="A1065" t="str">
            <v>399CAEE</v>
          </cell>
          <cell r="B1065">
            <v>399</v>
          </cell>
          <cell r="C1065" t="str">
            <v>CAEE</v>
          </cell>
          <cell r="D1065">
            <v>1854827.92</v>
          </cell>
          <cell r="F1065" t="str">
            <v>399CAEE</v>
          </cell>
          <cell r="G1065">
            <v>399</v>
          </cell>
          <cell r="H1065" t="str">
            <v>CAEE</v>
          </cell>
          <cell r="I1065">
            <v>1854827.92</v>
          </cell>
        </row>
        <row r="1066">
          <cell r="A1066" t="str">
            <v>2281ID</v>
          </cell>
          <cell r="B1066">
            <v>2281</v>
          </cell>
          <cell r="C1066" t="str">
            <v>ID</v>
          </cell>
          <cell r="D1066">
            <v>-776165.51</v>
          </cell>
          <cell r="F1066" t="str">
            <v>2281ID</v>
          </cell>
          <cell r="G1066">
            <v>2281</v>
          </cell>
          <cell r="H1066" t="str">
            <v>ID</v>
          </cell>
          <cell r="I1066">
            <v>-776165.51</v>
          </cell>
        </row>
        <row r="1067">
          <cell r="A1067" t="str">
            <v>2281OR</v>
          </cell>
          <cell r="B1067">
            <v>2281</v>
          </cell>
          <cell r="C1067" t="str">
            <v>OR</v>
          </cell>
          <cell r="D1067">
            <v>6336383.7400000002</v>
          </cell>
          <cell r="F1067" t="str">
            <v>2281OR</v>
          </cell>
          <cell r="G1067">
            <v>2281</v>
          </cell>
          <cell r="H1067" t="str">
            <v>OR</v>
          </cell>
          <cell r="I1067">
            <v>6336383.7400000002</v>
          </cell>
        </row>
        <row r="1068">
          <cell r="A1068" t="str">
            <v>2281OTHER</v>
          </cell>
          <cell r="B1068">
            <v>2281</v>
          </cell>
          <cell r="C1068" t="str">
            <v>OTHER</v>
          </cell>
          <cell r="D1068">
            <v>-6274723.8233333305</v>
          </cell>
          <cell r="F1068" t="str">
            <v>2281OTHER</v>
          </cell>
          <cell r="G1068">
            <v>2281</v>
          </cell>
          <cell r="H1068" t="str">
            <v>OTHER</v>
          </cell>
          <cell r="I1068">
            <v>-6274723.8233333305</v>
          </cell>
        </row>
        <row r="1069">
          <cell r="A1069" t="str">
            <v>2281SO</v>
          </cell>
          <cell r="B1069">
            <v>2281</v>
          </cell>
          <cell r="C1069" t="str">
            <v>SO</v>
          </cell>
          <cell r="D1069">
            <v>0</v>
          </cell>
          <cell r="F1069" t="str">
            <v>2281SO</v>
          </cell>
          <cell r="G1069">
            <v>2281</v>
          </cell>
          <cell r="H1069" t="str">
            <v>SO</v>
          </cell>
          <cell r="I1069">
            <v>0</v>
          </cell>
        </row>
        <row r="1070">
          <cell r="A1070" t="str">
            <v>2281UT</v>
          </cell>
          <cell r="B1070">
            <v>2281</v>
          </cell>
          <cell r="C1070" t="str">
            <v>UT</v>
          </cell>
          <cell r="D1070">
            <v>-6849323.4295833297</v>
          </cell>
          <cell r="F1070" t="str">
            <v>2281UT</v>
          </cell>
          <cell r="G1070">
            <v>2281</v>
          </cell>
          <cell r="H1070" t="str">
            <v>UT</v>
          </cell>
          <cell r="I1070">
            <v>-6849323.4295833297</v>
          </cell>
        </row>
        <row r="1071">
          <cell r="A1071" t="str">
            <v>2281WYP</v>
          </cell>
          <cell r="B1071">
            <v>2281</v>
          </cell>
          <cell r="C1071" t="str">
            <v>WYP</v>
          </cell>
          <cell r="D1071">
            <v>-771126.64</v>
          </cell>
          <cell r="F1071" t="str">
            <v>2281WYP</v>
          </cell>
          <cell r="G1071">
            <v>2281</v>
          </cell>
          <cell r="H1071" t="str">
            <v>WYP</v>
          </cell>
          <cell r="I1071">
            <v>-771126.64</v>
          </cell>
        </row>
        <row r="1072">
          <cell r="A1072" t="str">
            <v>2282OR</v>
          </cell>
          <cell r="B1072">
            <v>2282</v>
          </cell>
          <cell r="C1072" t="str">
            <v>OR</v>
          </cell>
          <cell r="D1072">
            <v>-8144964.9020833299</v>
          </cell>
          <cell r="F1072" t="str">
            <v>2282OR</v>
          </cell>
          <cell r="G1072">
            <v>2282</v>
          </cell>
          <cell r="H1072" t="str">
            <v>OR</v>
          </cell>
          <cell r="I1072">
            <v>-8144964.9020833299</v>
          </cell>
        </row>
        <row r="1073">
          <cell r="A1073" t="str">
            <v>2282SO</v>
          </cell>
          <cell r="B1073">
            <v>2282</v>
          </cell>
          <cell r="C1073" t="str">
            <v>SO</v>
          </cell>
          <cell r="D1073">
            <v>-13373467.7266667</v>
          </cell>
          <cell r="F1073" t="str">
            <v>2282SO</v>
          </cell>
          <cell r="G1073">
            <v>2282</v>
          </cell>
          <cell r="H1073" t="str">
            <v>SO</v>
          </cell>
          <cell r="I1073">
            <v>-13373467.7266667</v>
          </cell>
        </row>
        <row r="1074">
          <cell r="A1074" t="str">
            <v>2283JBE</v>
          </cell>
          <cell r="B1074">
            <v>2283</v>
          </cell>
          <cell r="C1074" t="str">
            <v>JBE</v>
          </cell>
          <cell r="D1074">
            <v>0</v>
          </cell>
          <cell r="F1074" t="str">
            <v>2283JBE</v>
          </cell>
          <cell r="G1074">
            <v>2283</v>
          </cell>
          <cell r="H1074" t="str">
            <v>JBE</v>
          </cell>
          <cell r="I1074">
            <v>0</v>
          </cell>
        </row>
        <row r="1075">
          <cell r="A1075" t="str">
            <v>2283SO</v>
          </cell>
          <cell r="B1075">
            <v>2283</v>
          </cell>
          <cell r="C1075" t="str">
            <v>SO</v>
          </cell>
          <cell r="D1075">
            <v>-2425539.25</v>
          </cell>
          <cell r="F1075" t="str">
            <v>2283SO</v>
          </cell>
          <cell r="G1075">
            <v>2283</v>
          </cell>
          <cell r="H1075" t="str">
            <v>SO</v>
          </cell>
          <cell r="I1075">
            <v>-2425539.25</v>
          </cell>
        </row>
        <row r="1076">
          <cell r="A1076" t="str">
            <v>18222OR</v>
          </cell>
          <cell r="B1076">
            <v>18222</v>
          </cell>
          <cell r="C1076" t="str">
            <v>OR</v>
          </cell>
          <cell r="D1076">
            <v>0</v>
          </cell>
          <cell r="F1076" t="str">
            <v>18222OR</v>
          </cell>
          <cell r="G1076">
            <v>18222</v>
          </cell>
          <cell r="H1076" t="str">
            <v>OR</v>
          </cell>
          <cell r="I1076">
            <v>0</v>
          </cell>
        </row>
        <row r="1077">
          <cell r="A1077" t="str">
            <v>18222TROJD</v>
          </cell>
          <cell r="B1077">
            <v>18222</v>
          </cell>
          <cell r="C1077" t="str">
            <v>TROJD</v>
          </cell>
          <cell r="D1077">
            <v>0</v>
          </cell>
          <cell r="F1077" t="str">
            <v>18222TROJD</v>
          </cell>
          <cell r="G1077">
            <v>18222</v>
          </cell>
          <cell r="H1077" t="str">
            <v>TROJD</v>
          </cell>
          <cell r="I1077">
            <v>0</v>
          </cell>
        </row>
        <row r="1078">
          <cell r="A1078" t="str">
            <v>18222TROJP</v>
          </cell>
          <cell r="B1078">
            <v>18222</v>
          </cell>
          <cell r="C1078" t="str">
            <v>TROJP</v>
          </cell>
          <cell r="D1078">
            <v>0</v>
          </cell>
          <cell r="F1078" t="str">
            <v>18222TROJP</v>
          </cell>
          <cell r="G1078">
            <v>18222</v>
          </cell>
          <cell r="H1078" t="str">
            <v>TROJP</v>
          </cell>
          <cell r="I1078">
            <v>0</v>
          </cell>
        </row>
        <row r="1079">
          <cell r="A1079" t="str">
            <v>18222WA</v>
          </cell>
          <cell r="B1079">
            <v>18222</v>
          </cell>
          <cell r="C1079" t="str">
            <v>WA</v>
          </cell>
          <cell r="D1079">
            <v>0</v>
          </cell>
          <cell r="F1079" t="str">
            <v>18222WA</v>
          </cell>
          <cell r="G1079">
            <v>18222</v>
          </cell>
          <cell r="H1079" t="str">
            <v>WA</v>
          </cell>
          <cell r="I1079">
            <v>0</v>
          </cell>
        </row>
        <row r="1080">
          <cell r="A1080" t="str">
            <v>22841CAEE</v>
          </cell>
          <cell r="B1080">
            <v>22841</v>
          </cell>
          <cell r="C1080" t="str">
            <v>CAEE</v>
          </cell>
          <cell r="D1080">
            <v>0</v>
          </cell>
          <cell r="F1080" t="str">
            <v>22841CAEE</v>
          </cell>
          <cell r="G1080">
            <v>22841</v>
          </cell>
          <cell r="H1080" t="str">
            <v>CAEE</v>
          </cell>
          <cell r="I1080">
            <v>0</v>
          </cell>
        </row>
        <row r="1081">
          <cell r="A1081" t="str">
            <v>22841CAGW</v>
          </cell>
          <cell r="B1081">
            <v>22841</v>
          </cell>
          <cell r="C1081" t="str">
            <v>CAGW</v>
          </cell>
          <cell r="D1081">
            <v>-571850.28</v>
          </cell>
          <cell r="F1081" t="str">
            <v>22841CAGW</v>
          </cell>
          <cell r="G1081">
            <v>22841</v>
          </cell>
          <cell r="H1081" t="str">
            <v>CAGW</v>
          </cell>
          <cell r="I1081">
            <v>-571850.28</v>
          </cell>
        </row>
        <row r="1082">
          <cell r="A1082" t="str">
            <v>22842TROJD</v>
          </cell>
          <cell r="B1082">
            <v>22842</v>
          </cell>
          <cell r="C1082" t="str">
            <v>TROJD</v>
          </cell>
          <cell r="D1082">
            <v>0</v>
          </cell>
          <cell r="F1082" t="str">
            <v>22842TROJD</v>
          </cell>
          <cell r="G1082">
            <v>22842</v>
          </cell>
          <cell r="H1082" t="str">
            <v>TROJD</v>
          </cell>
          <cell r="I1082">
            <v>0</v>
          </cell>
        </row>
        <row r="1083">
          <cell r="A1083" t="str">
            <v>25316CAEE</v>
          </cell>
          <cell r="B1083">
            <v>25316</v>
          </cell>
          <cell r="C1083" t="str">
            <v>CAEE</v>
          </cell>
          <cell r="D1083">
            <v>-2601958.3333333302</v>
          </cell>
          <cell r="F1083" t="str">
            <v>25316CAEE</v>
          </cell>
          <cell r="G1083">
            <v>25316</v>
          </cell>
          <cell r="H1083" t="str">
            <v>CAEE</v>
          </cell>
          <cell r="I1083">
            <v>-2601958.3333333302</v>
          </cell>
        </row>
        <row r="1084">
          <cell r="A1084" t="str">
            <v>25317CAEE</v>
          </cell>
          <cell r="B1084">
            <v>25317</v>
          </cell>
          <cell r="C1084" t="str">
            <v>CAEE</v>
          </cell>
          <cell r="D1084">
            <v>-2607612.7916666698</v>
          </cell>
          <cell r="F1084" t="str">
            <v>25317CAEE</v>
          </cell>
          <cell r="G1084">
            <v>25317</v>
          </cell>
          <cell r="H1084" t="str">
            <v>CAEE</v>
          </cell>
          <cell r="I1084">
            <v>-2607612.7916666698</v>
          </cell>
        </row>
        <row r="1085">
          <cell r="A1085" t="str">
            <v>25318CAGE</v>
          </cell>
          <cell r="B1085">
            <v>25318</v>
          </cell>
          <cell r="C1085" t="str">
            <v>CAGE</v>
          </cell>
          <cell r="D1085">
            <v>-273000</v>
          </cell>
          <cell r="F1085" t="str">
            <v>25318CAGE</v>
          </cell>
          <cell r="G1085">
            <v>25318</v>
          </cell>
          <cell r="H1085" t="str">
            <v>CAGE</v>
          </cell>
          <cell r="I1085">
            <v>-273000</v>
          </cell>
        </row>
        <row r="1086">
          <cell r="A1086" t="str">
            <v>25318SNPPS</v>
          </cell>
          <cell r="B1086">
            <v>25318</v>
          </cell>
          <cell r="C1086" t="str">
            <v>SNPPS</v>
          </cell>
          <cell r="D1086">
            <v>0</v>
          </cell>
          <cell r="F1086" t="str">
            <v>25318SNPPS</v>
          </cell>
          <cell r="G1086">
            <v>25318</v>
          </cell>
          <cell r="H1086" t="str">
            <v>SNPPS</v>
          </cell>
          <cell r="I1086">
            <v>0</v>
          </cell>
        </row>
        <row r="1087">
          <cell r="A1087" t="str">
            <v>25325CAEE</v>
          </cell>
          <cell r="B1087">
            <v>25325</v>
          </cell>
          <cell r="C1087" t="str">
            <v>CAEE</v>
          </cell>
          <cell r="D1087">
            <v>0</v>
          </cell>
          <cell r="F1087" t="str">
            <v>25325CAEE</v>
          </cell>
          <cell r="G1087">
            <v>25325</v>
          </cell>
          <cell r="H1087" t="str">
            <v>CAEE</v>
          </cell>
          <cell r="I1087">
            <v>0</v>
          </cell>
        </row>
        <row r="1088">
          <cell r="A1088" t="str">
            <v>25335CAEE</v>
          </cell>
          <cell r="B1088">
            <v>25335</v>
          </cell>
          <cell r="C1088" t="str">
            <v>CAEE</v>
          </cell>
          <cell r="D1088">
            <v>-115119099.34</v>
          </cell>
          <cell r="F1088" t="str">
            <v>25335CAEE</v>
          </cell>
          <cell r="G1088">
            <v>25335</v>
          </cell>
          <cell r="H1088" t="str">
            <v>CAEE</v>
          </cell>
          <cell r="I1088">
            <v>-115119099.34</v>
          </cell>
        </row>
        <row r="1089">
          <cell r="A1089" t="str">
            <v>25399CA</v>
          </cell>
          <cell r="B1089">
            <v>25399</v>
          </cell>
          <cell r="C1089" t="str">
            <v>CA</v>
          </cell>
          <cell r="D1089">
            <v>-250809.92583333299</v>
          </cell>
          <cell r="F1089" t="str">
            <v>25399CA</v>
          </cell>
          <cell r="G1089">
            <v>25399</v>
          </cell>
          <cell r="H1089" t="str">
            <v>CA</v>
          </cell>
          <cell r="I1089">
            <v>-250809.92583333299</v>
          </cell>
        </row>
        <row r="1090">
          <cell r="A1090" t="str">
            <v>25399CAEE</v>
          </cell>
          <cell r="B1090">
            <v>25399</v>
          </cell>
          <cell r="C1090" t="str">
            <v>CAEE</v>
          </cell>
          <cell r="D1090">
            <v>-7130292.7554166699</v>
          </cell>
          <cell r="F1090" t="str">
            <v>25399CAEE</v>
          </cell>
          <cell r="G1090">
            <v>25399</v>
          </cell>
          <cell r="H1090" t="str">
            <v>CAEE</v>
          </cell>
          <cell r="I1090">
            <v>-7130292.7554166699</v>
          </cell>
        </row>
        <row r="1091">
          <cell r="A1091" t="str">
            <v>25399CAEW</v>
          </cell>
          <cell r="B1091">
            <v>25399</v>
          </cell>
          <cell r="C1091" t="str">
            <v>CAEW</v>
          </cell>
          <cell r="D1091">
            <v>0</v>
          </cell>
          <cell r="F1091" t="str">
            <v>25399CAEW</v>
          </cell>
          <cell r="G1091">
            <v>25399</v>
          </cell>
          <cell r="H1091" t="str">
            <v>CAEW</v>
          </cell>
          <cell r="I1091">
            <v>0</v>
          </cell>
        </row>
        <row r="1092">
          <cell r="A1092" t="str">
            <v>25399CAGE</v>
          </cell>
          <cell r="B1092">
            <v>25399</v>
          </cell>
          <cell r="C1092" t="str">
            <v>CAGE</v>
          </cell>
          <cell r="D1092">
            <v>-7085931.8274999997</v>
          </cell>
          <cell r="F1092" t="str">
            <v>25399CAGE</v>
          </cell>
          <cell r="G1092">
            <v>25399</v>
          </cell>
          <cell r="H1092" t="str">
            <v>CAGE</v>
          </cell>
          <cell r="I1092">
            <v>-7085931.8274999997</v>
          </cell>
        </row>
        <row r="1093">
          <cell r="A1093" t="str">
            <v>25399CAGW</v>
          </cell>
          <cell r="B1093">
            <v>25399</v>
          </cell>
          <cell r="C1093" t="str">
            <v>CAGW</v>
          </cell>
          <cell r="D1093">
            <v>-401638.88416666701</v>
          </cell>
          <cell r="F1093" t="str">
            <v>25399CAGW</v>
          </cell>
          <cell r="G1093">
            <v>25399</v>
          </cell>
          <cell r="H1093" t="str">
            <v>CAGW</v>
          </cell>
          <cell r="I1093">
            <v>-401638.88416666701</v>
          </cell>
        </row>
        <row r="1094">
          <cell r="A1094" t="str">
            <v>25399ID</v>
          </cell>
          <cell r="B1094">
            <v>25399</v>
          </cell>
          <cell r="C1094" t="str">
            <v>ID</v>
          </cell>
          <cell r="D1094">
            <v>-58880.026250000003</v>
          </cell>
          <cell r="F1094" t="str">
            <v>25399ID</v>
          </cell>
          <cell r="G1094">
            <v>25399</v>
          </cell>
          <cell r="H1094" t="str">
            <v>ID</v>
          </cell>
          <cell r="I1094">
            <v>-58880.026250000003</v>
          </cell>
        </row>
        <row r="1095">
          <cell r="A1095" t="str">
            <v>25399OR</v>
          </cell>
          <cell r="B1095">
            <v>25399</v>
          </cell>
          <cell r="C1095" t="str">
            <v>OR</v>
          </cell>
          <cell r="D1095">
            <v>-1120328.0075000001</v>
          </cell>
          <cell r="F1095" t="str">
            <v>25399OR</v>
          </cell>
          <cell r="G1095">
            <v>25399</v>
          </cell>
          <cell r="H1095" t="str">
            <v>OR</v>
          </cell>
          <cell r="I1095">
            <v>-1120328.0075000001</v>
          </cell>
        </row>
        <row r="1096">
          <cell r="A1096" t="str">
            <v>25399OTHER</v>
          </cell>
          <cell r="B1096">
            <v>25399</v>
          </cell>
          <cell r="C1096" t="str">
            <v>OTHER</v>
          </cell>
          <cell r="D1096">
            <v>0</v>
          </cell>
          <cell r="F1096" t="str">
            <v>25399OTHER</v>
          </cell>
          <cell r="G1096">
            <v>25399</v>
          </cell>
          <cell r="H1096" t="str">
            <v>OTHER</v>
          </cell>
          <cell r="I1096">
            <v>0</v>
          </cell>
        </row>
        <row r="1097">
          <cell r="A1097" t="str">
            <v>25399SG</v>
          </cell>
          <cell r="B1097">
            <v>25399</v>
          </cell>
          <cell r="C1097" t="str">
            <v>SG</v>
          </cell>
          <cell r="D1097">
            <v>-6951854.9400000004</v>
          </cell>
          <cell r="F1097" t="str">
            <v>25399SG</v>
          </cell>
          <cell r="G1097">
            <v>25399</v>
          </cell>
          <cell r="H1097" t="str">
            <v>SG</v>
          </cell>
          <cell r="I1097">
            <v>-6951854.9400000004</v>
          </cell>
        </row>
        <row r="1098">
          <cell r="A1098" t="str">
            <v>25399SO</v>
          </cell>
          <cell r="B1098">
            <v>25399</v>
          </cell>
          <cell r="C1098" t="str">
            <v>SO</v>
          </cell>
          <cell r="D1098">
            <v>-55697937.172499999</v>
          </cell>
          <cell r="F1098" t="str">
            <v>25399SO</v>
          </cell>
          <cell r="G1098">
            <v>25399</v>
          </cell>
          <cell r="H1098" t="str">
            <v>SO</v>
          </cell>
          <cell r="I1098">
            <v>-55697937.172499999</v>
          </cell>
        </row>
        <row r="1099">
          <cell r="A1099" t="str">
            <v>25399UT</v>
          </cell>
          <cell r="B1099">
            <v>25399</v>
          </cell>
          <cell r="C1099" t="str">
            <v>UT</v>
          </cell>
          <cell r="D1099">
            <v>-858113.24833333294</v>
          </cell>
          <cell r="F1099" t="str">
            <v>25399UT</v>
          </cell>
          <cell r="G1099">
            <v>25399</v>
          </cell>
          <cell r="H1099" t="str">
            <v>UT</v>
          </cell>
          <cell r="I1099">
            <v>-858113.24833333294</v>
          </cell>
        </row>
        <row r="1100">
          <cell r="A1100" t="str">
            <v>25399WA</v>
          </cell>
          <cell r="B1100">
            <v>25399</v>
          </cell>
          <cell r="C1100" t="str">
            <v>WA</v>
          </cell>
          <cell r="D1100">
            <v>-303028.54041666701</v>
          </cell>
          <cell r="F1100" t="str">
            <v>25399WA</v>
          </cell>
          <cell r="G1100">
            <v>25399</v>
          </cell>
          <cell r="H1100" t="str">
            <v>WA</v>
          </cell>
          <cell r="I1100">
            <v>-303028.54041666701</v>
          </cell>
        </row>
        <row r="1101">
          <cell r="A1101" t="str">
            <v>25399WYP</v>
          </cell>
          <cell r="B1101">
            <v>25399</v>
          </cell>
          <cell r="C1101" t="str">
            <v>WYP</v>
          </cell>
          <cell r="D1101">
            <v>-145934.20041666701</v>
          </cell>
          <cell r="F1101" t="str">
            <v>25399WYP</v>
          </cell>
          <cell r="G1101">
            <v>25399</v>
          </cell>
          <cell r="H1101" t="str">
            <v>WYP</v>
          </cell>
          <cell r="I1101">
            <v>-145934.20041666701</v>
          </cell>
        </row>
        <row r="1102">
          <cell r="A1102" t="str">
            <v>25399WYU</v>
          </cell>
          <cell r="B1102">
            <v>25399</v>
          </cell>
          <cell r="C1102" t="str">
            <v>WYU</v>
          </cell>
          <cell r="D1102">
            <v>0</v>
          </cell>
          <cell r="F1102" t="str">
            <v>25399WYU</v>
          </cell>
          <cell r="G1102">
            <v>25399</v>
          </cell>
          <cell r="H1102" t="str">
            <v>WYU</v>
          </cell>
          <cell r="I1102">
            <v>0</v>
          </cell>
        </row>
        <row r="1103">
          <cell r="A1103" t="str">
            <v>108360CA</v>
          </cell>
          <cell r="B1103">
            <v>108360</v>
          </cell>
          <cell r="C1103" t="str">
            <v>CA</v>
          </cell>
          <cell r="D1103">
            <v>-739269.43125000002</v>
          </cell>
          <cell r="F1103" t="str">
            <v>108360CA</v>
          </cell>
          <cell r="G1103">
            <v>108360</v>
          </cell>
          <cell r="H1103" t="str">
            <v>CA</v>
          </cell>
          <cell r="I1103">
            <v>-739269.43125000002</v>
          </cell>
        </row>
        <row r="1104">
          <cell r="A1104" t="str">
            <v>108360ID</v>
          </cell>
          <cell r="B1104">
            <v>108360</v>
          </cell>
          <cell r="C1104" t="str">
            <v>ID</v>
          </cell>
          <cell r="D1104">
            <v>-620200.16458333295</v>
          </cell>
          <cell r="F1104" t="str">
            <v>108360ID</v>
          </cell>
          <cell r="G1104">
            <v>108360</v>
          </cell>
          <cell r="H1104" t="str">
            <v>ID</v>
          </cell>
          <cell r="I1104">
            <v>-620200.16458333295</v>
          </cell>
        </row>
        <row r="1105">
          <cell r="A1105" t="str">
            <v>108360OR</v>
          </cell>
          <cell r="B1105">
            <v>108360</v>
          </cell>
          <cell r="C1105" t="str">
            <v>OR</v>
          </cell>
          <cell r="D1105">
            <v>-2969533.1391666699</v>
          </cell>
          <cell r="F1105" t="str">
            <v>108360OR</v>
          </cell>
          <cell r="G1105">
            <v>108360</v>
          </cell>
          <cell r="H1105" t="str">
            <v>OR</v>
          </cell>
          <cell r="I1105">
            <v>-2969533.1391666699</v>
          </cell>
        </row>
        <row r="1106">
          <cell r="A1106" t="str">
            <v>108360UT</v>
          </cell>
          <cell r="B1106">
            <v>108360</v>
          </cell>
          <cell r="C1106" t="str">
            <v>UT</v>
          </cell>
          <cell r="D1106">
            <v>-3196778.3429166698</v>
          </cell>
          <cell r="F1106" t="str">
            <v>108360UT</v>
          </cell>
          <cell r="G1106">
            <v>108360</v>
          </cell>
          <cell r="H1106" t="str">
            <v>UT</v>
          </cell>
          <cell r="I1106">
            <v>-3196778.3429166698</v>
          </cell>
        </row>
        <row r="1107">
          <cell r="A1107" t="str">
            <v>108360WA</v>
          </cell>
          <cell r="B1107">
            <v>108360</v>
          </cell>
          <cell r="C1107" t="str">
            <v>WA</v>
          </cell>
          <cell r="D1107">
            <v>-188825.33041666701</v>
          </cell>
          <cell r="F1107" t="str">
            <v>108360WA</v>
          </cell>
          <cell r="G1107">
            <v>108360</v>
          </cell>
          <cell r="H1107" t="str">
            <v>WA</v>
          </cell>
          <cell r="I1107">
            <v>-188825.33041666701</v>
          </cell>
        </row>
        <row r="1108">
          <cell r="A1108" t="str">
            <v>108360WYP</v>
          </cell>
          <cell r="B1108">
            <v>108360</v>
          </cell>
          <cell r="C1108" t="str">
            <v>WYP</v>
          </cell>
          <cell r="D1108">
            <v>-1329762.2666666701</v>
          </cell>
          <cell r="F1108" t="str">
            <v>108360WYP</v>
          </cell>
          <cell r="G1108">
            <v>108360</v>
          </cell>
          <cell r="H1108" t="str">
            <v>WYP</v>
          </cell>
          <cell r="I1108">
            <v>-1329762.2666666701</v>
          </cell>
        </row>
        <row r="1109">
          <cell r="A1109" t="str">
            <v>108360WYU</v>
          </cell>
          <cell r="B1109">
            <v>108360</v>
          </cell>
          <cell r="C1109" t="str">
            <v>WYU</v>
          </cell>
          <cell r="D1109">
            <v>-1070731.75833333</v>
          </cell>
          <cell r="F1109" t="str">
            <v>108360WYU</v>
          </cell>
          <cell r="G1109">
            <v>108360</v>
          </cell>
          <cell r="H1109" t="str">
            <v>WYU</v>
          </cell>
          <cell r="I1109">
            <v>-1070731.75833333</v>
          </cell>
        </row>
        <row r="1110">
          <cell r="A1110" t="str">
            <v>108361CA</v>
          </cell>
          <cell r="B1110">
            <v>108361</v>
          </cell>
          <cell r="C1110" t="str">
            <v>CA</v>
          </cell>
          <cell r="D1110">
            <v>-1400095.2666666701</v>
          </cell>
          <cell r="F1110" t="str">
            <v>108361CA</v>
          </cell>
          <cell r="G1110">
            <v>108361</v>
          </cell>
          <cell r="H1110" t="str">
            <v>CA</v>
          </cell>
          <cell r="I1110">
            <v>-1400095.2666666701</v>
          </cell>
        </row>
        <row r="1111">
          <cell r="A1111" t="str">
            <v>108361ID</v>
          </cell>
          <cell r="B1111">
            <v>108361</v>
          </cell>
          <cell r="C1111" t="str">
            <v>ID</v>
          </cell>
          <cell r="D1111">
            <v>-718173.21</v>
          </cell>
          <cell r="F1111" t="str">
            <v>108361ID</v>
          </cell>
          <cell r="G1111">
            <v>108361</v>
          </cell>
          <cell r="H1111" t="str">
            <v>ID</v>
          </cell>
          <cell r="I1111">
            <v>-718173.21</v>
          </cell>
        </row>
        <row r="1112">
          <cell r="A1112" t="str">
            <v>108361OR</v>
          </cell>
          <cell r="B1112">
            <v>108361</v>
          </cell>
          <cell r="C1112" t="str">
            <v>OR</v>
          </cell>
          <cell r="D1112">
            <v>-7717860.3795833299</v>
          </cell>
          <cell r="F1112" t="str">
            <v>108361OR</v>
          </cell>
          <cell r="G1112">
            <v>108361</v>
          </cell>
          <cell r="H1112" t="str">
            <v>OR</v>
          </cell>
          <cell r="I1112">
            <v>-7717860.3795833299</v>
          </cell>
        </row>
        <row r="1113">
          <cell r="A1113" t="str">
            <v>108361UT</v>
          </cell>
          <cell r="B1113">
            <v>108361</v>
          </cell>
          <cell r="C1113" t="str">
            <v>UT</v>
          </cell>
          <cell r="D1113">
            <v>-12060828.8654167</v>
          </cell>
          <cell r="F1113" t="str">
            <v>108361UT</v>
          </cell>
          <cell r="G1113">
            <v>108361</v>
          </cell>
          <cell r="H1113" t="str">
            <v>UT</v>
          </cell>
          <cell r="I1113">
            <v>-12060828.8654167</v>
          </cell>
        </row>
        <row r="1114">
          <cell r="A1114" t="str">
            <v>108361WA</v>
          </cell>
          <cell r="B1114">
            <v>108361</v>
          </cell>
          <cell r="C1114" t="str">
            <v>WA</v>
          </cell>
          <cell r="D1114">
            <v>-1171041.39458333</v>
          </cell>
          <cell r="F1114" t="str">
            <v>108361WA</v>
          </cell>
          <cell r="G1114">
            <v>108361</v>
          </cell>
          <cell r="H1114" t="str">
            <v>WA</v>
          </cell>
          <cell r="I1114">
            <v>-1171041.39458333</v>
          </cell>
        </row>
        <row r="1115">
          <cell r="A1115" t="str">
            <v>108361WYP</v>
          </cell>
          <cell r="B1115">
            <v>108361</v>
          </cell>
          <cell r="C1115" t="str">
            <v>WYP</v>
          </cell>
          <cell r="D1115">
            <v>-3737838.5391666698</v>
          </cell>
          <cell r="F1115" t="str">
            <v>108361WYP</v>
          </cell>
          <cell r="G1115">
            <v>108361</v>
          </cell>
          <cell r="H1115" t="str">
            <v>WYP</v>
          </cell>
          <cell r="I1115">
            <v>-3737838.5391666698</v>
          </cell>
        </row>
        <row r="1116">
          <cell r="A1116" t="str">
            <v>108361WYU</v>
          </cell>
          <cell r="B1116">
            <v>108361</v>
          </cell>
          <cell r="C1116" t="str">
            <v>WYU</v>
          </cell>
          <cell r="D1116">
            <v>-632043.06874999998</v>
          </cell>
          <cell r="F1116" t="str">
            <v>108361WYU</v>
          </cell>
          <cell r="G1116">
            <v>108361</v>
          </cell>
          <cell r="H1116" t="str">
            <v>WYU</v>
          </cell>
          <cell r="I1116">
            <v>-632043.06874999998</v>
          </cell>
        </row>
        <row r="1117">
          <cell r="A1117" t="str">
            <v>108362CA</v>
          </cell>
          <cell r="B1117">
            <v>108362</v>
          </cell>
          <cell r="C1117" t="str">
            <v>CA</v>
          </cell>
          <cell r="D1117">
            <v>-8082577.6741666701</v>
          </cell>
          <cell r="F1117" t="str">
            <v>108362CA</v>
          </cell>
          <cell r="G1117">
            <v>108362</v>
          </cell>
          <cell r="H1117" t="str">
            <v>CA</v>
          </cell>
          <cell r="I1117">
            <v>-8082577.6741666701</v>
          </cell>
        </row>
        <row r="1118">
          <cell r="A1118" t="str">
            <v>108362ID</v>
          </cell>
          <cell r="B1118">
            <v>108362</v>
          </cell>
          <cell r="C1118" t="str">
            <v>ID</v>
          </cell>
          <cell r="D1118">
            <v>-12469624.675000001</v>
          </cell>
          <cell r="F1118" t="str">
            <v>108362ID</v>
          </cell>
          <cell r="G1118">
            <v>108362</v>
          </cell>
          <cell r="H1118" t="str">
            <v>ID</v>
          </cell>
          <cell r="I1118">
            <v>-12469624.675000001</v>
          </cell>
        </row>
        <row r="1119">
          <cell r="A1119" t="str">
            <v>108362OR</v>
          </cell>
          <cell r="B1119">
            <v>108362</v>
          </cell>
          <cell r="C1119" t="str">
            <v>OR</v>
          </cell>
          <cell r="D1119">
            <v>-83180991.265416697</v>
          </cell>
          <cell r="F1119" t="str">
            <v>108362OR</v>
          </cell>
          <cell r="G1119">
            <v>108362</v>
          </cell>
          <cell r="H1119" t="str">
            <v>OR</v>
          </cell>
          <cell r="I1119">
            <v>-83180991.265416697</v>
          </cell>
        </row>
        <row r="1120">
          <cell r="A1120" t="str">
            <v>108362UT</v>
          </cell>
          <cell r="B1120">
            <v>108362</v>
          </cell>
          <cell r="C1120" t="str">
            <v>UT</v>
          </cell>
          <cell r="D1120">
            <v>-117692023.90458301</v>
          </cell>
          <cell r="F1120" t="str">
            <v>108362UT</v>
          </cell>
          <cell r="G1120">
            <v>108362</v>
          </cell>
          <cell r="H1120" t="str">
            <v>UT</v>
          </cell>
          <cell r="I1120">
            <v>-117692023.90458301</v>
          </cell>
        </row>
        <row r="1121">
          <cell r="A1121" t="str">
            <v>108362WA</v>
          </cell>
          <cell r="B1121">
            <v>108362</v>
          </cell>
          <cell r="C1121" t="str">
            <v>WA</v>
          </cell>
          <cell r="D1121">
            <v>-22604181.36375</v>
          </cell>
          <cell r="F1121" t="str">
            <v>108362WA</v>
          </cell>
          <cell r="G1121">
            <v>108362</v>
          </cell>
          <cell r="H1121" t="str">
            <v>WA</v>
          </cell>
          <cell r="I1121">
            <v>-22604181.36375</v>
          </cell>
        </row>
        <row r="1122">
          <cell r="A1122" t="str">
            <v>108362WYP</v>
          </cell>
          <cell r="B1122">
            <v>108362</v>
          </cell>
          <cell r="C1122" t="str">
            <v>WYP</v>
          </cell>
          <cell r="D1122">
            <v>-40369514.2616667</v>
          </cell>
          <cell r="F1122" t="str">
            <v>108362WYP</v>
          </cell>
          <cell r="G1122">
            <v>108362</v>
          </cell>
          <cell r="H1122" t="str">
            <v>WYP</v>
          </cell>
          <cell r="I1122">
            <v>-40369514.2616667</v>
          </cell>
        </row>
        <row r="1123">
          <cell r="A1123" t="str">
            <v>108362WYU</v>
          </cell>
          <cell r="B1123">
            <v>108362</v>
          </cell>
          <cell r="C1123" t="str">
            <v>WYU</v>
          </cell>
          <cell r="D1123">
            <v>-3418260.77041667</v>
          </cell>
          <cell r="F1123" t="str">
            <v>108362WYU</v>
          </cell>
          <cell r="G1123">
            <v>108362</v>
          </cell>
          <cell r="H1123" t="str">
            <v>WYU</v>
          </cell>
          <cell r="I1123">
            <v>-3418260.77041667</v>
          </cell>
        </row>
        <row r="1124">
          <cell r="A1124" t="str">
            <v>108364CA</v>
          </cell>
          <cell r="B1124">
            <v>108364</v>
          </cell>
          <cell r="C1124" t="str">
            <v>CA</v>
          </cell>
          <cell r="D1124">
            <v>-39394376.732916698</v>
          </cell>
          <cell r="F1124" t="str">
            <v>108364CA</v>
          </cell>
          <cell r="G1124">
            <v>108364</v>
          </cell>
          <cell r="H1124" t="str">
            <v>CA</v>
          </cell>
          <cell r="I1124">
            <v>-39394376.732916698</v>
          </cell>
        </row>
        <row r="1125">
          <cell r="A1125" t="str">
            <v>108364ID</v>
          </cell>
          <cell r="B1125">
            <v>108364</v>
          </cell>
          <cell r="C1125" t="str">
            <v>ID</v>
          </cell>
          <cell r="D1125">
            <v>-40137522.157916702</v>
          </cell>
          <cell r="F1125" t="str">
            <v>108364ID</v>
          </cell>
          <cell r="G1125">
            <v>108364</v>
          </cell>
          <cell r="H1125" t="str">
            <v>ID</v>
          </cell>
          <cell r="I1125">
            <v>-40137522.157916702</v>
          </cell>
        </row>
        <row r="1126">
          <cell r="A1126" t="str">
            <v>108364OR</v>
          </cell>
          <cell r="B1126">
            <v>108364</v>
          </cell>
          <cell r="C1126" t="str">
            <v>OR</v>
          </cell>
          <cell r="D1126">
            <v>-262885750.23750001</v>
          </cell>
          <cell r="F1126" t="str">
            <v>108364OR</v>
          </cell>
          <cell r="G1126">
            <v>108364</v>
          </cell>
          <cell r="H1126" t="str">
            <v>OR</v>
          </cell>
          <cell r="I1126">
            <v>-262885750.23750001</v>
          </cell>
        </row>
        <row r="1127">
          <cell r="A1127" t="str">
            <v>108364UT</v>
          </cell>
          <cell r="B1127">
            <v>108364</v>
          </cell>
          <cell r="C1127" t="str">
            <v>UT</v>
          </cell>
          <cell r="D1127">
            <v>-156142515.15333301</v>
          </cell>
          <cell r="F1127" t="str">
            <v>108364UT</v>
          </cell>
          <cell r="G1127">
            <v>108364</v>
          </cell>
          <cell r="H1127" t="str">
            <v>UT</v>
          </cell>
          <cell r="I1127">
            <v>-156142515.15333301</v>
          </cell>
        </row>
        <row r="1128">
          <cell r="A1128" t="str">
            <v>108364WA</v>
          </cell>
          <cell r="B1128">
            <v>108364</v>
          </cell>
          <cell r="C1128" t="str">
            <v>WA</v>
          </cell>
          <cell r="D1128">
            <v>-70090349.525000006</v>
          </cell>
          <cell r="F1128" t="str">
            <v>108364WA</v>
          </cell>
          <cell r="G1128">
            <v>108364</v>
          </cell>
          <cell r="H1128" t="str">
            <v>WA</v>
          </cell>
          <cell r="I1128">
            <v>-70090349.525000006</v>
          </cell>
        </row>
        <row r="1129">
          <cell r="A1129" t="str">
            <v>108364WYP</v>
          </cell>
          <cell r="B1129">
            <v>108364</v>
          </cell>
          <cell r="C1129" t="str">
            <v>WYP</v>
          </cell>
          <cell r="D1129">
            <v>-68594578.427499995</v>
          </cell>
          <cell r="F1129" t="str">
            <v>108364WYP</v>
          </cell>
          <cell r="G1129">
            <v>108364</v>
          </cell>
          <cell r="H1129" t="str">
            <v>WYP</v>
          </cell>
          <cell r="I1129">
            <v>-68594578.427499995</v>
          </cell>
        </row>
        <row r="1130">
          <cell r="A1130" t="str">
            <v>108364WYU</v>
          </cell>
          <cell r="B1130">
            <v>108364</v>
          </cell>
          <cell r="C1130" t="str">
            <v>WYU</v>
          </cell>
          <cell r="D1130">
            <v>-15390553.643750001</v>
          </cell>
          <cell r="F1130" t="str">
            <v>108364WYU</v>
          </cell>
          <cell r="G1130">
            <v>108364</v>
          </cell>
          <cell r="H1130" t="str">
            <v>WYU</v>
          </cell>
          <cell r="I1130">
            <v>-15390553.643750001</v>
          </cell>
        </row>
        <row r="1131">
          <cell r="A1131" t="str">
            <v>108365CA</v>
          </cell>
          <cell r="B1131">
            <v>108365</v>
          </cell>
          <cell r="C1131" t="str">
            <v>CA</v>
          </cell>
          <cell r="D1131">
            <v>-19368148.289999999</v>
          </cell>
          <cell r="F1131" t="str">
            <v>108365CA</v>
          </cell>
          <cell r="G1131">
            <v>108365</v>
          </cell>
          <cell r="H1131" t="str">
            <v>CA</v>
          </cell>
          <cell r="I1131">
            <v>-19368148.289999999</v>
          </cell>
        </row>
        <row r="1132">
          <cell r="A1132" t="str">
            <v>108365ID</v>
          </cell>
          <cell r="B1132">
            <v>108365</v>
          </cell>
          <cell r="C1132" t="str">
            <v>ID</v>
          </cell>
          <cell r="D1132">
            <v>-17272294.864999998</v>
          </cell>
          <cell r="F1132" t="str">
            <v>108365ID</v>
          </cell>
          <cell r="G1132">
            <v>108365</v>
          </cell>
          <cell r="H1132" t="str">
            <v>ID</v>
          </cell>
          <cell r="I1132">
            <v>-17272294.864999998</v>
          </cell>
        </row>
        <row r="1133">
          <cell r="A1133" t="str">
            <v>108365OR</v>
          </cell>
          <cell r="B1133">
            <v>108365</v>
          </cell>
          <cell r="C1133" t="str">
            <v>OR</v>
          </cell>
          <cell r="D1133">
            <v>-133274792.86875001</v>
          </cell>
          <cell r="F1133" t="str">
            <v>108365OR</v>
          </cell>
          <cell r="G1133">
            <v>108365</v>
          </cell>
          <cell r="H1133" t="str">
            <v>OR</v>
          </cell>
          <cell r="I1133">
            <v>-133274792.86875001</v>
          </cell>
        </row>
        <row r="1134">
          <cell r="A1134" t="str">
            <v>108365UT</v>
          </cell>
          <cell r="B1134">
            <v>108365</v>
          </cell>
          <cell r="C1134" t="str">
            <v>UT</v>
          </cell>
          <cell r="D1134">
            <v>-86131035.682500005</v>
          </cell>
          <cell r="F1134" t="str">
            <v>108365UT</v>
          </cell>
          <cell r="G1134">
            <v>108365</v>
          </cell>
          <cell r="H1134" t="str">
            <v>UT</v>
          </cell>
          <cell r="I1134">
            <v>-86131035.682500005</v>
          </cell>
        </row>
        <row r="1135">
          <cell r="A1135" t="str">
            <v>108365WA</v>
          </cell>
          <cell r="B1135">
            <v>108365</v>
          </cell>
          <cell r="C1135" t="str">
            <v>WA</v>
          </cell>
          <cell r="D1135">
            <v>-33979292.852916703</v>
          </cell>
          <cell r="F1135" t="str">
            <v>108365WA</v>
          </cell>
          <cell r="G1135">
            <v>108365</v>
          </cell>
          <cell r="H1135" t="str">
            <v>WA</v>
          </cell>
          <cell r="I1135">
            <v>-33979292.852916703</v>
          </cell>
        </row>
        <row r="1136">
          <cell r="A1136" t="str">
            <v>108365WYP</v>
          </cell>
          <cell r="B1136">
            <v>108365</v>
          </cell>
          <cell r="C1136" t="str">
            <v>WYP</v>
          </cell>
          <cell r="D1136">
            <v>-37443045.28125</v>
          </cell>
          <cell r="F1136" t="str">
            <v>108365WYP</v>
          </cell>
          <cell r="G1136">
            <v>108365</v>
          </cell>
          <cell r="H1136" t="str">
            <v>WYP</v>
          </cell>
          <cell r="I1136">
            <v>-37443045.28125</v>
          </cell>
        </row>
        <row r="1137">
          <cell r="A1137" t="str">
            <v>108365WYU</v>
          </cell>
          <cell r="B1137">
            <v>108365</v>
          </cell>
          <cell r="C1137" t="str">
            <v>WYU</v>
          </cell>
          <cell r="D1137">
            <v>-5065209.0362499999</v>
          </cell>
          <cell r="F1137" t="str">
            <v>108365WYU</v>
          </cell>
          <cell r="G1137">
            <v>108365</v>
          </cell>
          <cell r="H1137" t="str">
            <v>WYU</v>
          </cell>
          <cell r="I1137">
            <v>-5065209.0362499999</v>
          </cell>
        </row>
        <row r="1138">
          <cell r="A1138" t="str">
            <v>108366CA</v>
          </cell>
          <cell r="B1138">
            <v>108366</v>
          </cell>
          <cell r="C1138" t="str">
            <v>CA</v>
          </cell>
          <cell r="D1138">
            <v>-12160555.805416699</v>
          </cell>
          <cell r="F1138" t="str">
            <v>108366CA</v>
          </cell>
          <cell r="G1138">
            <v>108366</v>
          </cell>
          <cell r="H1138" t="str">
            <v>CA</v>
          </cell>
          <cell r="I1138">
            <v>-12160555.805416699</v>
          </cell>
        </row>
        <row r="1139">
          <cell r="A1139" t="str">
            <v>108366ID</v>
          </cell>
          <cell r="B1139">
            <v>108366</v>
          </cell>
          <cell r="C1139" t="str">
            <v>ID</v>
          </cell>
          <cell r="D1139">
            <v>-4436443.6104166703</v>
          </cell>
          <cell r="F1139" t="str">
            <v>108366ID</v>
          </cell>
          <cell r="G1139">
            <v>108366</v>
          </cell>
          <cell r="H1139" t="str">
            <v>ID</v>
          </cell>
          <cell r="I1139">
            <v>-4436443.6104166703</v>
          </cell>
        </row>
        <row r="1140">
          <cell r="A1140" t="str">
            <v>108366OR</v>
          </cell>
          <cell r="B1140">
            <v>108366</v>
          </cell>
          <cell r="C1140" t="str">
            <v>OR</v>
          </cell>
          <cell r="D1140">
            <v>-45604244.6208333</v>
          </cell>
          <cell r="F1140" t="str">
            <v>108366OR</v>
          </cell>
          <cell r="G1140">
            <v>108366</v>
          </cell>
          <cell r="H1140" t="str">
            <v>OR</v>
          </cell>
          <cell r="I1140">
            <v>-45604244.6208333</v>
          </cell>
        </row>
        <row r="1141">
          <cell r="A1141" t="str">
            <v>108366UT</v>
          </cell>
          <cell r="B1141">
            <v>108366</v>
          </cell>
          <cell r="C1141" t="str">
            <v>UT</v>
          </cell>
          <cell r="D1141">
            <v>-81964584.458749995</v>
          </cell>
          <cell r="F1141" t="str">
            <v>108366UT</v>
          </cell>
          <cell r="G1141">
            <v>108366</v>
          </cell>
          <cell r="H1141" t="str">
            <v>UT</v>
          </cell>
          <cell r="I1141">
            <v>-81964584.458749995</v>
          </cell>
        </row>
        <row r="1142">
          <cell r="A1142" t="str">
            <v>108366WA</v>
          </cell>
          <cell r="B1142">
            <v>108366</v>
          </cell>
          <cell r="C1142" t="str">
            <v>WA</v>
          </cell>
          <cell r="D1142">
            <v>-11102967.192500001</v>
          </cell>
          <cell r="F1142" t="str">
            <v>108366WA</v>
          </cell>
          <cell r="G1142">
            <v>108366</v>
          </cell>
          <cell r="H1142" t="str">
            <v>WA</v>
          </cell>
          <cell r="I1142">
            <v>-11102967.192500001</v>
          </cell>
        </row>
        <row r="1143">
          <cell r="A1143" t="str">
            <v>108366WYP</v>
          </cell>
          <cell r="B1143">
            <v>108366</v>
          </cell>
          <cell r="C1143" t="str">
            <v>WYP</v>
          </cell>
          <cell r="D1143">
            <v>-10393997.6108333</v>
          </cell>
          <cell r="F1143" t="str">
            <v>108366WYP</v>
          </cell>
          <cell r="G1143">
            <v>108366</v>
          </cell>
          <cell r="H1143" t="str">
            <v>WYP</v>
          </cell>
          <cell r="I1143">
            <v>-10393997.6108333</v>
          </cell>
        </row>
        <row r="1144">
          <cell r="A1144" t="str">
            <v>108366WYU</v>
          </cell>
          <cell r="B1144">
            <v>108366</v>
          </cell>
          <cell r="C1144" t="str">
            <v>WYU</v>
          </cell>
          <cell r="D1144">
            <v>-3067268.4337499999</v>
          </cell>
          <cell r="F1144" t="str">
            <v>108366WYU</v>
          </cell>
          <cell r="G1144">
            <v>108366</v>
          </cell>
          <cell r="H1144" t="str">
            <v>WYU</v>
          </cell>
          <cell r="I1144">
            <v>-3067268.4337499999</v>
          </cell>
        </row>
        <row r="1145">
          <cell r="A1145" t="str">
            <v>108367CA</v>
          </cell>
          <cell r="B1145">
            <v>108367</v>
          </cell>
          <cell r="C1145" t="str">
            <v>CA</v>
          </cell>
          <cell r="D1145">
            <v>-14169664.815416699</v>
          </cell>
          <cell r="F1145" t="str">
            <v>108367CA</v>
          </cell>
          <cell r="G1145">
            <v>108367</v>
          </cell>
          <cell r="H1145" t="str">
            <v>CA</v>
          </cell>
          <cell r="I1145">
            <v>-14169664.815416699</v>
          </cell>
        </row>
        <row r="1146">
          <cell r="A1146" t="str">
            <v>108367ID</v>
          </cell>
          <cell r="B1146">
            <v>108367</v>
          </cell>
          <cell r="C1146" t="str">
            <v>ID</v>
          </cell>
          <cell r="D1146">
            <v>-13978114.7891667</v>
          </cell>
          <cell r="F1146" t="str">
            <v>108367ID</v>
          </cell>
          <cell r="G1146">
            <v>108367</v>
          </cell>
          <cell r="H1146" t="str">
            <v>ID</v>
          </cell>
          <cell r="I1146">
            <v>-13978114.7891667</v>
          </cell>
        </row>
        <row r="1147">
          <cell r="A1147" t="str">
            <v>108367OR</v>
          </cell>
          <cell r="B1147">
            <v>108367</v>
          </cell>
          <cell r="C1147" t="str">
            <v>OR</v>
          </cell>
          <cell r="D1147">
            <v>-87523291.618333295</v>
          </cell>
          <cell r="F1147" t="str">
            <v>108367OR</v>
          </cell>
          <cell r="G1147">
            <v>108367</v>
          </cell>
          <cell r="H1147" t="str">
            <v>OR</v>
          </cell>
          <cell r="I1147">
            <v>-87523291.618333295</v>
          </cell>
        </row>
        <row r="1148">
          <cell r="A1148" t="str">
            <v>108367UT</v>
          </cell>
          <cell r="B1148">
            <v>108367</v>
          </cell>
          <cell r="C1148" t="str">
            <v>UT</v>
          </cell>
          <cell r="D1148">
            <v>-228669678.719583</v>
          </cell>
          <cell r="F1148" t="str">
            <v>108367UT</v>
          </cell>
          <cell r="G1148">
            <v>108367</v>
          </cell>
          <cell r="H1148" t="str">
            <v>UT</v>
          </cell>
          <cell r="I1148">
            <v>-228669678.719583</v>
          </cell>
        </row>
        <row r="1149">
          <cell r="A1149" t="str">
            <v>108367WA</v>
          </cell>
          <cell r="B1149">
            <v>108367</v>
          </cell>
          <cell r="C1149" t="str">
            <v>WA</v>
          </cell>
          <cell r="D1149">
            <v>-13433851.262499999</v>
          </cell>
          <cell r="F1149" t="str">
            <v>108367WA</v>
          </cell>
          <cell r="G1149">
            <v>108367</v>
          </cell>
          <cell r="H1149" t="str">
            <v>WA</v>
          </cell>
          <cell r="I1149">
            <v>-13433851.262499999</v>
          </cell>
        </row>
        <row r="1150">
          <cell r="A1150" t="str">
            <v>108367WYP</v>
          </cell>
          <cell r="B1150">
            <v>108367</v>
          </cell>
          <cell r="C1150" t="str">
            <v>WYP</v>
          </cell>
          <cell r="D1150">
            <v>-25028247.416250002</v>
          </cell>
          <cell r="F1150" t="str">
            <v>108367WYP</v>
          </cell>
          <cell r="G1150">
            <v>108367</v>
          </cell>
          <cell r="H1150" t="str">
            <v>WYP</v>
          </cell>
          <cell r="I1150">
            <v>-25028247.416250002</v>
          </cell>
        </row>
        <row r="1151">
          <cell r="A1151" t="str">
            <v>108367WYU</v>
          </cell>
          <cell r="B1151">
            <v>108367</v>
          </cell>
          <cell r="C1151" t="str">
            <v>WYU</v>
          </cell>
          <cell r="D1151">
            <v>-15146104.96125</v>
          </cell>
          <cell r="F1151" t="str">
            <v>108367WYU</v>
          </cell>
          <cell r="G1151">
            <v>108367</v>
          </cell>
          <cell r="H1151" t="str">
            <v>WYU</v>
          </cell>
          <cell r="I1151">
            <v>-15146104.96125</v>
          </cell>
        </row>
        <row r="1152">
          <cell r="A1152" t="str">
            <v>108368CA</v>
          </cell>
          <cell r="B1152">
            <v>108368</v>
          </cell>
          <cell r="C1152" t="str">
            <v>CA</v>
          </cell>
          <cell r="D1152">
            <v>-31029676.389583301</v>
          </cell>
          <cell r="F1152" t="str">
            <v>108368CA</v>
          </cell>
          <cell r="G1152">
            <v>108368</v>
          </cell>
          <cell r="H1152" t="str">
            <v>CA</v>
          </cell>
          <cell r="I1152">
            <v>-31029676.389583301</v>
          </cell>
        </row>
        <row r="1153">
          <cell r="A1153" t="str">
            <v>108368ID</v>
          </cell>
          <cell r="B1153">
            <v>108368</v>
          </cell>
          <cell r="C1153" t="str">
            <v>ID</v>
          </cell>
          <cell r="D1153">
            <v>-28945138.1558333</v>
          </cell>
          <cell r="F1153" t="str">
            <v>108368ID</v>
          </cell>
          <cell r="G1153">
            <v>108368</v>
          </cell>
          <cell r="H1153" t="str">
            <v>ID</v>
          </cell>
          <cell r="I1153">
            <v>-28945138.1558333</v>
          </cell>
        </row>
        <row r="1154">
          <cell r="A1154" t="str">
            <v>108368OR</v>
          </cell>
          <cell r="B1154">
            <v>108368</v>
          </cell>
          <cell r="C1154" t="str">
            <v>OR</v>
          </cell>
          <cell r="D1154">
            <v>-236364624.07499999</v>
          </cell>
          <cell r="F1154" t="str">
            <v>108368OR</v>
          </cell>
          <cell r="G1154">
            <v>108368</v>
          </cell>
          <cell r="H1154" t="str">
            <v>OR</v>
          </cell>
          <cell r="I1154">
            <v>-236364624.07499999</v>
          </cell>
        </row>
        <row r="1155">
          <cell r="A1155" t="str">
            <v>108368UT</v>
          </cell>
          <cell r="B1155">
            <v>108368</v>
          </cell>
          <cell r="C1155" t="str">
            <v>UT</v>
          </cell>
          <cell r="D1155">
            <v>-132420698.242083</v>
          </cell>
          <cell r="F1155" t="str">
            <v>108368UT</v>
          </cell>
          <cell r="G1155">
            <v>108368</v>
          </cell>
          <cell r="H1155" t="str">
            <v>UT</v>
          </cell>
          <cell r="I1155">
            <v>-132420698.242083</v>
          </cell>
        </row>
        <row r="1156">
          <cell r="A1156" t="str">
            <v>108368WA</v>
          </cell>
          <cell r="B1156">
            <v>108368</v>
          </cell>
          <cell r="C1156" t="str">
            <v>WA</v>
          </cell>
          <cell r="D1156">
            <v>-60324696.126249999</v>
          </cell>
          <cell r="F1156" t="str">
            <v>108368WA</v>
          </cell>
          <cell r="G1156">
            <v>108368</v>
          </cell>
          <cell r="H1156" t="str">
            <v>WA</v>
          </cell>
          <cell r="I1156">
            <v>-60324696.126249999</v>
          </cell>
        </row>
        <row r="1157">
          <cell r="A1157" t="str">
            <v>108368WYP</v>
          </cell>
          <cell r="B1157">
            <v>108368</v>
          </cell>
          <cell r="C1157" t="str">
            <v>WYP</v>
          </cell>
          <cell r="D1157">
            <v>-42709430.891249999</v>
          </cell>
          <cell r="F1157" t="str">
            <v>108368WYP</v>
          </cell>
          <cell r="G1157">
            <v>108368</v>
          </cell>
          <cell r="H1157" t="str">
            <v>WYP</v>
          </cell>
          <cell r="I1157">
            <v>-42709430.891249999</v>
          </cell>
        </row>
        <row r="1158">
          <cell r="A1158" t="str">
            <v>108368WYU</v>
          </cell>
          <cell r="B1158">
            <v>108368</v>
          </cell>
          <cell r="C1158" t="str">
            <v>WYU</v>
          </cell>
          <cell r="D1158">
            <v>-6814796.3445833297</v>
          </cell>
          <cell r="F1158" t="str">
            <v>108368WYU</v>
          </cell>
          <cell r="G1158">
            <v>108368</v>
          </cell>
          <cell r="H1158" t="str">
            <v>WYU</v>
          </cell>
          <cell r="I1158">
            <v>-6814796.3445833297</v>
          </cell>
        </row>
        <row r="1159">
          <cell r="A1159" t="str">
            <v>108369CA</v>
          </cell>
          <cell r="B1159">
            <v>108369</v>
          </cell>
          <cell r="C1159" t="str">
            <v>CA</v>
          </cell>
          <cell r="D1159">
            <v>-9392009.1841666698</v>
          </cell>
          <cell r="F1159" t="str">
            <v>108369CA</v>
          </cell>
          <cell r="G1159">
            <v>108369</v>
          </cell>
          <cell r="H1159" t="str">
            <v>CA</v>
          </cell>
          <cell r="I1159">
            <v>-9392009.1841666698</v>
          </cell>
        </row>
        <row r="1160">
          <cell r="A1160" t="str">
            <v>108369ID</v>
          </cell>
          <cell r="B1160">
            <v>108369</v>
          </cell>
          <cell r="C1160" t="str">
            <v>ID</v>
          </cell>
          <cell r="D1160">
            <v>-17998483.712916698</v>
          </cell>
          <cell r="F1160" t="str">
            <v>108369ID</v>
          </cell>
          <cell r="G1160">
            <v>108369</v>
          </cell>
          <cell r="H1160" t="str">
            <v>ID</v>
          </cell>
          <cell r="I1160">
            <v>-17998483.712916698</v>
          </cell>
        </row>
        <row r="1161">
          <cell r="A1161" t="str">
            <v>108369OR</v>
          </cell>
          <cell r="B1161">
            <v>108369</v>
          </cell>
          <cell r="C1161" t="str">
            <v>OR</v>
          </cell>
          <cell r="D1161">
            <v>-129099473.49583299</v>
          </cell>
          <cell r="F1161" t="str">
            <v>108369OR</v>
          </cell>
          <cell r="G1161">
            <v>108369</v>
          </cell>
          <cell r="H1161" t="str">
            <v>OR</v>
          </cell>
          <cell r="I1161">
            <v>-129099473.49583299</v>
          </cell>
        </row>
        <row r="1162">
          <cell r="A1162" t="str">
            <v>108369UT</v>
          </cell>
          <cell r="B1162">
            <v>108369</v>
          </cell>
          <cell r="C1162" t="str">
            <v>UT</v>
          </cell>
          <cell r="D1162">
            <v>-108347580.22041699</v>
          </cell>
          <cell r="F1162" t="str">
            <v>108369UT</v>
          </cell>
          <cell r="G1162">
            <v>108369</v>
          </cell>
          <cell r="H1162" t="str">
            <v>UT</v>
          </cell>
          <cell r="I1162">
            <v>-108347580.22041699</v>
          </cell>
        </row>
        <row r="1163">
          <cell r="A1163" t="str">
            <v>108369WA</v>
          </cell>
          <cell r="B1163">
            <v>108369</v>
          </cell>
          <cell r="C1163" t="str">
            <v>WA</v>
          </cell>
          <cell r="D1163">
            <v>-28748083.664999999</v>
          </cell>
          <cell r="F1163" t="str">
            <v>108369WA</v>
          </cell>
          <cell r="G1163">
            <v>108369</v>
          </cell>
          <cell r="H1163" t="str">
            <v>WA</v>
          </cell>
          <cell r="I1163">
            <v>-28748083.664999999</v>
          </cell>
        </row>
        <row r="1164">
          <cell r="A1164" t="str">
            <v>108369WYP</v>
          </cell>
          <cell r="B1164">
            <v>108369</v>
          </cell>
          <cell r="C1164" t="str">
            <v>WYP</v>
          </cell>
          <cell r="D1164">
            <v>-20819634.010416701</v>
          </cell>
          <cell r="F1164" t="str">
            <v>108369WYP</v>
          </cell>
          <cell r="G1164">
            <v>108369</v>
          </cell>
          <cell r="H1164" t="str">
            <v>WYP</v>
          </cell>
          <cell r="I1164">
            <v>-20819634.010416701</v>
          </cell>
        </row>
        <row r="1165">
          <cell r="A1165" t="str">
            <v>108369WYU</v>
          </cell>
          <cell r="B1165">
            <v>108369</v>
          </cell>
          <cell r="C1165" t="str">
            <v>WYU</v>
          </cell>
          <cell r="D1165">
            <v>-4940791.7958333297</v>
          </cell>
          <cell r="F1165" t="str">
            <v>108369WYU</v>
          </cell>
          <cell r="G1165">
            <v>108369</v>
          </cell>
          <cell r="H1165" t="str">
            <v>WYU</v>
          </cell>
          <cell r="I1165">
            <v>-4940791.7958333297</v>
          </cell>
        </row>
        <row r="1166">
          <cell r="A1166" t="str">
            <v>108370CA</v>
          </cell>
          <cell r="B1166">
            <v>108370</v>
          </cell>
          <cell r="C1166" t="str">
            <v>CA</v>
          </cell>
          <cell r="D1166">
            <v>-813001.97458333301</v>
          </cell>
          <cell r="F1166" t="str">
            <v>108370CA</v>
          </cell>
          <cell r="G1166">
            <v>108370</v>
          </cell>
          <cell r="H1166" t="str">
            <v>CA</v>
          </cell>
          <cell r="I1166">
            <v>-813001.97458333301</v>
          </cell>
        </row>
        <row r="1167">
          <cell r="A1167" t="str">
            <v>108370ID</v>
          </cell>
          <cell r="B1167">
            <v>108370</v>
          </cell>
          <cell r="C1167" t="str">
            <v>ID</v>
          </cell>
          <cell r="D1167">
            <v>-10282342.6666667</v>
          </cell>
          <cell r="F1167" t="str">
            <v>108370ID</v>
          </cell>
          <cell r="G1167">
            <v>108370</v>
          </cell>
          <cell r="H1167" t="str">
            <v>ID</v>
          </cell>
          <cell r="I1167">
            <v>-10282342.6666667</v>
          </cell>
        </row>
        <row r="1168">
          <cell r="A1168" t="str">
            <v>108370OR</v>
          </cell>
          <cell r="B1168">
            <v>108370</v>
          </cell>
          <cell r="C1168" t="str">
            <v>OR</v>
          </cell>
          <cell r="D1168">
            <v>-18296630.908333302</v>
          </cell>
          <cell r="F1168" t="str">
            <v>108370OR</v>
          </cell>
          <cell r="G1168">
            <v>108370</v>
          </cell>
          <cell r="H1168" t="str">
            <v>OR</v>
          </cell>
          <cell r="I1168">
            <v>-18296630.908333302</v>
          </cell>
        </row>
        <row r="1169">
          <cell r="A1169" t="str">
            <v>108370UT</v>
          </cell>
          <cell r="B1169">
            <v>108370</v>
          </cell>
          <cell r="C1169" t="str">
            <v>UT</v>
          </cell>
          <cell r="D1169">
            <v>-44027394.235416703</v>
          </cell>
          <cell r="F1169" t="str">
            <v>108370UT</v>
          </cell>
          <cell r="G1169">
            <v>108370</v>
          </cell>
          <cell r="H1169" t="str">
            <v>UT</v>
          </cell>
          <cell r="I1169">
            <v>-44027394.235416703</v>
          </cell>
        </row>
        <row r="1170">
          <cell r="A1170" t="str">
            <v>108370WA</v>
          </cell>
          <cell r="B1170">
            <v>108370</v>
          </cell>
          <cell r="C1170" t="str">
            <v>WA</v>
          </cell>
          <cell r="D1170">
            <v>-5191159.1912500001</v>
          </cell>
          <cell r="F1170" t="str">
            <v>108370WA</v>
          </cell>
          <cell r="G1170">
            <v>108370</v>
          </cell>
          <cell r="H1170" t="str">
            <v>WA</v>
          </cell>
          <cell r="I1170">
            <v>-5191159.1912500001</v>
          </cell>
        </row>
        <row r="1171">
          <cell r="A1171" t="str">
            <v>108370WYP</v>
          </cell>
          <cell r="B1171">
            <v>108370</v>
          </cell>
          <cell r="C1171" t="str">
            <v>WYP</v>
          </cell>
          <cell r="D1171">
            <v>-5066260.3291666703</v>
          </cell>
          <cell r="F1171" t="str">
            <v>108370WYP</v>
          </cell>
          <cell r="G1171">
            <v>108370</v>
          </cell>
          <cell r="H1171" t="str">
            <v>WYP</v>
          </cell>
          <cell r="I1171">
            <v>-5066260.3291666703</v>
          </cell>
        </row>
        <row r="1172">
          <cell r="A1172" t="str">
            <v>108370WYU</v>
          </cell>
          <cell r="B1172">
            <v>108370</v>
          </cell>
          <cell r="C1172" t="str">
            <v>WYU</v>
          </cell>
          <cell r="D1172">
            <v>-1226582.48958333</v>
          </cell>
          <cell r="F1172" t="str">
            <v>108370WYU</v>
          </cell>
          <cell r="G1172">
            <v>108370</v>
          </cell>
          <cell r="H1172" t="str">
            <v>WYU</v>
          </cell>
          <cell r="I1172">
            <v>-1226582.48958333</v>
          </cell>
        </row>
        <row r="1173">
          <cell r="A1173" t="str">
            <v>108371CA</v>
          </cell>
          <cell r="B1173">
            <v>108371</v>
          </cell>
          <cell r="C1173" t="str">
            <v>CA</v>
          </cell>
          <cell r="D1173">
            <v>-212428.85833333299</v>
          </cell>
          <cell r="F1173" t="str">
            <v>108371CA</v>
          </cell>
          <cell r="G1173">
            <v>108371</v>
          </cell>
          <cell r="H1173" t="str">
            <v>CA</v>
          </cell>
          <cell r="I1173">
            <v>-212428.85833333299</v>
          </cell>
        </row>
        <row r="1174">
          <cell r="A1174" t="str">
            <v>108371ID</v>
          </cell>
          <cell r="B1174">
            <v>108371</v>
          </cell>
          <cell r="C1174" t="str">
            <v>ID</v>
          </cell>
          <cell r="D1174">
            <v>-142239.31458333301</v>
          </cell>
          <cell r="F1174" t="str">
            <v>108371ID</v>
          </cell>
          <cell r="G1174">
            <v>108371</v>
          </cell>
          <cell r="H1174" t="str">
            <v>ID</v>
          </cell>
          <cell r="I1174">
            <v>-142239.31458333301</v>
          </cell>
        </row>
        <row r="1175">
          <cell r="A1175" t="str">
            <v>108371OR</v>
          </cell>
          <cell r="B1175">
            <v>108371</v>
          </cell>
          <cell r="C1175" t="str">
            <v>OR</v>
          </cell>
          <cell r="D1175">
            <v>-2131808.66791667</v>
          </cell>
          <cell r="F1175" t="str">
            <v>108371OR</v>
          </cell>
          <cell r="G1175">
            <v>108371</v>
          </cell>
          <cell r="H1175" t="str">
            <v>OR</v>
          </cell>
          <cell r="I1175">
            <v>-2131808.66791667</v>
          </cell>
        </row>
        <row r="1176">
          <cell r="A1176" t="str">
            <v>108371UT</v>
          </cell>
          <cell r="B1176">
            <v>108371</v>
          </cell>
          <cell r="C1176" t="str">
            <v>UT</v>
          </cell>
          <cell r="D1176">
            <v>-3381442.4216666701</v>
          </cell>
          <cell r="F1176" t="str">
            <v>108371UT</v>
          </cell>
          <cell r="G1176">
            <v>108371</v>
          </cell>
          <cell r="H1176" t="str">
            <v>UT</v>
          </cell>
          <cell r="I1176">
            <v>-3381442.4216666701</v>
          </cell>
        </row>
        <row r="1177">
          <cell r="A1177" t="str">
            <v>108371WA</v>
          </cell>
          <cell r="B1177">
            <v>108371</v>
          </cell>
          <cell r="C1177" t="str">
            <v>WA</v>
          </cell>
          <cell r="D1177">
            <v>-363576.64541666699</v>
          </cell>
          <cell r="F1177" t="str">
            <v>108371WA</v>
          </cell>
          <cell r="G1177">
            <v>108371</v>
          </cell>
          <cell r="H1177" t="str">
            <v>WA</v>
          </cell>
          <cell r="I1177">
            <v>-363576.64541666699</v>
          </cell>
        </row>
        <row r="1178">
          <cell r="A1178" t="str">
            <v>108371WYP</v>
          </cell>
          <cell r="B1178">
            <v>108371</v>
          </cell>
          <cell r="C1178" t="str">
            <v>WYP</v>
          </cell>
          <cell r="D1178">
            <v>-889926.14041666698</v>
          </cell>
          <cell r="F1178" t="str">
            <v>108371WYP</v>
          </cell>
          <cell r="G1178">
            <v>108371</v>
          </cell>
          <cell r="H1178" t="str">
            <v>WYP</v>
          </cell>
          <cell r="I1178">
            <v>-889926.14041666698</v>
          </cell>
        </row>
        <row r="1179">
          <cell r="A1179" t="str">
            <v>108371WYU</v>
          </cell>
          <cell r="B1179">
            <v>108371</v>
          </cell>
          <cell r="C1179" t="str">
            <v>WYU</v>
          </cell>
          <cell r="D1179">
            <v>-148478.593333333</v>
          </cell>
          <cell r="F1179" t="str">
            <v>108371WYU</v>
          </cell>
          <cell r="G1179">
            <v>108371</v>
          </cell>
          <cell r="H1179" t="str">
            <v>WYU</v>
          </cell>
          <cell r="I1179">
            <v>-148478.593333333</v>
          </cell>
        </row>
        <row r="1180">
          <cell r="A1180" t="str">
            <v>108373CA</v>
          </cell>
          <cell r="B1180">
            <v>108373</v>
          </cell>
          <cell r="C1180" t="str">
            <v>CA</v>
          </cell>
          <cell r="D1180">
            <v>-598655.18541666702</v>
          </cell>
          <cell r="F1180" t="str">
            <v>108373CA</v>
          </cell>
          <cell r="G1180">
            <v>108373</v>
          </cell>
          <cell r="H1180" t="str">
            <v>CA</v>
          </cell>
          <cell r="I1180">
            <v>-598655.18541666702</v>
          </cell>
        </row>
        <row r="1181">
          <cell r="A1181" t="str">
            <v>108373ID</v>
          </cell>
          <cell r="B1181">
            <v>108373</v>
          </cell>
          <cell r="C1181" t="str">
            <v>ID</v>
          </cell>
          <cell r="D1181">
            <v>-457712.31291666703</v>
          </cell>
          <cell r="F1181" t="str">
            <v>108373ID</v>
          </cell>
          <cell r="G1181">
            <v>108373</v>
          </cell>
          <cell r="H1181" t="str">
            <v>ID</v>
          </cell>
          <cell r="I1181">
            <v>-457712.31291666703</v>
          </cell>
        </row>
        <row r="1182">
          <cell r="A1182" t="str">
            <v>108373OR</v>
          </cell>
          <cell r="B1182">
            <v>108373</v>
          </cell>
          <cell r="C1182" t="str">
            <v>OR</v>
          </cell>
          <cell r="D1182">
            <v>-11168230.268750001</v>
          </cell>
          <cell r="F1182" t="str">
            <v>108373OR</v>
          </cell>
          <cell r="G1182">
            <v>108373</v>
          </cell>
          <cell r="H1182" t="str">
            <v>OR</v>
          </cell>
          <cell r="I1182">
            <v>-11168230.268750001</v>
          </cell>
        </row>
        <row r="1183">
          <cell r="A1183" t="str">
            <v>108373UT</v>
          </cell>
          <cell r="B1183">
            <v>108373</v>
          </cell>
          <cell r="C1183" t="str">
            <v>UT</v>
          </cell>
          <cell r="D1183">
            <v>-12538896.987083299</v>
          </cell>
          <cell r="F1183" t="str">
            <v>108373UT</v>
          </cell>
          <cell r="G1183">
            <v>108373</v>
          </cell>
          <cell r="H1183" t="str">
            <v>UT</v>
          </cell>
          <cell r="I1183">
            <v>-12538896.987083299</v>
          </cell>
        </row>
        <row r="1184">
          <cell r="A1184" t="str">
            <v>108373WA</v>
          </cell>
          <cell r="B1184">
            <v>108373</v>
          </cell>
          <cell r="C1184" t="str">
            <v>WA</v>
          </cell>
          <cell r="D1184">
            <v>-2184290.3416666701</v>
          </cell>
          <cell r="F1184" t="str">
            <v>108373WA</v>
          </cell>
          <cell r="G1184">
            <v>108373</v>
          </cell>
          <cell r="H1184" t="str">
            <v>WA</v>
          </cell>
          <cell r="I1184">
            <v>-2184290.3416666701</v>
          </cell>
        </row>
        <row r="1185">
          <cell r="A1185" t="str">
            <v>108373WYP</v>
          </cell>
          <cell r="B1185">
            <v>108373</v>
          </cell>
          <cell r="C1185" t="str">
            <v>WYP</v>
          </cell>
          <cell r="D1185">
            <v>-3547400.0816666698</v>
          </cell>
          <cell r="F1185" t="str">
            <v>108373WYP</v>
          </cell>
          <cell r="G1185">
            <v>108373</v>
          </cell>
          <cell r="H1185" t="str">
            <v>WYP</v>
          </cell>
          <cell r="I1185">
            <v>-3547400.0816666698</v>
          </cell>
        </row>
        <row r="1186">
          <cell r="A1186" t="str">
            <v>108373WYU</v>
          </cell>
          <cell r="B1186">
            <v>108373</v>
          </cell>
          <cell r="C1186" t="str">
            <v>WYU</v>
          </cell>
          <cell r="D1186">
            <v>-1147095.8291666701</v>
          </cell>
          <cell r="F1186" t="str">
            <v>108373WYU</v>
          </cell>
          <cell r="G1186">
            <v>108373</v>
          </cell>
          <cell r="H1186" t="str">
            <v>WYU</v>
          </cell>
          <cell r="I1186">
            <v>-1147095.8291666701</v>
          </cell>
        </row>
        <row r="1187">
          <cell r="A1187" t="str">
            <v>111390OR</v>
          </cell>
          <cell r="B1187">
            <v>111390</v>
          </cell>
          <cell r="C1187" t="str">
            <v>OR</v>
          </cell>
          <cell r="D1187">
            <v>0</v>
          </cell>
          <cell r="F1187" t="str">
            <v>111390OR</v>
          </cell>
          <cell r="G1187">
            <v>111390</v>
          </cell>
          <cell r="H1187" t="str">
            <v>OR</v>
          </cell>
          <cell r="I1187">
            <v>0</v>
          </cell>
        </row>
        <row r="1188">
          <cell r="A1188" t="str">
            <v>111390SG</v>
          </cell>
          <cell r="B1188">
            <v>111390</v>
          </cell>
          <cell r="C1188" t="str">
            <v>SG</v>
          </cell>
          <cell r="D1188">
            <v>0</v>
          </cell>
          <cell r="F1188" t="str">
            <v>111390SG</v>
          </cell>
          <cell r="G1188">
            <v>111390</v>
          </cell>
          <cell r="H1188" t="str">
            <v>SG</v>
          </cell>
          <cell r="I1188">
            <v>0</v>
          </cell>
        </row>
        <row r="1189">
          <cell r="A1189" t="str">
            <v>111390SO</v>
          </cell>
          <cell r="B1189">
            <v>111390</v>
          </cell>
          <cell r="C1189" t="str">
            <v>SO</v>
          </cell>
          <cell r="D1189">
            <v>0</v>
          </cell>
          <cell r="F1189" t="str">
            <v>111390SO</v>
          </cell>
          <cell r="G1189">
            <v>111390</v>
          </cell>
          <cell r="H1189" t="str">
            <v>SO</v>
          </cell>
          <cell r="I1189">
            <v>0</v>
          </cell>
        </row>
        <row r="1190">
          <cell r="A1190" t="str">
            <v>111390WYP</v>
          </cell>
          <cell r="B1190">
            <v>111390</v>
          </cell>
          <cell r="C1190" t="str">
            <v>WYP</v>
          </cell>
          <cell r="D1190">
            <v>0</v>
          </cell>
          <cell r="F1190" t="str">
            <v>111390WYP</v>
          </cell>
          <cell r="G1190">
            <v>111390</v>
          </cell>
          <cell r="H1190" t="str">
            <v>WYP</v>
          </cell>
          <cell r="I1190">
            <v>0</v>
          </cell>
        </row>
        <row r="1191">
          <cell r="A1191" t="str">
            <v>254105TROJP</v>
          </cell>
          <cell r="B1191">
            <v>254105</v>
          </cell>
          <cell r="C1191" t="str">
            <v>TROJP</v>
          </cell>
          <cell r="D1191">
            <v>0</v>
          </cell>
          <cell r="F1191" t="str">
            <v>254105TROJP</v>
          </cell>
          <cell r="G1191">
            <v>254105</v>
          </cell>
          <cell r="H1191" t="str">
            <v>TROJP</v>
          </cell>
          <cell r="I1191">
            <v>0</v>
          </cell>
        </row>
        <row r="1192">
          <cell r="A1192" t="str">
            <v>1011390CAGE</v>
          </cell>
          <cell r="B1192">
            <v>1011390</v>
          </cell>
          <cell r="C1192" t="str">
            <v>CAGE</v>
          </cell>
          <cell r="D1192">
            <v>7844631.4050000003</v>
          </cell>
          <cell r="F1192" t="str">
            <v>1011390CAGE</v>
          </cell>
          <cell r="G1192">
            <v>1011390</v>
          </cell>
          <cell r="H1192" t="str">
            <v>CAGE</v>
          </cell>
          <cell r="I1192">
            <v>7844631.4050000003</v>
          </cell>
        </row>
        <row r="1193">
          <cell r="A1193" t="str">
            <v>1011390CAGW</v>
          </cell>
          <cell r="B1193">
            <v>1011390</v>
          </cell>
          <cell r="C1193" t="str">
            <v>CAGW</v>
          </cell>
          <cell r="D1193">
            <v>3255145.52208333</v>
          </cell>
          <cell r="F1193" t="str">
            <v>1011390CAGW</v>
          </cell>
          <cell r="G1193">
            <v>1011390</v>
          </cell>
          <cell r="H1193" t="str">
            <v>CAGW</v>
          </cell>
          <cell r="I1193">
            <v>3255145.52208333</v>
          </cell>
        </row>
        <row r="1194">
          <cell r="A1194" t="str">
            <v>1011390OR</v>
          </cell>
          <cell r="B1194">
            <v>1011390</v>
          </cell>
          <cell r="C1194" t="str">
            <v>OR</v>
          </cell>
          <cell r="D1194">
            <v>1369164.7554166701</v>
          </cell>
          <cell r="F1194" t="str">
            <v>1011390OR</v>
          </cell>
          <cell r="G1194">
            <v>1011390</v>
          </cell>
          <cell r="H1194" t="str">
            <v>OR</v>
          </cell>
          <cell r="I1194">
            <v>1369164.7554166701</v>
          </cell>
        </row>
        <row r="1195">
          <cell r="A1195" t="str">
            <v>1011390SO</v>
          </cell>
          <cell r="B1195">
            <v>1011390</v>
          </cell>
          <cell r="C1195" t="str">
            <v>SO</v>
          </cell>
          <cell r="D1195">
            <v>2156216.7712500002</v>
          </cell>
          <cell r="F1195" t="str">
            <v>1011390SO</v>
          </cell>
          <cell r="G1195">
            <v>1011390</v>
          </cell>
          <cell r="H1195" t="str">
            <v>SO</v>
          </cell>
          <cell r="I1195">
            <v>2156216.7712500002</v>
          </cell>
        </row>
        <row r="1196">
          <cell r="A1196" t="str">
            <v>1011390UT</v>
          </cell>
          <cell r="B1196">
            <v>1011390</v>
          </cell>
          <cell r="C1196" t="str">
            <v>UT</v>
          </cell>
          <cell r="D1196">
            <v>3292376.0366666699</v>
          </cell>
          <cell r="F1196" t="str">
            <v>1011390UT</v>
          </cell>
          <cell r="G1196">
            <v>1011390</v>
          </cell>
          <cell r="H1196" t="str">
            <v>UT</v>
          </cell>
          <cell r="I1196">
            <v>3292376.0366666699</v>
          </cell>
        </row>
        <row r="1197">
          <cell r="A1197" t="str">
            <v>1011390WYP</v>
          </cell>
          <cell r="B1197">
            <v>1011390</v>
          </cell>
          <cell r="C1197" t="str">
            <v>WYP</v>
          </cell>
          <cell r="D1197">
            <v>0</v>
          </cell>
          <cell r="F1197" t="str">
            <v>1011390WYP</v>
          </cell>
          <cell r="G1197">
            <v>1011390</v>
          </cell>
          <cell r="H1197" t="str">
            <v>WYP</v>
          </cell>
          <cell r="I1197">
            <v>0</v>
          </cell>
        </row>
        <row r="1198">
          <cell r="A1198" t="str">
            <v>108DPCA</v>
          </cell>
          <cell r="B1198" t="str">
            <v>108DP</v>
          </cell>
          <cell r="C1198" t="str">
            <v>CA</v>
          </cell>
          <cell r="D1198">
            <v>274877.01250000001</v>
          </cell>
          <cell r="F1198" t="str">
            <v>108DPCA</v>
          </cell>
          <cell r="G1198" t="str">
            <v>108DP</v>
          </cell>
          <cell r="H1198" t="str">
            <v>CA</v>
          </cell>
          <cell r="I1198">
            <v>274877.01250000001</v>
          </cell>
        </row>
        <row r="1199">
          <cell r="A1199" t="str">
            <v>108DPID</v>
          </cell>
          <cell r="B1199" t="str">
            <v>108DP</v>
          </cell>
          <cell r="C1199" t="str">
            <v>ID</v>
          </cell>
          <cell r="D1199">
            <v>330098.72583333298</v>
          </cell>
          <cell r="F1199" t="str">
            <v>108DPID</v>
          </cell>
          <cell r="G1199" t="str">
            <v>108DP</v>
          </cell>
          <cell r="H1199" t="str">
            <v>ID</v>
          </cell>
          <cell r="I1199">
            <v>330098.72583333298</v>
          </cell>
        </row>
        <row r="1200">
          <cell r="A1200" t="str">
            <v>108DPOR</v>
          </cell>
          <cell r="B1200" t="str">
            <v>108DP</v>
          </cell>
          <cell r="C1200" t="str">
            <v>OR</v>
          </cell>
          <cell r="D1200">
            <v>1019213.0958333299</v>
          </cell>
          <cell r="F1200" t="str">
            <v>108DPOR</v>
          </cell>
          <cell r="G1200" t="str">
            <v>108DP</v>
          </cell>
          <cell r="H1200" t="str">
            <v>OR</v>
          </cell>
          <cell r="I1200">
            <v>1019213.0958333299</v>
          </cell>
        </row>
        <row r="1201">
          <cell r="A1201" t="str">
            <v>108DPUT</v>
          </cell>
          <cell r="B1201" t="str">
            <v>108DP</v>
          </cell>
          <cell r="C1201" t="str">
            <v>UT</v>
          </cell>
          <cell r="D1201">
            <v>3397107.4558333298</v>
          </cell>
          <cell r="F1201" t="str">
            <v>108DPUT</v>
          </cell>
          <cell r="G1201" t="str">
            <v>108DP</v>
          </cell>
          <cell r="H1201" t="str">
            <v>UT</v>
          </cell>
          <cell r="I1201">
            <v>3397107.4558333298</v>
          </cell>
        </row>
        <row r="1202">
          <cell r="A1202" t="str">
            <v>108DPWA</v>
          </cell>
          <cell r="B1202" t="str">
            <v>108DP</v>
          </cell>
          <cell r="C1202" t="str">
            <v>WA</v>
          </cell>
          <cell r="D1202">
            <v>399118.74666666699</v>
          </cell>
          <cell r="F1202" t="str">
            <v>108DPWA</v>
          </cell>
          <cell r="G1202" t="str">
            <v>108DP</v>
          </cell>
          <cell r="H1202" t="str">
            <v>WA</v>
          </cell>
          <cell r="I1202">
            <v>399118.74666666699</v>
          </cell>
        </row>
        <row r="1203">
          <cell r="A1203" t="str">
            <v>108DPWYP</v>
          </cell>
          <cell r="B1203" t="str">
            <v>108DP</v>
          </cell>
          <cell r="C1203" t="str">
            <v>WYP</v>
          </cell>
          <cell r="D1203">
            <v>158169.95666666701</v>
          </cell>
          <cell r="F1203" t="str">
            <v>108DPWYP</v>
          </cell>
          <cell r="G1203" t="str">
            <v>108DP</v>
          </cell>
          <cell r="H1203" t="str">
            <v>WYP</v>
          </cell>
          <cell r="I1203">
            <v>158169.95666666701</v>
          </cell>
        </row>
        <row r="1204">
          <cell r="A1204" t="str">
            <v>108DPWYU</v>
          </cell>
          <cell r="B1204" t="str">
            <v>108DP</v>
          </cell>
          <cell r="C1204" t="str">
            <v>WYU</v>
          </cell>
          <cell r="D1204">
            <v>392557.625</v>
          </cell>
          <cell r="F1204" t="str">
            <v>108DPWYU</v>
          </cell>
          <cell r="G1204" t="str">
            <v>108DP</v>
          </cell>
          <cell r="H1204" t="str">
            <v>WYU</v>
          </cell>
          <cell r="I1204">
            <v>392557.625</v>
          </cell>
        </row>
        <row r="1205">
          <cell r="A1205" t="str">
            <v>108GPCA</v>
          </cell>
          <cell r="B1205" t="str">
            <v>108GP</v>
          </cell>
          <cell r="C1205" t="str">
            <v>CA</v>
          </cell>
          <cell r="D1205">
            <v>-7328433.6220833296</v>
          </cell>
          <cell r="F1205" t="str">
            <v>108GPCA</v>
          </cell>
          <cell r="G1205" t="str">
            <v>108GP</v>
          </cell>
          <cell r="H1205" t="str">
            <v>CA</v>
          </cell>
          <cell r="I1205">
            <v>-7328433.6220833296</v>
          </cell>
        </row>
        <row r="1206">
          <cell r="A1206" t="str">
            <v>108GPCAEE</v>
          </cell>
          <cell r="B1206" t="str">
            <v>108GP</v>
          </cell>
          <cell r="C1206" t="str">
            <v>CAEE</v>
          </cell>
          <cell r="D1206">
            <v>-1611089.4541666701</v>
          </cell>
          <cell r="F1206" t="str">
            <v>108GPCAEE</v>
          </cell>
          <cell r="G1206" t="str">
            <v>108GP</v>
          </cell>
          <cell r="H1206" t="str">
            <v>CAEE</v>
          </cell>
          <cell r="I1206">
            <v>-1611089.4541666701</v>
          </cell>
        </row>
        <row r="1207">
          <cell r="A1207" t="str">
            <v>108GPCAGE</v>
          </cell>
          <cell r="B1207" t="str">
            <v>108GP</v>
          </cell>
          <cell r="C1207" t="str">
            <v>CAGE</v>
          </cell>
          <cell r="D1207">
            <v>-78029207.081666693</v>
          </cell>
          <cell r="F1207" t="str">
            <v>108GPCAGE</v>
          </cell>
          <cell r="G1207" t="str">
            <v>108GP</v>
          </cell>
          <cell r="H1207" t="str">
            <v>CAGE</v>
          </cell>
          <cell r="I1207">
            <v>-78029207.081666693</v>
          </cell>
        </row>
        <row r="1208">
          <cell r="A1208" t="str">
            <v>108GPCAGW</v>
          </cell>
          <cell r="B1208" t="str">
            <v>108GP</v>
          </cell>
          <cell r="C1208" t="str">
            <v>CAGW</v>
          </cell>
          <cell r="D1208">
            <v>-30818110.5233333</v>
          </cell>
          <cell r="F1208" t="str">
            <v>108GPCAGW</v>
          </cell>
          <cell r="G1208" t="str">
            <v>108GP</v>
          </cell>
          <cell r="H1208" t="str">
            <v>CAGW</v>
          </cell>
          <cell r="I1208">
            <v>-30818110.5233333</v>
          </cell>
        </row>
        <row r="1209">
          <cell r="A1209" t="str">
            <v>108GPCN</v>
          </cell>
          <cell r="B1209" t="str">
            <v>108GP</v>
          </cell>
          <cell r="C1209" t="str">
            <v>CN</v>
          </cell>
          <cell r="D1209">
            <v>-6465184.4737499999</v>
          </cell>
          <cell r="F1209" t="str">
            <v>108GPCN</v>
          </cell>
          <cell r="G1209" t="str">
            <v>108GP</v>
          </cell>
          <cell r="H1209" t="str">
            <v>CN</v>
          </cell>
          <cell r="I1209">
            <v>-6465184.4737499999</v>
          </cell>
        </row>
        <row r="1210">
          <cell r="A1210" t="str">
            <v>108GPID</v>
          </cell>
          <cell r="B1210" t="str">
            <v>108GP</v>
          </cell>
          <cell r="C1210" t="str">
            <v>ID</v>
          </cell>
          <cell r="D1210">
            <v>-16632895.6445833</v>
          </cell>
          <cell r="F1210" t="str">
            <v>108GPID</v>
          </cell>
          <cell r="G1210" t="str">
            <v>108GP</v>
          </cell>
          <cell r="H1210" t="str">
            <v>ID</v>
          </cell>
          <cell r="I1210">
            <v>-16632895.6445833</v>
          </cell>
        </row>
        <row r="1211">
          <cell r="A1211" t="str">
            <v>108GPJBG</v>
          </cell>
          <cell r="B1211" t="str">
            <v>108GP</v>
          </cell>
          <cell r="C1211" t="str">
            <v>JBG</v>
          </cell>
          <cell r="D1211">
            <v>-6621868.3475000001</v>
          </cell>
          <cell r="F1211" t="str">
            <v>108GPJBG</v>
          </cell>
          <cell r="G1211" t="str">
            <v>108GP</v>
          </cell>
          <cell r="H1211" t="str">
            <v>JBG</v>
          </cell>
          <cell r="I1211">
            <v>-6621868.3475000001</v>
          </cell>
        </row>
        <row r="1212">
          <cell r="A1212" t="str">
            <v>108GPOR</v>
          </cell>
          <cell r="B1212" t="str">
            <v>108GP</v>
          </cell>
          <cell r="C1212" t="str">
            <v>OR</v>
          </cell>
          <cell r="D1212">
            <v>-82128053.929166704</v>
          </cell>
          <cell r="F1212" t="str">
            <v>108GPOR</v>
          </cell>
          <cell r="G1212" t="str">
            <v>108GP</v>
          </cell>
          <cell r="H1212" t="str">
            <v>OR</v>
          </cell>
          <cell r="I1212">
            <v>-82128053.929166704</v>
          </cell>
        </row>
        <row r="1213">
          <cell r="A1213" t="str">
            <v>108GPSG</v>
          </cell>
          <cell r="B1213" t="str">
            <v>108GP</v>
          </cell>
          <cell r="C1213" t="str">
            <v>SG</v>
          </cell>
          <cell r="D1213">
            <v>33673.96</v>
          </cell>
          <cell r="F1213" t="str">
            <v>108GPSG</v>
          </cell>
          <cell r="G1213" t="str">
            <v>108GP</v>
          </cell>
          <cell r="H1213" t="str">
            <v>SG</v>
          </cell>
          <cell r="I1213">
            <v>33673.96</v>
          </cell>
        </row>
        <row r="1214">
          <cell r="A1214" t="str">
            <v>108GPSO</v>
          </cell>
          <cell r="B1214" t="str">
            <v>108GP</v>
          </cell>
          <cell r="C1214" t="str">
            <v>SO</v>
          </cell>
          <cell r="D1214">
            <v>-110774382.87791701</v>
          </cell>
          <cell r="F1214" t="str">
            <v>108GPSO</v>
          </cell>
          <cell r="G1214" t="str">
            <v>108GP</v>
          </cell>
          <cell r="H1214" t="str">
            <v>SO</v>
          </cell>
          <cell r="I1214">
            <v>-110774382.87791701</v>
          </cell>
        </row>
        <row r="1215">
          <cell r="A1215" t="str">
            <v>108GPUT</v>
          </cell>
          <cell r="B1215" t="str">
            <v>108GP</v>
          </cell>
          <cell r="C1215" t="str">
            <v>UT</v>
          </cell>
          <cell r="D1215">
            <v>-83499324.929166704</v>
          </cell>
          <cell r="F1215" t="str">
            <v>108GPUT</v>
          </cell>
          <cell r="G1215" t="str">
            <v>108GP</v>
          </cell>
          <cell r="H1215" t="str">
            <v>UT</v>
          </cell>
          <cell r="I1215">
            <v>-83499324.929166704</v>
          </cell>
        </row>
        <row r="1216">
          <cell r="A1216" t="str">
            <v>108GPWA</v>
          </cell>
          <cell r="B1216" t="str">
            <v>108GP</v>
          </cell>
          <cell r="C1216" t="str">
            <v>WA</v>
          </cell>
          <cell r="D1216">
            <v>-23889924.704999998</v>
          </cell>
          <cell r="F1216" t="str">
            <v>108GPWA</v>
          </cell>
          <cell r="G1216" t="str">
            <v>108GP</v>
          </cell>
          <cell r="H1216" t="str">
            <v>WA</v>
          </cell>
          <cell r="I1216">
            <v>-23889924.704999998</v>
          </cell>
        </row>
        <row r="1217">
          <cell r="A1217" t="str">
            <v>108GPWYP</v>
          </cell>
          <cell r="B1217" t="str">
            <v>108GP</v>
          </cell>
          <cell r="C1217" t="str">
            <v>WYP</v>
          </cell>
          <cell r="D1217">
            <v>-23310428.82</v>
          </cell>
          <cell r="F1217" t="str">
            <v>108GPWYP</v>
          </cell>
          <cell r="G1217" t="str">
            <v>108GP</v>
          </cell>
          <cell r="H1217" t="str">
            <v>WYP</v>
          </cell>
          <cell r="I1217">
            <v>-23310428.82</v>
          </cell>
        </row>
        <row r="1218">
          <cell r="A1218" t="str">
            <v>108GPWYU</v>
          </cell>
          <cell r="B1218" t="str">
            <v>108GP</v>
          </cell>
          <cell r="C1218" t="str">
            <v>WYU</v>
          </cell>
          <cell r="D1218">
            <v>-5677836.53083333</v>
          </cell>
          <cell r="F1218" t="str">
            <v>108GPWYU</v>
          </cell>
          <cell r="G1218" t="str">
            <v>108GP</v>
          </cell>
          <cell r="H1218" t="str">
            <v>WYU</v>
          </cell>
          <cell r="I1218">
            <v>-5677836.53083333</v>
          </cell>
        </row>
        <row r="1219">
          <cell r="A1219" t="str">
            <v>108HPCAGE</v>
          </cell>
          <cell r="B1219" t="str">
            <v>108HP</v>
          </cell>
          <cell r="C1219" t="str">
            <v>CAGE</v>
          </cell>
          <cell r="D1219">
            <v>-84244031.630833298</v>
          </cell>
          <cell r="F1219" t="str">
            <v>108HPCAGE</v>
          </cell>
          <cell r="G1219" t="str">
            <v>108HP</v>
          </cell>
          <cell r="H1219" t="str">
            <v>CAGE</v>
          </cell>
          <cell r="I1219">
            <v>-84244031.630833298</v>
          </cell>
        </row>
        <row r="1220">
          <cell r="A1220" t="str">
            <v>108HPCAGW</v>
          </cell>
          <cell r="B1220" t="str">
            <v>108HP</v>
          </cell>
          <cell r="C1220" t="str">
            <v>CAGW</v>
          </cell>
          <cell r="D1220">
            <v>-346418423.70666701</v>
          </cell>
          <cell r="F1220" t="str">
            <v>108HPCAGW</v>
          </cell>
          <cell r="G1220" t="str">
            <v>108HP</v>
          </cell>
          <cell r="H1220" t="str">
            <v>CAGW</v>
          </cell>
          <cell r="I1220">
            <v>-346418423.70666701</v>
          </cell>
        </row>
        <row r="1221">
          <cell r="A1221" t="str">
            <v>108HPOTHER</v>
          </cell>
          <cell r="B1221" t="str">
            <v>108HP</v>
          </cell>
          <cell r="C1221" t="str">
            <v>OTHER</v>
          </cell>
          <cell r="D1221">
            <v>3073536.0362499999</v>
          </cell>
          <cell r="F1221" t="str">
            <v>108HPOTHER</v>
          </cell>
          <cell r="G1221" t="str">
            <v>108HP</v>
          </cell>
          <cell r="H1221" t="str">
            <v>OTHER</v>
          </cell>
          <cell r="I1221">
            <v>3073536.0362499999</v>
          </cell>
        </row>
        <row r="1222">
          <cell r="A1222" t="str">
            <v>108MPCAEE</v>
          </cell>
          <cell r="B1222" t="str">
            <v>108MP</v>
          </cell>
          <cell r="C1222" t="str">
            <v>CAEE</v>
          </cell>
          <cell r="D1222">
            <v>0</v>
          </cell>
          <cell r="F1222" t="str">
            <v>108MPCAEE</v>
          </cell>
          <cell r="G1222" t="str">
            <v>108MP</v>
          </cell>
          <cell r="H1222" t="str">
            <v>CAEE</v>
          </cell>
          <cell r="I1222">
            <v>0</v>
          </cell>
        </row>
        <row r="1223">
          <cell r="A1223" t="str">
            <v>108OPCAGE</v>
          </cell>
          <cell r="B1223" t="str">
            <v>108OP</v>
          </cell>
          <cell r="C1223" t="str">
            <v>CAGE</v>
          </cell>
          <cell r="D1223">
            <v>-669765790.36416698</v>
          </cell>
          <cell r="F1223" t="str">
            <v>108OPCAGE</v>
          </cell>
          <cell r="G1223" t="str">
            <v>108OP</v>
          </cell>
          <cell r="H1223" t="str">
            <v>CAGE</v>
          </cell>
          <cell r="I1223">
            <v>-669765790.36416698</v>
          </cell>
        </row>
        <row r="1224">
          <cell r="A1224" t="str">
            <v>108OPCAGW</v>
          </cell>
          <cell r="B1224" t="str">
            <v>108OP</v>
          </cell>
          <cell r="C1224" t="str">
            <v>CAGW</v>
          </cell>
          <cell r="D1224">
            <v>-475615059.84125</v>
          </cell>
          <cell r="F1224" t="str">
            <v>108OPCAGW</v>
          </cell>
          <cell r="G1224" t="str">
            <v>108OP</v>
          </cell>
          <cell r="H1224" t="str">
            <v>CAGW</v>
          </cell>
          <cell r="I1224">
            <v>-475615059.84125</v>
          </cell>
        </row>
        <row r="1225">
          <cell r="A1225" t="str">
            <v>108SPCAEE</v>
          </cell>
          <cell r="B1225" t="str">
            <v>108SP</v>
          </cell>
          <cell r="C1225" t="str">
            <v>CAEE</v>
          </cell>
          <cell r="D1225">
            <v>0</v>
          </cell>
          <cell r="F1225" t="str">
            <v>108SPCAEE</v>
          </cell>
          <cell r="G1225" t="str">
            <v>108SP</v>
          </cell>
          <cell r="H1225" t="str">
            <v>CAEE</v>
          </cell>
          <cell r="I1225">
            <v>0</v>
          </cell>
        </row>
        <row r="1226">
          <cell r="A1226" t="str">
            <v>108SPCAGE</v>
          </cell>
          <cell r="B1226" t="str">
            <v>108SP</v>
          </cell>
          <cell r="C1226" t="str">
            <v>CAGE</v>
          </cell>
          <cell r="D1226">
            <v>-2470411979.9816699</v>
          </cell>
          <cell r="F1226" t="str">
            <v>108SPCAGE</v>
          </cell>
          <cell r="G1226" t="str">
            <v>108SP</v>
          </cell>
          <cell r="H1226" t="str">
            <v>CAGE</v>
          </cell>
          <cell r="I1226">
            <v>-2470411979.9816699</v>
          </cell>
        </row>
        <row r="1227">
          <cell r="A1227" t="str">
            <v>108SPCAGW</v>
          </cell>
          <cell r="B1227" t="str">
            <v>108SP</v>
          </cell>
          <cell r="C1227" t="str">
            <v>CAGW</v>
          </cell>
          <cell r="D1227">
            <v>-127154502.74708299</v>
          </cell>
          <cell r="F1227" t="str">
            <v>108SPCAGW</v>
          </cell>
          <cell r="G1227" t="str">
            <v>108SP</v>
          </cell>
          <cell r="H1227" t="str">
            <v>CAGW</v>
          </cell>
          <cell r="I1227">
            <v>-127154502.74708299</v>
          </cell>
        </row>
        <row r="1228">
          <cell r="A1228" t="str">
            <v>108SPID</v>
          </cell>
          <cell r="B1228" t="str">
            <v>108SP</v>
          </cell>
          <cell r="C1228" t="str">
            <v>ID</v>
          </cell>
          <cell r="D1228">
            <v>1243368.98</v>
          </cell>
          <cell r="F1228" t="str">
            <v>108SPID</v>
          </cell>
          <cell r="G1228" t="str">
            <v>108SP</v>
          </cell>
          <cell r="H1228" t="str">
            <v>ID</v>
          </cell>
          <cell r="I1228">
            <v>1243368.98</v>
          </cell>
        </row>
        <row r="1229">
          <cell r="A1229" t="str">
            <v>108SPJBG</v>
          </cell>
          <cell r="B1229" t="str">
            <v>108SP</v>
          </cell>
          <cell r="C1229" t="str">
            <v>JBG</v>
          </cell>
          <cell r="D1229">
            <v>-586871177.365417</v>
          </cell>
          <cell r="F1229" t="str">
            <v>108SPJBG</v>
          </cell>
          <cell r="G1229" t="str">
            <v>108SP</v>
          </cell>
          <cell r="H1229" t="str">
            <v>JBG</v>
          </cell>
          <cell r="I1229">
            <v>-586871177.365417</v>
          </cell>
        </row>
        <row r="1230">
          <cell r="A1230" t="str">
            <v>108SPUT</v>
          </cell>
          <cell r="B1230" t="str">
            <v>108SP</v>
          </cell>
          <cell r="C1230" t="str">
            <v>UT</v>
          </cell>
          <cell r="D1230">
            <v>8994203.7949999999</v>
          </cell>
          <cell r="F1230" t="str">
            <v>108SPUT</v>
          </cell>
          <cell r="G1230" t="str">
            <v>108SP</v>
          </cell>
          <cell r="H1230" t="str">
            <v>UT</v>
          </cell>
          <cell r="I1230">
            <v>8994203.7949999999</v>
          </cell>
        </row>
        <row r="1231">
          <cell r="A1231" t="str">
            <v>108SPWYP</v>
          </cell>
          <cell r="B1231" t="str">
            <v>108SP</v>
          </cell>
          <cell r="C1231" t="str">
            <v>WYP</v>
          </cell>
          <cell r="D1231">
            <v>1059362.0625</v>
          </cell>
          <cell r="F1231" t="str">
            <v>108SPWYP</v>
          </cell>
          <cell r="G1231" t="str">
            <v>108SP</v>
          </cell>
          <cell r="H1231" t="str">
            <v>WYP</v>
          </cell>
          <cell r="I1231">
            <v>1059362.0625</v>
          </cell>
        </row>
        <row r="1232">
          <cell r="A1232" t="str">
            <v>108TPCAGE</v>
          </cell>
          <cell r="B1232" t="str">
            <v>108TP</v>
          </cell>
          <cell r="C1232" t="str">
            <v>CAGE</v>
          </cell>
          <cell r="D1232">
            <v>-1176481288.3791699</v>
          </cell>
          <cell r="F1232" t="str">
            <v>108TPCAGE</v>
          </cell>
          <cell r="G1232" t="str">
            <v>108TP</v>
          </cell>
          <cell r="H1232" t="str">
            <v>CAGE</v>
          </cell>
          <cell r="I1232">
            <v>-1176481288.3791699</v>
          </cell>
        </row>
        <row r="1233">
          <cell r="A1233" t="str">
            <v>108TPCAGW</v>
          </cell>
          <cell r="B1233" t="str">
            <v>108TP</v>
          </cell>
          <cell r="C1233" t="str">
            <v>CAGW</v>
          </cell>
          <cell r="D1233">
            <v>-532522772.84291703</v>
          </cell>
          <cell r="F1233" t="str">
            <v>108TPCAGW</v>
          </cell>
          <cell r="G1233" t="str">
            <v>108TP</v>
          </cell>
          <cell r="H1233" t="str">
            <v>CAGW</v>
          </cell>
          <cell r="I1233">
            <v>-532522772.84291703</v>
          </cell>
        </row>
        <row r="1234">
          <cell r="A1234" t="str">
            <v>108TPJBG</v>
          </cell>
          <cell r="B1234" t="str">
            <v>108TP</v>
          </cell>
          <cell r="C1234" t="str">
            <v>JBG</v>
          </cell>
          <cell r="D1234">
            <v>-42748324.891249999</v>
          </cell>
          <cell r="F1234" t="str">
            <v>108TPJBG</v>
          </cell>
          <cell r="G1234" t="str">
            <v>108TP</v>
          </cell>
          <cell r="H1234" t="str">
            <v>JBG</v>
          </cell>
          <cell r="I1234">
            <v>-42748324.891249999</v>
          </cell>
        </row>
        <row r="1235">
          <cell r="A1235" t="str">
            <v>108TPSG</v>
          </cell>
          <cell r="B1235" t="str">
            <v>108TP</v>
          </cell>
          <cell r="C1235" t="str">
            <v>SG</v>
          </cell>
          <cell r="D1235">
            <v>8533992.1441666707</v>
          </cell>
          <cell r="F1235" t="str">
            <v>108TPSG</v>
          </cell>
          <cell r="G1235" t="str">
            <v>108TP</v>
          </cell>
          <cell r="H1235" t="str">
            <v>SG</v>
          </cell>
          <cell r="I1235">
            <v>8533992.1441666707</v>
          </cell>
        </row>
        <row r="1236">
          <cell r="A1236" t="str">
            <v>111GPCA</v>
          </cell>
          <cell r="B1236" t="str">
            <v>111GP</v>
          </cell>
          <cell r="C1236" t="str">
            <v>CA</v>
          </cell>
          <cell r="D1236">
            <v>-629424.28458333295</v>
          </cell>
          <cell r="F1236" t="str">
            <v>111GPCA</v>
          </cell>
          <cell r="G1236" t="str">
            <v>111GP</v>
          </cell>
          <cell r="H1236" t="str">
            <v>CA</v>
          </cell>
          <cell r="I1236">
            <v>-629424.28458333295</v>
          </cell>
        </row>
        <row r="1237">
          <cell r="A1237" t="str">
            <v>111GPID</v>
          </cell>
          <cell r="B1237" t="str">
            <v>111GP</v>
          </cell>
          <cell r="C1237" t="str">
            <v>ID</v>
          </cell>
          <cell r="D1237">
            <v>-333770.7</v>
          </cell>
          <cell r="F1237" t="str">
            <v>111GPID</v>
          </cell>
          <cell r="G1237" t="str">
            <v>111GP</v>
          </cell>
          <cell r="H1237" t="str">
            <v>ID</v>
          </cell>
          <cell r="I1237">
            <v>-333770.7</v>
          </cell>
        </row>
        <row r="1238">
          <cell r="A1238" t="str">
            <v>111GPOR</v>
          </cell>
          <cell r="B1238" t="str">
            <v>111GP</v>
          </cell>
          <cell r="C1238" t="str">
            <v>OR</v>
          </cell>
          <cell r="D1238">
            <v>-4743501.7379166698</v>
          </cell>
          <cell r="F1238" t="str">
            <v>111GPOR</v>
          </cell>
          <cell r="G1238" t="str">
            <v>111GP</v>
          </cell>
          <cell r="H1238" t="str">
            <v>OR</v>
          </cell>
          <cell r="I1238">
            <v>-4743501.7379166698</v>
          </cell>
        </row>
        <row r="1239">
          <cell r="A1239" t="str">
            <v>111GPSO</v>
          </cell>
          <cell r="B1239" t="str">
            <v>111GP</v>
          </cell>
          <cell r="C1239" t="str">
            <v>SO</v>
          </cell>
          <cell r="D1239">
            <v>-3328502.72708333</v>
          </cell>
          <cell r="F1239" t="str">
            <v>111GPSO</v>
          </cell>
          <cell r="G1239" t="str">
            <v>111GP</v>
          </cell>
          <cell r="H1239" t="str">
            <v>SO</v>
          </cell>
          <cell r="I1239">
            <v>-3328502.72708333</v>
          </cell>
        </row>
        <row r="1240">
          <cell r="A1240" t="str">
            <v>111GPUT</v>
          </cell>
          <cell r="B1240" t="str">
            <v>111GP</v>
          </cell>
          <cell r="C1240" t="str">
            <v>UT</v>
          </cell>
          <cell r="D1240">
            <v>-17579.6033333333</v>
          </cell>
          <cell r="F1240" t="str">
            <v>111GPUT</v>
          </cell>
          <cell r="G1240" t="str">
            <v>111GP</v>
          </cell>
          <cell r="H1240" t="str">
            <v>UT</v>
          </cell>
          <cell r="I1240">
            <v>-17579.6033333333</v>
          </cell>
        </row>
        <row r="1241">
          <cell r="A1241" t="str">
            <v>111GPWA</v>
          </cell>
          <cell r="B1241" t="str">
            <v>111GP</v>
          </cell>
          <cell r="C1241" t="str">
            <v>WA</v>
          </cell>
          <cell r="D1241">
            <v>-1650129.18625</v>
          </cell>
          <cell r="F1241" t="str">
            <v>111GPWA</v>
          </cell>
          <cell r="G1241" t="str">
            <v>111GP</v>
          </cell>
          <cell r="H1241" t="str">
            <v>WA</v>
          </cell>
          <cell r="I1241">
            <v>-1650129.18625</v>
          </cell>
        </row>
        <row r="1242">
          <cell r="A1242" t="str">
            <v>111GPWYP</v>
          </cell>
          <cell r="B1242" t="str">
            <v>111GP</v>
          </cell>
          <cell r="C1242" t="str">
            <v>WYP</v>
          </cell>
          <cell r="D1242">
            <v>-4556283.5345833302</v>
          </cell>
          <cell r="F1242" t="str">
            <v>111GPWYP</v>
          </cell>
          <cell r="G1242" t="str">
            <v>111GP</v>
          </cell>
          <cell r="H1242" t="str">
            <v>WYP</v>
          </cell>
          <cell r="I1242">
            <v>-4556283.5345833302</v>
          </cell>
        </row>
        <row r="1243">
          <cell r="A1243" t="str">
            <v>111HPCAGW</v>
          </cell>
          <cell r="B1243" t="str">
            <v>111HP</v>
          </cell>
          <cell r="C1243" t="str">
            <v>CAGW</v>
          </cell>
          <cell r="D1243">
            <v>-2360437.1279166699</v>
          </cell>
          <cell r="F1243" t="str">
            <v>111HPCAGW</v>
          </cell>
          <cell r="G1243" t="str">
            <v>111HP</v>
          </cell>
          <cell r="H1243" t="str">
            <v>CAGW</v>
          </cell>
          <cell r="I1243">
            <v>-2360437.1279166699</v>
          </cell>
        </row>
        <row r="1244">
          <cell r="A1244" t="str">
            <v>111IPCA</v>
          </cell>
          <cell r="B1244" t="str">
            <v>111IP</v>
          </cell>
          <cell r="C1244" t="str">
            <v>CA</v>
          </cell>
          <cell r="D1244">
            <v>-1789.3745833333301</v>
          </cell>
          <cell r="F1244" t="str">
            <v>111IPCA</v>
          </cell>
          <cell r="G1244" t="str">
            <v>111IP</v>
          </cell>
          <cell r="H1244" t="str">
            <v>CA</v>
          </cell>
          <cell r="I1244">
            <v>-1789.3745833333301</v>
          </cell>
        </row>
        <row r="1245">
          <cell r="A1245" t="str">
            <v>111IPCAEE</v>
          </cell>
          <cell r="B1245" t="str">
            <v>111IP</v>
          </cell>
          <cell r="C1245" t="str">
            <v>CAEE</v>
          </cell>
          <cell r="D1245">
            <v>-6449.0616666666701</v>
          </cell>
          <cell r="F1245" t="str">
            <v>111IPCAEE</v>
          </cell>
          <cell r="G1245" t="str">
            <v>111IP</v>
          </cell>
          <cell r="H1245" t="str">
            <v>CAEE</v>
          </cell>
          <cell r="I1245">
            <v>-6449.0616666666701</v>
          </cell>
        </row>
        <row r="1246">
          <cell r="A1246" t="str">
            <v>111IPCAGE</v>
          </cell>
          <cell r="B1246" t="str">
            <v>111IP</v>
          </cell>
          <cell r="C1246" t="str">
            <v>CAGE</v>
          </cell>
          <cell r="D1246">
            <v>-35968922.944583297</v>
          </cell>
          <cell r="F1246" t="str">
            <v>111IPCAGE</v>
          </cell>
          <cell r="G1246" t="str">
            <v>111IP</v>
          </cell>
          <cell r="H1246" t="str">
            <v>CAGE</v>
          </cell>
          <cell r="I1246">
            <v>-35968922.944583297</v>
          </cell>
        </row>
        <row r="1247">
          <cell r="A1247" t="str">
            <v>111IPCAGW</v>
          </cell>
          <cell r="B1247" t="str">
            <v>111IP</v>
          </cell>
          <cell r="C1247" t="str">
            <v>CAGW</v>
          </cell>
          <cell r="D1247">
            <v>-134273861.34625</v>
          </cell>
          <cell r="F1247" t="str">
            <v>111IPCAGW</v>
          </cell>
          <cell r="G1247" t="str">
            <v>111IP</v>
          </cell>
          <cell r="H1247" t="str">
            <v>CAGW</v>
          </cell>
          <cell r="I1247">
            <v>-134273861.34625</v>
          </cell>
        </row>
        <row r="1248">
          <cell r="A1248" t="str">
            <v>111IPCN</v>
          </cell>
          <cell r="B1248" t="str">
            <v>111IP</v>
          </cell>
          <cell r="C1248" t="str">
            <v>CN</v>
          </cell>
          <cell r="D1248">
            <v>-131913029.686667</v>
          </cell>
          <cell r="F1248" t="str">
            <v>111IPCN</v>
          </cell>
          <cell r="G1248" t="str">
            <v>111IP</v>
          </cell>
          <cell r="H1248" t="str">
            <v>CN</v>
          </cell>
          <cell r="I1248">
            <v>-131913029.686667</v>
          </cell>
        </row>
        <row r="1249">
          <cell r="A1249" t="str">
            <v>111IPID</v>
          </cell>
          <cell r="B1249" t="str">
            <v>111IP</v>
          </cell>
          <cell r="C1249" t="str">
            <v>ID</v>
          </cell>
          <cell r="D1249">
            <v>-919335.13291666703</v>
          </cell>
          <cell r="F1249" t="str">
            <v>111IPID</v>
          </cell>
          <cell r="G1249" t="str">
            <v>111IP</v>
          </cell>
          <cell r="H1249" t="str">
            <v>ID</v>
          </cell>
          <cell r="I1249">
            <v>-919335.13291666703</v>
          </cell>
        </row>
        <row r="1250">
          <cell r="A1250" t="str">
            <v>111IPJBG</v>
          </cell>
          <cell r="B1250" t="str">
            <v>111IP</v>
          </cell>
          <cell r="C1250" t="str">
            <v>JBG</v>
          </cell>
          <cell r="D1250">
            <v>-1203083.07125</v>
          </cell>
          <cell r="F1250" t="str">
            <v>111IPJBG</v>
          </cell>
          <cell r="G1250" t="str">
            <v>111IP</v>
          </cell>
          <cell r="H1250" t="str">
            <v>JBG</v>
          </cell>
          <cell r="I1250">
            <v>-1203083.07125</v>
          </cell>
        </row>
        <row r="1251">
          <cell r="A1251" t="str">
            <v>111IPOR</v>
          </cell>
          <cell r="B1251" t="str">
            <v>111IP</v>
          </cell>
          <cell r="C1251" t="str">
            <v>OR</v>
          </cell>
          <cell r="D1251">
            <v>-100494.67125</v>
          </cell>
          <cell r="F1251" t="str">
            <v>111IPOR</v>
          </cell>
          <cell r="G1251" t="str">
            <v>111IP</v>
          </cell>
          <cell r="H1251" t="str">
            <v>OR</v>
          </cell>
          <cell r="I1251">
            <v>-100494.67125</v>
          </cell>
        </row>
        <row r="1252">
          <cell r="A1252" t="str">
            <v>111IPSG</v>
          </cell>
          <cell r="B1252" t="str">
            <v>111IP</v>
          </cell>
          <cell r="C1252" t="str">
            <v>SG</v>
          </cell>
          <cell r="D1252">
            <v>-19422041.574583299</v>
          </cell>
          <cell r="F1252" t="str">
            <v>111IPSG</v>
          </cell>
          <cell r="G1252" t="str">
            <v>111IP</v>
          </cell>
          <cell r="H1252" t="str">
            <v>SG</v>
          </cell>
          <cell r="I1252">
            <v>-19422041.574583299</v>
          </cell>
        </row>
        <row r="1253">
          <cell r="A1253" t="str">
            <v>111IPSO</v>
          </cell>
          <cell r="B1253" t="str">
            <v>111IP</v>
          </cell>
          <cell r="C1253" t="str">
            <v>SO</v>
          </cell>
          <cell r="D1253">
            <v>-287528188.64625001</v>
          </cell>
          <cell r="F1253" t="str">
            <v>111IPSO</v>
          </cell>
          <cell r="G1253" t="str">
            <v>111IP</v>
          </cell>
          <cell r="H1253" t="str">
            <v>SO</v>
          </cell>
          <cell r="I1253">
            <v>-287528188.64625001</v>
          </cell>
        </row>
        <row r="1254">
          <cell r="A1254" t="str">
            <v>111IPUT</v>
          </cell>
          <cell r="B1254" t="str">
            <v>111IP</v>
          </cell>
          <cell r="C1254" t="str">
            <v>UT</v>
          </cell>
          <cell r="D1254">
            <v>28612488.682083301</v>
          </cell>
          <cell r="F1254" t="str">
            <v>111IPUT</v>
          </cell>
          <cell r="G1254" t="str">
            <v>111IP</v>
          </cell>
          <cell r="H1254" t="str">
            <v>UT</v>
          </cell>
          <cell r="I1254">
            <v>28612488.682083301</v>
          </cell>
        </row>
        <row r="1255">
          <cell r="A1255" t="str">
            <v>111IPWA</v>
          </cell>
          <cell r="B1255" t="str">
            <v>111IP</v>
          </cell>
          <cell r="C1255" t="str">
            <v>WA</v>
          </cell>
          <cell r="D1255">
            <v>-3023.6</v>
          </cell>
          <cell r="F1255" t="str">
            <v>111IPWA</v>
          </cell>
          <cell r="G1255" t="str">
            <v>111IP</v>
          </cell>
          <cell r="H1255" t="str">
            <v>WA</v>
          </cell>
          <cell r="I1255">
            <v>-3023.6</v>
          </cell>
        </row>
        <row r="1256">
          <cell r="A1256" t="str">
            <v>111IPWYP</v>
          </cell>
          <cell r="B1256" t="str">
            <v>111IP</v>
          </cell>
          <cell r="C1256" t="str">
            <v>WYP</v>
          </cell>
          <cell r="D1256">
            <v>-99289.027083333305</v>
          </cell>
          <cell r="F1256" t="str">
            <v>111IPWYP</v>
          </cell>
          <cell r="G1256" t="str">
            <v>111IP</v>
          </cell>
          <cell r="H1256" t="str">
            <v>WYP</v>
          </cell>
          <cell r="I1256">
            <v>-99289.027083333305</v>
          </cell>
        </row>
        <row r="1257">
          <cell r="A1257" t="str">
            <v>182MCA</v>
          </cell>
          <cell r="B1257" t="str">
            <v>182M</v>
          </cell>
          <cell r="C1257" t="str">
            <v>CA</v>
          </cell>
          <cell r="D1257">
            <v>-1325556.69791667</v>
          </cell>
          <cell r="F1257" t="str">
            <v>182MCA</v>
          </cell>
          <cell r="G1257" t="str">
            <v>182M</v>
          </cell>
          <cell r="H1257" t="str">
            <v>CA</v>
          </cell>
          <cell r="I1257">
            <v>-1325556.69791667</v>
          </cell>
        </row>
        <row r="1258">
          <cell r="A1258" t="str">
            <v>182MCAEE</v>
          </cell>
          <cell r="B1258" t="str">
            <v>182M</v>
          </cell>
          <cell r="C1258" t="str">
            <v>CAEE</v>
          </cell>
          <cell r="D1258">
            <v>188312792.27333301</v>
          </cell>
          <cell r="F1258" t="str">
            <v>182MCAEE</v>
          </cell>
          <cell r="G1258" t="str">
            <v>182M</v>
          </cell>
          <cell r="H1258" t="str">
            <v>CAEE</v>
          </cell>
          <cell r="I1258">
            <v>188312792.27333301</v>
          </cell>
        </row>
        <row r="1259">
          <cell r="A1259" t="str">
            <v>182MCAGE</v>
          </cell>
          <cell r="B1259" t="str">
            <v>182M</v>
          </cell>
          <cell r="C1259" t="str">
            <v>CAGE</v>
          </cell>
          <cell r="D1259">
            <v>3448669.39</v>
          </cell>
          <cell r="F1259" t="str">
            <v>182MCAGE</v>
          </cell>
          <cell r="G1259" t="str">
            <v>182M</v>
          </cell>
          <cell r="H1259" t="str">
            <v>CAGE</v>
          </cell>
          <cell r="I1259">
            <v>3448669.39</v>
          </cell>
        </row>
        <row r="1260">
          <cell r="A1260" t="str">
            <v>182MCAGW</v>
          </cell>
          <cell r="B1260" t="str">
            <v>182M</v>
          </cell>
          <cell r="C1260" t="str">
            <v>CAGW</v>
          </cell>
          <cell r="D1260">
            <v>0</v>
          </cell>
          <cell r="F1260" t="str">
            <v>182MCAGW</v>
          </cell>
          <cell r="G1260" t="str">
            <v>182M</v>
          </cell>
          <cell r="H1260" t="str">
            <v>CAGW</v>
          </cell>
          <cell r="I1260">
            <v>0</v>
          </cell>
        </row>
        <row r="1261">
          <cell r="A1261" t="str">
            <v>182MID</v>
          </cell>
          <cell r="B1261" t="str">
            <v>182M</v>
          </cell>
          <cell r="C1261" t="str">
            <v>ID</v>
          </cell>
          <cell r="D1261">
            <v>-1339045.7641666699</v>
          </cell>
          <cell r="F1261" t="str">
            <v>182MID</v>
          </cell>
          <cell r="G1261" t="str">
            <v>182M</v>
          </cell>
          <cell r="H1261" t="str">
            <v>ID</v>
          </cell>
          <cell r="I1261">
            <v>-1339045.7641666699</v>
          </cell>
        </row>
        <row r="1262">
          <cell r="A1262" t="str">
            <v>182MJBG</v>
          </cell>
          <cell r="B1262" t="str">
            <v>182M</v>
          </cell>
          <cell r="C1262" t="str">
            <v>JBG</v>
          </cell>
          <cell r="D1262">
            <v>0</v>
          </cell>
          <cell r="F1262" t="str">
            <v>182MJBG</v>
          </cell>
          <cell r="G1262" t="str">
            <v>182M</v>
          </cell>
          <cell r="H1262" t="str">
            <v>JBG</v>
          </cell>
          <cell r="I1262">
            <v>0</v>
          </cell>
        </row>
        <row r="1263">
          <cell r="A1263" t="str">
            <v>182MOR</v>
          </cell>
          <cell r="B1263" t="str">
            <v>182M</v>
          </cell>
          <cell r="C1263" t="str">
            <v>OR</v>
          </cell>
          <cell r="D1263">
            <v>-8311959.3641666695</v>
          </cell>
          <cell r="F1263" t="str">
            <v>182MOR</v>
          </cell>
          <cell r="G1263" t="str">
            <v>182M</v>
          </cell>
          <cell r="H1263" t="str">
            <v>OR</v>
          </cell>
          <cell r="I1263">
            <v>-8311959.3641666695</v>
          </cell>
        </row>
        <row r="1264">
          <cell r="A1264" t="str">
            <v>182MOTHER</v>
          </cell>
          <cell r="B1264" t="str">
            <v>182M</v>
          </cell>
          <cell r="C1264" t="str">
            <v>OTHER</v>
          </cell>
          <cell r="D1264">
            <v>113503988.05249999</v>
          </cell>
          <cell r="F1264" t="str">
            <v>182MOTHER</v>
          </cell>
          <cell r="G1264" t="str">
            <v>182M</v>
          </cell>
          <cell r="H1264" t="str">
            <v>OTHER</v>
          </cell>
          <cell r="I1264">
            <v>113503988.05249999</v>
          </cell>
        </row>
        <row r="1265">
          <cell r="A1265" t="str">
            <v>182MSO</v>
          </cell>
          <cell r="B1265" t="str">
            <v>182M</v>
          </cell>
          <cell r="C1265" t="str">
            <v>SO</v>
          </cell>
          <cell r="D1265">
            <v>0</v>
          </cell>
          <cell r="F1265" t="str">
            <v>182MSO</v>
          </cell>
          <cell r="G1265" t="str">
            <v>182M</v>
          </cell>
          <cell r="H1265" t="str">
            <v>SO</v>
          </cell>
          <cell r="I1265">
            <v>0</v>
          </cell>
        </row>
        <row r="1266">
          <cell r="A1266" t="str">
            <v>182MUT</v>
          </cell>
          <cell r="B1266" t="str">
            <v>182M</v>
          </cell>
          <cell r="C1266" t="str">
            <v>UT</v>
          </cell>
          <cell r="D1266">
            <v>8396565.0775000006</v>
          </cell>
          <cell r="F1266" t="str">
            <v>182MUT</v>
          </cell>
          <cell r="G1266" t="str">
            <v>182M</v>
          </cell>
          <cell r="H1266" t="str">
            <v>UT</v>
          </cell>
          <cell r="I1266">
            <v>8396565.0775000006</v>
          </cell>
        </row>
        <row r="1267">
          <cell r="A1267" t="str">
            <v>182MWA</v>
          </cell>
          <cell r="B1267" t="str">
            <v>182M</v>
          </cell>
          <cell r="C1267" t="str">
            <v>WA</v>
          </cell>
          <cell r="D1267">
            <v>108754.74</v>
          </cell>
          <cell r="F1267" t="str">
            <v>182MWA</v>
          </cell>
          <cell r="G1267" t="str">
            <v>182M</v>
          </cell>
          <cell r="H1267" t="str">
            <v>WA</v>
          </cell>
          <cell r="I1267">
            <v>108754.74</v>
          </cell>
        </row>
        <row r="1268">
          <cell r="A1268" t="str">
            <v>182MWYP</v>
          </cell>
          <cell r="B1268" t="str">
            <v>182M</v>
          </cell>
          <cell r="C1268" t="str">
            <v>WYP</v>
          </cell>
          <cell r="D1268">
            <v>11018655.2908333</v>
          </cell>
          <cell r="F1268" t="str">
            <v>182MWYP</v>
          </cell>
          <cell r="G1268" t="str">
            <v>182M</v>
          </cell>
          <cell r="H1268" t="str">
            <v>WYP</v>
          </cell>
          <cell r="I1268">
            <v>11018655.2908333</v>
          </cell>
        </row>
        <row r="1269">
          <cell r="A1269" t="str">
            <v>182MWYU</v>
          </cell>
          <cell r="B1269" t="str">
            <v>182M</v>
          </cell>
          <cell r="C1269" t="str">
            <v>WYU</v>
          </cell>
          <cell r="D1269">
            <v>-5018933.32</v>
          </cell>
          <cell r="F1269" t="str">
            <v>182MWYU</v>
          </cell>
          <cell r="G1269" t="str">
            <v>182M</v>
          </cell>
          <cell r="H1269" t="str">
            <v>WYU</v>
          </cell>
          <cell r="I1269">
            <v>-5018933.32</v>
          </cell>
        </row>
        <row r="1270">
          <cell r="A1270" t="str">
            <v>182WCA</v>
          </cell>
          <cell r="B1270" t="str">
            <v>182W</v>
          </cell>
          <cell r="C1270" t="str">
            <v>CA</v>
          </cell>
          <cell r="D1270">
            <v>0.01</v>
          </cell>
          <cell r="F1270" t="str">
            <v>182WCA</v>
          </cell>
          <cell r="G1270" t="str">
            <v>182W</v>
          </cell>
          <cell r="H1270" t="str">
            <v>CA</v>
          </cell>
          <cell r="I1270">
            <v>0.01</v>
          </cell>
        </row>
        <row r="1271">
          <cell r="A1271" t="str">
            <v>182WID</v>
          </cell>
          <cell r="B1271" t="str">
            <v>182W</v>
          </cell>
          <cell r="C1271" t="str">
            <v>ID</v>
          </cell>
          <cell r="D1271">
            <v>1687321.02</v>
          </cell>
          <cell r="F1271" t="str">
            <v>182WID</v>
          </cell>
          <cell r="G1271" t="str">
            <v>182W</v>
          </cell>
          <cell r="H1271" t="str">
            <v>ID</v>
          </cell>
          <cell r="I1271">
            <v>1687321.02</v>
          </cell>
        </row>
        <row r="1272">
          <cell r="A1272" t="str">
            <v>182WOTHER</v>
          </cell>
          <cell r="B1272" t="str">
            <v>182W</v>
          </cell>
          <cell r="C1272" t="str">
            <v>OTHER</v>
          </cell>
          <cell r="D1272">
            <v>-10291153.09375</v>
          </cell>
          <cell r="F1272" t="str">
            <v>182WOTHER</v>
          </cell>
          <cell r="G1272" t="str">
            <v>182W</v>
          </cell>
          <cell r="H1272" t="str">
            <v>OTHER</v>
          </cell>
          <cell r="I1272">
            <v>-10291153.09375</v>
          </cell>
        </row>
        <row r="1273">
          <cell r="A1273" t="str">
            <v>182WUT</v>
          </cell>
          <cell r="B1273" t="str">
            <v>182W</v>
          </cell>
          <cell r="C1273" t="str">
            <v>UT</v>
          </cell>
          <cell r="D1273">
            <v>0</v>
          </cell>
          <cell r="F1273" t="str">
            <v>182WUT</v>
          </cell>
          <cell r="G1273" t="str">
            <v>182W</v>
          </cell>
          <cell r="H1273" t="str">
            <v>UT</v>
          </cell>
          <cell r="I1273">
            <v>0</v>
          </cell>
        </row>
        <row r="1274">
          <cell r="A1274" t="str">
            <v>182WWYP</v>
          </cell>
          <cell r="B1274" t="str">
            <v>182W</v>
          </cell>
          <cell r="C1274" t="str">
            <v>WYP</v>
          </cell>
          <cell r="D1274">
            <v>-412535.40375</v>
          </cell>
          <cell r="F1274" t="str">
            <v>182WWYP</v>
          </cell>
          <cell r="G1274" t="str">
            <v>182W</v>
          </cell>
          <cell r="H1274" t="str">
            <v>WYP</v>
          </cell>
          <cell r="I1274">
            <v>-412535.40375</v>
          </cell>
        </row>
        <row r="1275">
          <cell r="A1275" t="str">
            <v>182WWYU</v>
          </cell>
          <cell r="B1275" t="str">
            <v>182W</v>
          </cell>
          <cell r="C1275" t="str">
            <v>WYU</v>
          </cell>
          <cell r="D1275">
            <v>0</v>
          </cell>
          <cell r="F1275" t="str">
            <v>182WWYU</v>
          </cell>
          <cell r="G1275" t="str">
            <v>182W</v>
          </cell>
          <cell r="H1275" t="str">
            <v>WYU</v>
          </cell>
          <cell r="I1275">
            <v>0</v>
          </cell>
        </row>
        <row r="1276">
          <cell r="A1276" t="str">
            <v>186MCAEE</v>
          </cell>
          <cell r="B1276" t="str">
            <v>186M</v>
          </cell>
          <cell r="C1276" t="str">
            <v>CAEE</v>
          </cell>
          <cell r="D1276">
            <v>1648319.80291667</v>
          </cell>
          <cell r="F1276" t="str">
            <v>186MCAEE</v>
          </cell>
          <cell r="G1276" t="str">
            <v>186M</v>
          </cell>
          <cell r="H1276" t="str">
            <v>CAEE</v>
          </cell>
          <cell r="I1276">
            <v>1648319.80291667</v>
          </cell>
        </row>
        <row r="1277">
          <cell r="A1277" t="str">
            <v>186MCAEW</v>
          </cell>
          <cell r="B1277" t="str">
            <v>186M</v>
          </cell>
          <cell r="C1277" t="str">
            <v>CAEW</v>
          </cell>
          <cell r="D1277">
            <v>0</v>
          </cell>
          <cell r="F1277" t="str">
            <v>186MCAEW</v>
          </cell>
          <cell r="G1277" t="str">
            <v>186M</v>
          </cell>
          <cell r="H1277" t="str">
            <v>CAEW</v>
          </cell>
          <cell r="I1277">
            <v>0</v>
          </cell>
        </row>
        <row r="1278">
          <cell r="A1278" t="str">
            <v>186MCAGE</v>
          </cell>
          <cell r="B1278" t="str">
            <v>186M</v>
          </cell>
          <cell r="C1278" t="str">
            <v>CAGE</v>
          </cell>
          <cell r="D1278">
            <v>41336681.804166697</v>
          </cell>
          <cell r="F1278" t="str">
            <v>186MCAGE</v>
          </cell>
          <cell r="G1278" t="str">
            <v>186M</v>
          </cell>
          <cell r="H1278" t="str">
            <v>CAGE</v>
          </cell>
          <cell r="I1278">
            <v>41336681.804166697</v>
          </cell>
        </row>
        <row r="1279">
          <cell r="A1279" t="str">
            <v>186MCAGW</v>
          </cell>
          <cell r="B1279" t="str">
            <v>186M</v>
          </cell>
          <cell r="C1279" t="str">
            <v>CAGW</v>
          </cell>
          <cell r="D1279">
            <v>15964362.1858333</v>
          </cell>
          <cell r="F1279" t="str">
            <v>186MCAGW</v>
          </cell>
          <cell r="G1279" t="str">
            <v>186M</v>
          </cell>
          <cell r="H1279" t="str">
            <v>CAGW</v>
          </cell>
          <cell r="I1279">
            <v>15964362.1858333</v>
          </cell>
        </row>
        <row r="1280">
          <cell r="A1280" t="str">
            <v>186MID</v>
          </cell>
          <cell r="B1280" t="str">
            <v>186M</v>
          </cell>
          <cell r="C1280" t="str">
            <v>ID</v>
          </cell>
          <cell r="D1280">
            <v>0</v>
          </cell>
          <cell r="F1280" t="str">
            <v>186MID</v>
          </cell>
          <cell r="G1280" t="str">
            <v>186M</v>
          </cell>
          <cell r="H1280" t="str">
            <v>ID</v>
          </cell>
          <cell r="I1280">
            <v>0</v>
          </cell>
        </row>
        <row r="1281">
          <cell r="A1281" t="str">
            <v>186MJBE</v>
          </cell>
          <cell r="B1281" t="str">
            <v>186M</v>
          </cell>
          <cell r="C1281" t="str">
            <v>JBE</v>
          </cell>
          <cell r="D1281">
            <v>1127.1566666666699</v>
          </cell>
          <cell r="F1281" t="str">
            <v>186MJBE</v>
          </cell>
          <cell r="G1281" t="str">
            <v>186M</v>
          </cell>
          <cell r="H1281" t="str">
            <v>JBE</v>
          </cell>
          <cell r="I1281">
            <v>1127.1566666666699</v>
          </cell>
        </row>
        <row r="1282">
          <cell r="A1282" t="str">
            <v>186MOR</v>
          </cell>
          <cell r="B1282" t="str">
            <v>186M</v>
          </cell>
          <cell r="C1282" t="str">
            <v>OR</v>
          </cell>
          <cell r="D1282">
            <v>0</v>
          </cell>
          <cell r="F1282" t="str">
            <v>186MOR</v>
          </cell>
          <cell r="G1282" t="str">
            <v>186M</v>
          </cell>
          <cell r="H1282" t="str">
            <v>OR</v>
          </cell>
          <cell r="I1282">
            <v>0</v>
          </cell>
        </row>
        <row r="1283">
          <cell r="A1283" t="str">
            <v>186MOTHER</v>
          </cell>
          <cell r="B1283" t="str">
            <v>186M</v>
          </cell>
          <cell r="C1283" t="str">
            <v>OTHER</v>
          </cell>
          <cell r="D1283">
            <v>4078118.40583333</v>
          </cell>
          <cell r="F1283" t="str">
            <v>186MOTHER</v>
          </cell>
          <cell r="G1283" t="str">
            <v>186M</v>
          </cell>
          <cell r="H1283" t="str">
            <v>OTHER</v>
          </cell>
          <cell r="I1283">
            <v>4078118.40583333</v>
          </cell>
        </row>
        <row r="1284">
          <cell r="A1284" t="str">
            <v>186MSG</v>
          </cell>
          <cell r="B1284" t="str">
            <v>186M</v>
          </cell>
          <cell r="C1284" t="str">
            <v>SG</v>
          </cell>
          <cell r="D1284">
            <v>12379662.5233333</v>
          </cell>
          <cell r="F1284" t="str">
            <v>186MSG</v>
          </cell>
          <cell r="G1284" t="str">
            <v>186M</v>
          </cell>
          <cell r="H1284" t="str">
            <v>SG</v>
          </cell>
          <cell r="I1284">
            <v>12379662.5233333</v>
          </cell>
        </row>
        <row r="1285">
          <cell r="A1285" t="str">
            <v>186MSO</v>
          </cell>
          <cell r="B1285" t="str">
            <v>186M</v>
          </cell>
          <cell r="C1285" t="str">
            <v>SO</v>
          </cell>
          <cell r="D1285">
            <v>309632.412916667</v>
          </cell>
          <cell r="F1285" t="str">
            <v>186MSO</v>
          </cell>
          <cell r="G1285" t="str">
            <v>186M</v>
          </cell>
          <cell r="H1285" t="str">
            <v>SO</v>
          </cell>
          <cell r="I1285">
            <v>309632.412916667</v>
          </cell>
        </row>
        <row r="1286">
          <cell r="A1286" t="str">
            <v>186MWA</v>
          </cell>
          <cell r="B1286" t="str">
            <v>186M</v>
          </cell>
          <cell r="C1286" t="str">
            <v>WA</v>
          </cell>
          <cell r="D1286">
            <v>0</v>
          </cell>
          <cell r="F1286" t="str">
            <v>186MWA</v>
          </cell>
          <cell r="G1286" t="str">
            <v>186M</v>
          </cell>
          <cell r="H1286" t="str">
            <v>WA</v>
          </cell>
          <cell r="I1286">
            <v>0</v>
          </cell>
        </row>
        <row r="1287">
          <cell r="A1287" t="str">
            <v>186WOTHER</v>
          </cell>
          <cell r="B1287" t="str">
            <v>186W</v>
          </cell>
          <cell r="C1287" t="str">
            <v>OTHER</v>
          </cell>
          <cell r="D1287">
            <v>0</v>
          </cell>
          <cell r="F1287" t="str">
            <v>186WOTHER</v>
          </cell>
          <cell r="G1287" t="str">
            <v>186W</v>
          </cell>
          <cell r="H1287" t="str">
            <v>OTHER</v>
          </cell>
          <cell r="I1287">
            <v>0</v>
          </cell>
        </row>
        <row r="1288">
          <cell r="A1288" t="str">
            <v>DPCA</v>
          </cell>
          <cell r="B1288" t="str">
            <v>DP</v>
          </cell>
          <cell r="C1288" t="str">
            <v>CA</v>
          </cell>
          <cell r="D1288">
            <v>2646161.9308333299</v>
          </cell>
          <cell r="F1288" t="str">
            <v>DPCA</v>
          </cell>
          <cell r="G1288" t="str">
            <v>DP</v>
          </cell>
          <cell r="H1288" t="str">
            <v>CA</v>
          </cell>
          <cell r="I1288">
            <v>2646161.9308333299</v>
          </cell>
        </row>
        <row r="1289">
          <cell r="A1289" t="str">
            <v>DPID</v>
          </cell>
          <cell r="B1289" t="str">
            <v>DP</v>
          </cell>
          <cell r="C1289" t="str">
            <v>ID</v>
          </cell>
          <cell r="D1289">
            <v>2134152.6616666699</v>
          </cell>
          <cell r="F1289" t="str">
            <v>DPID</v>
          </cell>
          <cell r="G1289" t="str">
            <v>DP</v>
          </cell>
          <cell r="H1289" t="str">
            <v>ID</v>
          </cell>
          <cell r="I1289">
            <v>2134152.6616666699</v>
          </cell>
        </row>
        <row r="1290">
          <cell r="A1290" t="str">
            <v>DPOR</v>
          </cell>
          <cell r="B1290" t="str">
            <v>DP</v>
          </cell>
          <cell r="C1290" t="str">
            <v>OR</v>
          </cell>
          <cell r="D1290">
            <v>16509125.305416699</v>
          </cell>
          <cell r="F1290" t="str">
            <v>DPOR</v>
          </cell>
          <cell r="G1290" t="str">
            <v>DP</v>
          </cell>
          <cell r="H1290" t="str">
            <v>OR</v>
          </cell>
          <cell r="I1290">
            <v>16509125.305416699</v>
          </cell>
        </row>
        <row r="1291">
          <cell r="A1291" t="str">
            <v>DPSG</v>
          </cell>
          <cell r="B1291" t="str">
            <v>DP</v>
          </cell>
          <cell r="C1291" t="str">
            <v>SG</v>
          </cell>
          <cell r="D1291">
            <v>0</v>
          </cell>
          <cell r="F1291" t="str">
            <v>DPSG</v>
          </cell>
          <cell r="G1291" t="str">
            <v>DP</v>
          </cell>
          <cell r="H1291" t="str">
            <v>SG</v>
          </cell>
          <cell r="I1291">
            <v>0</v>
          </cell>
        </row>
        <row r="1292">
          <cell r="A1292" t="str">
            <v>DPSNPD</v>
          </cell>
          <cell r="B1292" t="str">
            <v>DP</v>
          </cell>
          <cell r="C1292" t="str">
            <v>SNPD</v>
          </cell>
          <cell r="D1292">
            <v>0</v>
          </cell>
          <cell r="F1292" t="str">
            <v>DPSNPD</v>
          </cell>
          <cell r="G1292" t="str">
            <v>DP</v>
          </cell>
          <cell r="H1292" t="str">
            <v>SNPD</v>
          </cell>
          <cell r="I1292">
            <v>0</v>
          </cell>
        </row>
        <row r="1293">
          <cell r="A1293" t="str">
            <v>DPUT</v>
          </cell>
          <cell r="B1293" t="str">
            <v>DP</v>
          </cell>
          <cell r="C1293" t="str">
            <v>UT</v>
          </cell>
          <cell r="D1293">
            <v>22839792.883333299</v>
          </cell>
          <cell r="F1293" t="str">
            <v>DPUT</v>
          </cell>
          <cell r="G1293" t="str">
            <v>DP</v>
          </cell>
          <cell r="H1293" t="str">
            <v>UT</v>
          </cell>
          <cell r="I1293">
            <v>22839792.883333299</v>
          </cell>
        </row>
        <row r="1294">
          <cell r="A1294" t="str">
            <v>DPWA</v>
          </cell>
          <cell r="B1294" t="str">
            <v>DP</v>
          </cell>
          <cell r="C1294" t="str">
            <v>WA</v>
          </cell>
          <cell r="D1294">
            <v>6981707.5337500004</v>
          </cell>
          <cell r="F1294" t="str">
            <v>DPWA</v>
          </cell>
          <cell r="G1294" t="str">
            <v>DP</v>
          </cell>
          <cell r="H1294" t="str">
            <v>WA</v>
          </cell>
          <cell r="I1294">
            <v>6981707.5337500004</v>
          </cell>
        </row>
        <row r="1295">
          <cell r="A1295" t="str">
            <v>DPWYU</v>
          </cell>
          <cell r="B1295" t="str">
            <v>DP</v>
          </cell>
          <cell r="C1295" t="str">
            <v>WYU</v>
          </cell>
          <cell r="D1295">
            <v>6067394.2350000003</v>
          </cell>
          <cell r="F1295" t="str">
            <v>DPWYU</v>
          </cell>
          <cell r="G1295" t="str">
            <v>DP</v>
          </cell>
          <cell r="H1295" t="str">
            <v>WYU</v>
          </cell>
          <cell r="I1295">
            <v>6067394.2350000003</v>
          </cell>
        </row>
        <row r="1296">
          <cell r="A1296" t="str">
            <v>GPCAGE</v>
          </cell>
          <cell r="B1296" t="str">
            <v>GP</v>
          </cell>
          <cell r="C1296" t="str">
            <v>CAGE</v>
          </cell>
          <cell r="D1296">
            <v>6845.7591666666704</v>
          </cell>
          <cell r="F1296" t="str">
            <v>GPCAGE</v>
          </cell>
          <cell r="G1296" t="str">
            <v>GP</v>
          </cell>
          <cell r="H1296" t="str">
            <v>CAGE</v>
          </cell>
          <cell r="I1296">
            <v>6845.7591666666704</v>
          </cell>
        </row>
        <row r="1297">
          <cell r="A1297" t="str">
            <v>GPCAGW</v>
          </cell>
          <cell r="B1297" t="str">
            <v>GP</v>
          </cell>
          <cell r="C1297" t="str">
            <v>CAGW</v>
          </cell>
          <cell r="D1297">
            <v>0</v>
          </cell>
          <cell r="F1297" t="str">
            <v>GPCAGW</v>
          </cell>
          <cell r="G1297" t="str">
            <v>GP</v>
          </cell>
          <cell r="H1297" t="str">
            <v>CAGW</v>
          </cell>
          <cell r="I1297">
            <v>0</v>
          </cell>
        </row>
        <row r="1298">
          <cell r="A1298" t="str">
            <v>GPSG</v>
          </cell>
          <cell r="B1298" t="str">
            <v>GP</v>
          </cell>
          <cell r="C1298" t="str">
            <v>SG</v>
          </cell>
          <cell r="D1298">
            <v>-6845.7591666666704</v>
          </cell>
          <cell r="F1298" t="str">
            <v>GPSG</v>
          </cell>
          <cell r="G1298" t="str">
            <v>GP</v>
          </cell>
          <cell r="H1298" t="str">
            <v>SG</v>
          </cell>
          <cell r="I1298">
            <v>-6845.7591666666704</v>
          </cell>
        </row>
        <row r="1299">
          <cell r="A1299" t="str">
            <v>GPSO</v>
          </cell>
          <cell r="B1299" t="str">
            <v>GP</v>
          </cell>
          <cell r="C1299" t="str">
            <v>SO</v>
          </cell>
          <cell r="D1299">
            <v>26642707.891666699</v>
          </cell>
          <cell r="F1299" t="str">
            <v>GPSO</v>
          </cell>
          <cell r="G1299" t="str">
            <v>GP</v>
          </cell>
          <cell r="H1299" t="str">
            <v>SO</v>
          </cell>
          <cell r="I1299">
            <v>26642707.891666699</v>
          </cell>
        </row>
        <row r="1300">
          <cell r="A1300" t="str">
            <v>IPSO</v>
          </cell>
          <cell r="B1300" t="str">
            <v>IP</v>
          </cell>
          <cell r="C1300" t="str">
            <v>SO</v>
          </cell>
          <cell r="D1300">
            <v>0</v>
          </cell>
          <cell r="F1300" t="str">
            <v>IPSO</v>
          </cell>
          <cell r="G1300" t="str">
            <v>IP</v>
          </cell>
          <cell r="H1300" t="str">
            <v>SO</v>
          </cell>
          <cell r="I1300">
            <v>0</v>
          </cell>
        </row>
        <row r="1301">
          <cell r="A1301" t="str">
            <v>OPCAGE</v>
          </cell>
          <cell r="B1301" t="str">
            <v>OP</v>
          </cell>
          <cell r="C1301" t="str">
            <v>CAGE</v>
          </cell>
          <cell r="D1301">
            <v>0</v>
          </cell>
          <cell r="F1301" t="str">
            <v>OPCAGE</v>
          </cell>
          <cell r="G1301" t="str">
            <v>OP</v>
          </cell>
          <cell r="H1301" t="str">
            <v>CAGE</v>
          </cell>
          <cell r="I1301">
            <v>0</v>
          </cell>
        </row>
        <row r="1302">
          <cell r="A1302" t="str">
            <v>OPCAGW</v>
          </cell>
          <cell r="B1302" t="str">
            <v>OP</v>
          </cell>
          <cell r="C1302" t="str">
            <v>CAGW</v>
          </cell>
          <cell r="D1302">
            <v>-553173</v>
          </cell>
          <cell r="F1302" t="str">
            <v>OPCAGW</v>
          </cell>
          <cell r="G1302" t="str">
            <v>OP</v>
          </cell>
          <cell r="H1302" t="str">
            <v>CAGW</v>
          </cell>
          <cell r="I1302">
            <v>-553173</v>
          </cell>
        </row>
        <row r="1303">
          <cell r="A1303" t="str">
            <v>OPSG</v>
          </cell>
          <cell r="B1303" t="str">
            <v>OP</v>
          </cell>
          <cell r="C1303" t="str">
            <v>SG</v>
          </cell>
          <cell r="D1303">
            <v>0</v>
          </cell>
          <cell r="F1303" t="str">
            <v>OPSG</v>
          </cell>
          <cell r="G1303" t="str">
            <v>OP</v>
          </cell>
          <cell r="H1303" t="str">
            <v>SG</v>
          </cell>
          <cell r="I1303">
            <v>0</v>
          </cell>
        </row>
        <row r="1304">
          <cell r="A1304" t="str">
            <v>SPCAGE</v>
          </cell>
          <cell r="B1304" t="str">
            <v>SP</v>
          </cell>
          <cell r="C1304" t="str">
            <v>CAGE</v>
          </cell>
          <cell r="D1304">
            <v>-11695324.375</v>
          </cell>
          <cell r="F1304" t="str">
            <v>SPCAGE</v>
          </cell>
          <cell r="G1304" t="str">
            <v>SP</v>
          </cell>
          <cell r="H1304" t="str">
            <v>CAGE</v>
          </cell>
          <cell r="I1304">
            <v>-11695324.375</v>
          </cell>
        </row>
        <row r="1305">
          <cell r="A1305" t="str">
            <v>SPCAGW</v>
          </cell>
          <cell r="B1305" t="str">
            <v>SP</v>
          </cell>
          <cell r="C1305" t="str">
            <v>CAGW</v>
          </cell>
          <cell r="D1305">
            <v>553173</v>
          </cell>
          <cell r="F1305" t="str">
            <v>SPCAGW</v>
          </cell>
          <cell r="G1305" t="str">
            <v>SP</v>
          </cell>
          <cell r="H1305" t="str">
            <v>CAGW</v>
          </cell>
          <cell r="I1305">
            <v>553173</v>
          </cell>
        </row>
        <row r="1306">
          <cell r="A1306" t="str">
            <v>SPSG</v>
          </cell>
          <cell r="B1306" t="str">
            <v>SP</v>
          </cell>
          <cell r="C1306" t="str">
            <v>SG</v>
          </cell>
          <cell r="D1306">
            <v>56959454.567916699</v>
          </cell>
          <cell r="F1306" t="str">
            <v>SPSG</v>
          </cell>
          <cell r="G1306" t="str">
            <v>SP</v>
          </cell>
          <cell r="H1306" t="str">
            <v>SG</v>
          </cell>
          <cell r="I1306">
            <v>56959454.567916699</v>
          </cell>
        </row>
        <row r="1307">
          <cell r="A1307" t="str">
            <v>TPCA</v>
          </cell>
          <cell r="B1307" t="str">
            <v>TP</v>
          </cell>
          <cell r="C1307" t="str">
            <v>CA</v>
          </cell>
          <cell r="D1307">
            <v>0</v>
          </cell>
          <cell r="F1307" t="str">
            <v>TPCA</v>
          </cell>
          <cell r="G1307" t="str">
            <v>TP</v>
          </cell>
          <cell r="H1307" t="str">
            <v>CA</v>
          </cell>
          <cell r="I1307">
            <v>0</v>
          </cell>
        </row>
        <row r="1308">
          <cell r="A1308" t="str">
            <v>TPCAEE</v>
          </cell>
          <cell r="B1308" t="str">
            <v>TP</v>
          </cell>
          <cell r="C1308" t="str">
            <v>CAEE</v>
          </cell>
          <cell r="D1308">
            <v>0</v>
          </cell>
          <cell r="F1308" t="str">
            <v>TPCAEE</v>
          </cell>
          <cell r="G1308" t="str">
            <v>TP</v>
          </cell>
          <cell r="H1308" t="str">
            <v>CAEE</v>
          </cell>
          <cell r="I1308">
            <v>0</v>
          </cell>
        </row>
        <row r="1309">
          <cell r="A1309" t="str">
            <v>TPCAGE</v>
          </cell>
          <cell r="B1309" t="str">
            <v>TP</v>
          </cell>
          <cell r="C1309" t="str">
            <v>CAGE</v>
          </cell>
          <cell r="D1309">
            <v>57423455.947499998</v>
          </cell>
          <cell r="F1309" t="str">
            <v>TPCAGE</v>
          </cell>
          <cell r="G1309" t="str">
            <v>TP</v>
          </cell>
          <cell r="H1309" t="str">
            <v>CAGE</v>
          </cell>
          <cell r="I1309">
            <v>57423455.947499998</v>
          </cell>
        </row>
        <row r="1310">
          <cell r="A1310" t="str">
            <v>TPCAGW</v>
          </cell>
          <cell r="B1310" t="str">
            <v>TP</v>
          </cell>
          <cell r="C1310" t="str">
            <v>CAGW</v>
          </cell>
          <cell r="D1310">
            <v>52604042.061250001</v>
          </cell>
          <cell r="F1310" t="str">
            <v>TPCAGW</v>
          </cell>
          <cell r="G1310" t="str">
            <v>TP</v>
          </cell>
          <cell r="H1310" t="str">
            <v>CAGW</v>
          </cell>
          <cell r="I1310">
            <v>52604042.061250001</v>
          </cell>
        </row>
        <row r="1311">
          <cell r="A1311" t="str">
            <v>TPSG</v>
          </cell>
          <cell r="B1311" t="str">
            <v>TP</v>
          </cell>
          <cell r="C1311" t="str">
            <v>SG</v>
          </cell>
          <cell r="D1311">
            <v>-8978581.5999999996</v>
          </cell>
          <cell r="F1311" t="str">
            <v>TPSG</v>
          </cell>
          <cell r="G1311" t="str">
            <v>TP</v>
          </cell>
          <cell r="H1311" t="str">
            <v>SG</v>
          </cell>
          <cell r="I1311">
            <v>-8978581.5999999996</v>
          </cell>
        </row>
        <row r="1312">
          <cell r="A1312" t="str">
            <v>TPSO</v>
          </cell>
          <cell r="B1312" t="str">
            <v>TP</v>
          </cell>
          <cell r="C1312" t="str">
            <v>SO</v>
          </cell>
          <cell r="D1312">
            <v>0</v>
          </cell>
          <cell r="F1312" t="str">
            <v>TPSO</v>
          </cell>
          <cell r="G1312" t="str">
            <v>TP</v>
          </cell>
          <cell r="H1312" t="str">
            <v>SO</v>
          </cell>
          <cell r="I1312">
            <v>0</v>
          </cell>
        </row>
        <row r="1313">
          <cell r="A1313" t="str">
            <v>143SO</v>
          </cell>
          <cell r="B1313" t="str">
            <v>143</v>
          </cell>
          <cell r="C1313" t="str">
            <v>SO</v>
          </cell>
          <cell r="D1313">
            <v>52083007.785833403</v>
          </cell>
          <cell r="F1313" t="str">
            <v>143SO</v>
          </cell>
          <cell r="G1313" t="str">
            <v>143</v>
          </cell>
          <cell r="H1313" t="str">
            <v>SO</v>
          </cell>
          <cell r="I1313">
            <v>52083007.785833403</v>
          </cell>
        </row>
        <row r="1314">
          <cell r="A1314" t="str">
            <v>230OTHER</v>
          </cell>
          <cell r="B1314" t="str">
            <v>230</v>
          </cell>
          <cell r="C1314" t="str">
            <v>OTHER</v>
          </cell>
          <cell r="D1314">
            <v>-8267790.4500000002</v>
          </cell>
          <cell r="F1314" t="str">
            <v>230OTHER</v>
          </cell>
          <cell r="G1314" t="str">
            <v>230</v>
          </cell>
          <cell r="H1314" t="str">
            <v>OTHER</v>
          </cell>
          <cell r="I1314">
            <v>-8267790.4500000002</v>
          </cell>
        </row>
        <row r="1315">
          <cell r="A1315" t="str">
            <v>232CAEE</v>
          </cell>
          <cell r="B1315" t="str">
            <v>232</v>
          </cell>
          <cell r="C1315" t="str">
            <v>CAEE</v>
          </cell>
          <cell r="D1315">
            <v>-1813806.0991666699</v>
          </cell>
          <cell r="F1315" t="str">
            <v>232CAEE</v>
          </cell>
          <cell r="G1315" t="str">
            <v>232</v>
          </cell>
          <cell r="H1315" t="str">
            <v>CAEE</v>
          </cell>
          <cell r="I1315">
            <v>-1813806.0991666699</v>
          </cell>
        </row>
        <row r="1316">
          <cell r="A1316" t="str">
            <v>232OTHER</v>
          </cell>
          <cell r="B1316" t="str">
            <v>232</v>
          </cell>
          <cell r="C1316" t="str">
            <v>OTHER</v>
          </cell>
          <cell r="D1316">
            <v>-16764.583333333299</v>
          </cell>
          <cell r="F1316" t="str">
            <v>232OTHER</v>
          </cell>
          <cell r="G1316" t="str">
            <v>232</v>
          </cell>
          <cell r="H1316" t="str">
            <v>OTHER</v>
          </cell>
          <cell r="I1316">
            <v>-16764.583333333299</v>
          </cell>
        </row>
        <row r="1317">
          <cell r="A1317" t="str">
            <v>232SG</v>
          </cell>
          <cell r="B1317" t="str">
            <v>232</v>
          </cell>
          <cell r="C1317" t="str">
            <v>SG</v>
          </cell>
          <cell r="D1317">
            <v>-2053168.1508333299</v>
          </cell>
          <cell r="F1317" t="str">
            <v>232SG</v>
          </cell>
          <cell r="G1317" t="str">
            <v>232</v>
          </cell>
          <cell r="H1317" t="str">
            <v>SG</v>
          </cell>
          <cell r="I1317">
            <v>-2053168.1508333299</v>
          </cell>
        </row>
        <row r="1318">
          <cell r="A1318" t="str">
            <v>232SO</v>
          </cell>
          <cell r="B1318" t="str">
            <v>232</v>
          </cell>
          <cell r="C1318" t="str">
            <v>SO</v>
          </cell>
          <cell r="D1318">
            <v>-7320913.8499999987</v>
          </cell>
          <cell r="F1318" t="str">
            <v>232SO</v>
          </cell>
          <cell r="G1318" t="str">
            <v>232</v>
          </cell>
          <cell r="H1318" t="str">
            <v>SO</v>
          </cell>
          <cell r="I1318">
            <v>-7320913.8499999987</v>
          </cell>
        </row>
        <row r="1319">
          <cell r="A1319" t="str">
            <v>2533CAGE</v>
          </cell>
          <cell r="B1319" t="str">
            <v>2533</v>
          </cell>
          <cell r="C1319" t="str">
            <v>CAGE</v>
          </cell>
          <cell r="D1319">
            <v>-6512893.4641666701</v>
          </cell>
          <cell r="F1319" t="str">
            <v>2533CAGE</v>
          </cell>
          <cell r="G1319" t="str">
            <v>2533</v>
          </cell>
          <cell r="H1319" t="str">
            <v>CAGE</v>
          </cell>
          <cell r="I1319">
            <v>-6512893.4641666701</v>
          </cell>
        </row>
        <row r="1320">
          <cell r="A1320" t="str">
            <v>254105CAEE</v>
          </cell>
          <cell r="B1320" t="str">
            <v>254105</v>
          </cell>
          <cell r="C1320" t="str">
            <v>CAEE</v>
          </cell>
          <cell r="D1320">
            <v>19802.830000000002</v>
          </cell>
          <cell r="F1320" t="str">
            <v>254105CAEE</v>
          </cell>
          <cell r="G1320" t="str">
            <v>254105</v>
          </cell>
          <cell r="H1320" t="str">
            <v>CAEE</v>
          </cell>
          <cell r="I1320">
            <v>19802.830000000002</v>
          </cell>
        </row>
        <row r="1321">
          <cell r="A1321" t="str">
            <v>254105CAGE</v>
          </cell>
          <cell r="B1321" t="str">
            <v>254105</v>
          </cell>
          <cell r="C1321" t="str">
            <v>CAGE</v>
          </cell>
          <cell r="D1321">
            <v>-19802.830000000002</v>
          </cell>
          <cell r="F1321" t="str">
            <v>254105CAGE</v>
          </cell>
          <cell r="G1321" t="str">
            <v>254105</v>
          </cell>
          <cell r="H1321" t="str">
            <v>CAGE</v>
          </cell>
          <cell r="I1321">
            <v>-19802.830000000002</v>
          </cell>
        </row>
        <row r="1322">
          <cell r="A1322" t="str">
            <v>40910CAEE</v>
          </cell>
          <cell r="B1322">
            <v>40910</v>
          </cell>
          <cell r="C1322" t="str">
            <v>CAEE</v>
          </cell>
          <cell r="D1322">
            <v>0</v>
          </cell>
          <cell r="F1322" t="str">
            <v>40910CAEE</v>
          </cell>
          <cell r="G1322">
            <v>40910</v>
          </cell>
          <cell r="H1322" t="str">
            <v>CAEE</v>
          </cell>
          <cell r="I1322">
            <v>0</v>
          </cell>
        </row>
        <row r="1323">
          <cell r="A1323" t="str">
            <v>40910CAGE</v>
          </cell>
          <cell r="B1323">
            <v>40910</v>
          </cell>
          <cell r="C1323" t="str">
            <v>CAGE</v>
          </cell>
          <cell r="D1323">
            <v>-40261420</v>
          </cell>
          <cell r="F1323" t="str">
            <v>40910CAGE</v>
          </cell>
          <cell r="G1323">
            <v>40910</v>
          </cell>
          <cell r="H1323" t="str">
            <v>CAGE</v>
          </cell>
          <cell r="I1323">
            <v>-40261420</v>
          </cell>
        </row>
        <row r="1324">
          <cell r="A1324" t="str">
            <v>40910CAGW</v>
          </cell>
          <cell r="B1324">
            <v>40910</v>
          </cell>
          <cell r="C1324" t="str">
            <v>CAGW</v>
          </cell>
          <cell r="D1324">
            <v>-5091351</v>
          </cell>
          <cell r="F1324" t="str">
            <v>40910CAGW</v>
          </cell>
          <cell r="G1324">
            <v>40910</v>
          </cell>
          <cell r="H1324" t="str">
            <v>CAGW</v>
          </cell>
          <cell r="I1324">
            <v>-5091351</v>
          </cell>
        </row>
        <row r="1325">
          <cell r="A1325" t="str">
            <v>40910JBE</v>
          </cell>
          <cell r="B1325">
            <v>40910</v>
          </cell>
          <cell r="C1325" t="str">
            <v>JBE</v>
          </cell>
          <cell r="D1325">
            <v>-18519</v>
          </cell>
          <cell r="F1325" t="str">
            <v>40910JBE</v>
          </cell>
          <cell r="G1325">
            <v>40910</v>
          </cell>
          <cell r="H1325" t="str">
            <v>JBE</v>
          </cell>
          <cell r="I1325">
            <v>-18519</v>
          </cell>
        </row>
        <row r="1326">
          <cell r="A1326" t="str">
            <v>40910SO</v>
          </cell>
          <cell r="B1326">
            <v>40910</v>
          </cell>
          <cell r="C1326" t="str">
            <v>SO</v>
          </cell>
          <cell r="D1326">
            <v>-41507</v>
          </cell>
          <cell r="F1326" t="str">
            <v>40910SO</v>
          </cell>
          <cell r="G1326">
            <v>40910</v>
          </cell>
          <cell r="H1326" t="str">
            <v>SO</v>
          </cell>
          <cell r="I1326">
            <v>-41507</v>
          </cell>
        </row>
        <row r="1327">
          <cell r="A1327" t="str">
            <v>40911CAGE</v>
          </cell>
          <cell r="B1327">
            <v>40911</v>
          </cell>
          <cell r="C1327" t="str">
            <v>CAGE</v>
          </cell>
          <cell r="D1327">
            <v>0</v>
          </cell>
          <cell r="F1327" t="str">
            <v>40911CAGE</v>
          </cell>
          <cell r="G1327">
            <v>40911</v>
          </cell>
          <cell r="H1327" t="str">
            <v>CAGE</v>
          </cell>
          <cell r="I1327">
            <v>0</v>
          </cell>
        </row>
        <row r="1328">
          <cell r="A1328" t="str">
            <v>SCHMAPBADDEBT</v>
          </cell>
          <cell r="B1328" t="str">
            <v>SCHMAP</v>
          </cell>
          <cell r="C1328" t="str">
            <v>BADDEBT</v>
          </cell>
          <cell r="D1328">
            <v>0</v>
          </cell>
          <cell r="F1328" t="str">
            <v>SCHMAPBADDEBT</v>
          </cell>
          <cell r="G1328" t="str">
            <v>SCHMAP</v>
          </cell>
          <cell r="H1328" t="str">
            <v>BADDEBT</v>
          </cell>
          <cell r="I1328">
            <v>0</v>
          </cell>
        </row>
        <row r="1329">
          <cell r="A1329" t="str">
            <v>SCHMAPCAEE</v>
          </cell>
          <cell r="B1329" t="str">
            <v>SCHMAP</v>
          </cell>
          <cell r="C1329" t="str">
            <v>CAEE</v>
          </cell>
          <cell r="D1329">
            <v>0</v>
          </cell>
          <cell r="F1329" t="str">
            <v>SCHMAPCAEE</v>
          </cell>
          <cell r="G1329" t="str">
            <v>SCHMAP</v>
          </cell>
          <cell r="H1329" t="str">
            <v>CAEE</v>
          </cell>
          <cell r="I1329">
            <v>0</v>
          </cell>
        </row>
        <row r="1330">
          <cell r="A1330" t="str">
            <v>SCHMAPJBE</v>
          </cell>
          <cell r="B1330" t="str">
            <v>SCHMAP</v>
          </cell>
          <cell r="C1330" t="str">
            <v>JBE</v>
          </cell>
          <cell r="D1330">
            <v>58125</v>
          </cell>
          <cell r="F1330" t="str">
            <v>SCHMAPJBE</v>
          </cell>
          <cell r="G1330" t="str">
            <v>SCHMAP</v>
          </cell>
          <cell r="H1330" t="str">
            <v>JBE</v>
          </cell>
          <cell r="I1330">
            <v>58125</v>
          </cell>
        </row>
        <row r="1331">
          <cell r="A1331" t="str">
            <v>SCHMAPSCHMDEXP</v>
          </cell>
          <cell r="B1331" t="str">
            <v>SCHMAP</v>
          </cell>
          <cell r="C1331" t="str">
            <v>SCHMDEXP</v>
          </cell>
          <cell r="D1331">
            <v>129289.95000000001</v>
          </cell>
          <cell r="F1331" t="str">
            <v>SCHMAPSCHMDEXP</v>
          </cell>
          <cell r="G1331" t="str">
            <v>SCHMAP</v>
          </cell>
          <cell r="H1331" t="str">
            <v>SCHMDEXP</v>
          </cell>
          <cell r="I1331">
            <v>129289.95000000001</v>
          </cell>
        </row>
        <row r="1332">
          <cell r="A1332" t="str">
            <v>SCHMAPSO</v>
          </cell>
          <cell r="B1332" t="str">
            <v>SCHMAP</v>
          </cell>
          <cell r="C1332" t="str">
            <v>SO</v>
          </cell>
          <cell r="D1332">
            <v>2371218.8000000003</v>
          </cell>
          <cell r="F1332" t="str">
            <v>SCHMAPSO</v>
          </cell>
          <cell r="G1332" t="str">
            <v>SCHMAP</v>
          </cell>
          <cell r="H1332" t="str">
            <v>SO</v>
          </cell>
          <cell r="I1332">
            <v>2371218.8000000003</v>
          </cell>
        </row>
        <row r="1333">
          <cell r="A1333" t="str">
            <v>SCHMATBADDEBT</v>
          </cell>
          <cell r="B1333" t="str">
            <v>SCHMAT</v>
          </cell>
          <cell r="C1333" t="str">
            <v>BADDEBT</v>
          </cell>
          <cell r="D1333">
            <v>397327.95</v>
          </cell>
          <cell r="F1333" t="str">
            <v>SCHMATBADDEBT</v>
          </cell>
          <cell r="G1333" t="str">
            <v>SCHMAT</v>
          </cell>
          <cell r="H1333" t="str">
            <v>BADDEBT</v>
          </cell>
          <cell r="I1333">
            <v>397327.95</v>
          </cell>
        </row>
        <row r="1334">
          <cell r="A1334" t="str">
            <v>SCHMATCA</v>
          </cell>
          <cell r="B1334" t="str">
            <v>SCHMAT</v>
          </cell>
          <cell r="C1334" t="str">
            <v>CA</v>
          </cell>
          <cell r="D1334">
            <v>0</v>
          </cell>
          <cell r="F1334" t="str">
            <v>SCHMATCA</v>
          </cell>
          <cell r="G1334" t="str">
            <v>SCHMAT</v>
          </cell>
          <cell r="H1334" t="str">
            <v>CA</v>
          </cell>
          <cell r="I1334">
            <v>0</v>
          </cell>
        </row>
        <row r="1335">
          <cell r="A1335" t="str">
            <v>SCHMATCAEE</v>
          </cell>
          <cell r="B1335" t="str">
            <v>SCHMAT</v>
          </cell>
          <cell r="C1335" t="str">
            <v>CAEE</v>
          </cell>
          <cell r="D1335">
            <v>17453268.989999998</v>
          </cell>
          <cell r="F1335" t="str">
            <v>SCHMATCAEE</v>
          </cell>
          <cell r="G1335" t="str">
            <v>SCHMAT</v>
          </cell>
          <cell r="H1335" t="str">
            <v>CAEE</v>
          </cell>
          <cell r="I1335">
            <v>17453268.989999998</v>
          </cell>
        </row>
        <row r="1336">
          <cell r="A1336" t="str">
            <v>SCHMATCAGE</v>
          </cell>
          <cell r="B1336" t="str">
            <v>SCHMAT</v>
          </cell>
          <cell r="C1336" t="str">
            <v>CAGE</v>
          </cell>
          <cell r="D1336">
            <v>15474</v>
          </cell>
          <cell r="F1336" t="str">
            <v>SCHMATCAGE</v>
          </cell>
          <cell r="G1336" t="str">
            <v>SCHMAT</v>
          </cell>
          <cell r="H1336" t="str">
            <v>CAGE</v>
          </cell>
          <cell r="I1336">
            <v>15474</v>
          </cell>
        </row>
        <row r="1337">
          <cell r="A1337" t="str">
            <v>SCHMATCAGW</v>
          </cell>
          <cell r="B1337" t="str">
            <v>SCHMAT</v>
          </cell>
          <cell r="C1337" t="str">
            <v>CAGW</v>
          </cell>
          <cell r="D1337">
            <v>46872.5</v>
          </cell>
          <cell r="F1337" t="str">
            <v>SCHMATCAGW</v>
          </cell>
          <cell r="G1337" t="str">
            <v>SCHMAT</v>
          </cell>
          <cell r="H1337" t="str">
            <v>CAGW</v>
          </cell>
          <cell r="I1337">
            <v>46872.5</v>
          </cell>
        </row>
        <row r="1338">
          <cell r="A1338" t="str">
            <v>SCHMATCIAC</v>
          </cell>
          <cell r="B1338" t="str">
            <v>SCHMAT</v>
          </cell>
          <cell r="C1338" t="str">
            <v>CIAC</v>
          </cell>
          <cell r="D1338">
            <v>103001231.603001</v>
          </cell>
          <cell r="F1338" t="str">
            <v>SCHMATCIAC</v>
          </cell>
          <cell r="G1338" t="str">
            <v>SCHMAT</v>
          </cell>
          <cell r="H1338" t="str">
            <v>CIAC</v>
          </cell>
          <cell r="I1338">
            <v>103001231.603001</v>
          </cell>
        </row>
        <row r="1339">
          <cell r="A1339" t="str">
            <v>SCHMATGPS</v>
          </cell>
          <cell r="B1339" t="str">
            <v>SCHMAT</v>
          </cell>
          <cell r="C1339" t="str">
            <v>GPS</v>
          </cell>
          <cell r="D1339">
            <v>-591041.75</v>
          </cell>
          <cell r="F1339" t="str">
            <v>SCHMATGPS</v>
          </cell>
          <cell r="G1339" t="str">
            <v>SCHMAT</v>
          </cell>
          <cell r="H1339" t="str">
            <v>GPS</v>
          </cell>
          <cell r="I1339">
            <v>-591041.75</v>
          </cell>
        </row>
        <row r="1340">
          <cell r="A1340" t="str">
            <v>SCHMATID</v>
          </cell>
          <cell r="B1340" t="str">
            <v>SCHMAT</v>
          </cell>
          <cell r="C1340" t="str">
            <v>ID</v>
          </cell>
          <cell r="D1340">
            <v>138437.41999999998</v>
          </cell>
          <cell r="F1340" t="str">
            <v>SCHMATID</v>
          </cell>
          <cell r="G1340" t="str">
            <v>SCHMAT</v>
          </cell>
          <cell r="H1340" t="str">
            <v>ID</v>
          </cell>
          <cell r="I1340">
            <v>138437.41999999998</v>
          </cell>
        </row>
        <row r="1341">
          <cell r="A1341" t="str">
            <v>SCHMATJBE</v>
          </cell>
          <cell r="B1341" t="str">
            <v>SCHMAT</v>
          </cell>
          <cell r="C1341" t="str">
            <v>JBE</v>
          </cell>
          <cell r="D1341">
            <v>17798327</v>
          </cell>
          <cell r="F1341" t="str">
            <v>SCHMATJBE</v>
          </cell>
          <cell r="G1341" t="str">
            <v>SCHMAT</v>
          </cell>
          <cell r="H1341" t="str">
            <v>JBE</v>
          </cell>
          <cell r="I1341">
            <v>17798327</v>
          </cell>
        </row>
        <row r="1342">
          <cell r="A1342" t="str">
            <v>SCHMATOR</v>
          </cell>
          <cell r="B1342" t="str">
            <v>SCHMAT</v>
          </cell>
          <cell r="C1342" t="str">
            <v>OR</v>
          </cell>
          <cell r="D1342">
            <v>-6995207.9699999997</v>
          </cell>
          <cell r="F1342" t="str">
            <v>SCHMATOR</v>
          </cell>
          <cell r="G1342" t="str">
            <v>SCHMAT</v>
          </cell>
          <cell r="H1342" t="str">
            <v>OR</v>
          </cell>
          <cell r="I1342">
            <v>-6995207.9699999997</v>
          </cell>
        </row>
        <row r="1343">
          <cell r="A1343" t="str">
            <v>SCHMATOTHER</v>
          </cell>
          <cell r="B1343" t="str">
            <v>SCHMAT</v>
          </cell>
          <cell r="C1343" t="str">
            <v>OTHER</v>
          </cell>
          <cell r="D1343">
            <v>8113243.27999999</v>
          </cell>
          <cell r="F1343" t="str">
            <v>SCHMATOTHER</v>
          </cell>
          <cell r="G1343" t="str">
            <v>SCHMAT</v>
          </cell>
          <cell r="H1343" t="str">
            <v>OTHER</v>
          </cell>
          <cell r="I1343">
            <v>8113243.27999999</v>
          </cell>
        </row>
        <row r="1344">
          <cell r="A1344" t="str">
            <v>SCHMATSCHMDEXP</v>
          </cell>
          <cell r="B1344" t="str">
            <v>SCHMAT</v>
          </cell>
          <cell r="C1344" t="str">
            <v>SCHMDEXP</v>
          </cell>
          <cell r="D1344">
            <v>984007982.39999998</v>
          </cell>
          <cell r="F1344" t="str">
            <v>SCHMATSCHMDEXP</v>
          </cell>
          <cell r="G1344" t="str">
            <v>SCHMAT</v>
          </cell>
          <cell r="H1344" t="str">
            <v>SCHMDEXP</v>
          </cell>
          <cell r="I1344">
            <v>984007982.39999998</v>
          </cell>
        </row>
        <row r="1345">
          <cell r="A1345" t="str">
            <v>SCHMATSE</v>
          </cell>
          <cell r="B1345" t="str">
            <v>SCHMAT</v>
          </cell>
          <cell r="C1345" t="str">
            <v>SE</v>
          </cell>
          <cell r="D1345">
            <v>0</v>
          </cell>
          <cell r="F1345" t="str">
            <v>SCHMATSE</v>
          </cell>
          <cell r="G1345" t="str">
            <v>SCHMAT</v>
          </cell>
          <cell r="H1345" t="str">
            <v>SE</v>
          </cell>
          <cell r="I1345">
            <v>0</v>
          </cell>
        </row>
        <row r="1346">
          <cell r="A1346" t="str">
            <v>SCHMATSG</v>
          </cell>
          <cell r="B1346" t="str">
            <v>SCHMAT</v>
          </cell>
          <cell r="C1346" t="str">
            <v>SG</v>
          </cell>
          <cell r="D1346">
            <v>-466012.4</v>
          </cell>
          <cell r="F1346" t="str">
            <v>SCHMATSG</v>
          </cell>
          <cell r="G1346" t="str">
            <v>SCHMAT</v>
          </cell>
          <cell r="H1346" t="str">
            <v>SG</v>
          </cell>
          <cell r="I1346">
            <v>-466012.4</v>
          </cell>
        </row>
        <row r="1347">
          <cell r="A1347" t="str">
            <v>SCHMATSNP</v>
          </cell>
          <cell r="B1347" t="str">
            <v>SCHMAT</v>
          </cell>
          <cell r="C1347" t="str">
            <v>SNP</v>
          </cell>
          <cell r="D1347">
            <v>41846673.009999998</v>
          </cell>
          <cell r="F1347" t="str">
            <v>SCHMATSNP</v>
          </cell>
          <cell r="G1347" t="str">
            <v>SCHMAT</v>
          </cell>
          <cell r="H1347" t="str">
            <v>SNP</v>
          </cell>
          <cell r="I1347">
            <v>41846673.009999998</v>
          </cell>
        </row>
        <row r="1348">
          <cell r="A1348" t="str">
            <v>SCHMATSNPD</v>
          </cell>
          <cell r="B1348" t="str">
            <v>SCHMAT</v>
          </cell>
          <cell r="C1348" t="str">
            <v>SNPD</v>
          </cell>
          <cell r="D1348">
            <v>2098862.0020988602</v>
          </cell>
          <cell r="F1348" t="str">
            <v>SCHMATSNPD</v>
          </cell>
          <cell r="G1348" t="str">
            <v>SCHMAT</v>
          </cell>
          <cell r="H1348" t="str">
            <v>SNPD</v>
          </cell>
          <cell r="I1348">
            <v>2098862.0020988602</v>
          </cell>
        </row>
        <row r="1349">
          <cell r="A1349" t="str">
            <v>SCHMATSO</v>
          </cell>
          <cell r="B1349" t="str">
            <v>SCHMAT</v>
          </cell>
          <cell r="C1349" t="str">
            <v>SO</v>
          </cell>
          <cell r="D1349">
            <v>1698765.06</v>
          </cell>
          <cell r="F1349" t="str">
            <v>SCHMATSO</v>
          </cell>
          <cell r="G1349" t="str">
            <v>SCHMAT</v>
          </cell>
          <cell r="H1349" t="str">
            <v>SO</v>
          </cell>
          <cell r="I1349">
            <v>1698765.06</v>
          </cell>
        </row>
        <row r="1350">
          <cell r="A1350" t="str">
            <v>SCHMATUT</v>
          </cell>
          <cell r="B1350" t="str">
            <v>SCHMAT</v>
          </cell>
          <cell r="C1350" t="str">
            <v>UT</v>
          </cell>
          <cell r="D1350">
            <v>-291300</v>
          </cell>
          <cell r="F1350" t="str">
            <v>SCHMATUT</v>
          </cell>
          <cell r="G1350" t="str">
            <v>SCHMAT</v>
          </cell>
          <cell r="H1350" t="str">
            <v>UT</v>
          </cell>
          <cell r="I1350">
            <v>-291300</v>
          </cell>
        </row>
        <row r="1351">
          <cell r="A1351" t="str">
            <v>SCHMATWA</v>
          </cell>
          <cell r="B1351" t="str">
            <v>SCHMAT</v>
          </cell>
          <cell r="C1351" t="str">
            <v>WA</v>
          </cell>
          <cell r="D1351">
            <v>11479022.290000001</v>
          </cell>
          <cell r="F1351" t="str">
            <v>SCHMATWA</v>
          </cell>
          <cell r="G1351" t="str">
            <v>SCHMAT</v>
          </cell>
          <cell r="H1351" t="str">
            <v>WA</v>
          </cell>
          <cell r="I1351">
            <v>11479022.290000001</v>
          </cell>
        </row>
        <row r="1352">
          <cell r="A1352" t="str">
            <v>SCHMATWYP</v>
          </cell>
          <cell r="B1352" t="str">
            <v>SCHMAT</v>
          </cell>
          <cell r="C1352" t="str">
            <v>WYP</v>
          </cell>
          <cell r="D1352">
            <v>692110.31</v>
          </cell>
          <cell r="F1352" t="str">
            <v>SCHMATWYP</v>
          </cell>
          <cell r="G1352" t="str">
            <v>SCHMAT</v>
          </cell>
          <cell r="H1352" t="str">
            <v>WYP</v>
          </cell>
          <cell r="I1352">
            <v>692110.31</v>
          </cell>
        </row>
        <row r="1353">
          <cell r="A1353" t="str">
            <v>SCHMATWYU</v>
          </cell>
          <cell r="B1353" t="str">
            <v>SCHMAT</v>
          </cell>
          <cell r="C1353" t="str">
            <v>WYU</v>
          </cell>
          <cell r="D1353">
            <v>22244</v>
          </cell>
          <cell r="F1353" t="str">
            <v>SCHMATWYU</v>
          </cell>
          <cell r="G1353" t="str">
            <v>SCHMAT</v>
          </cell>
          <cell r="H1353" t="str">
            <v>WYU</v>
          </cell>
          <cell r="I1353">
            <v>22244</v>
          </cell>
        </row>
        <row r="1354">
          <cell r="A1354" t="str">
            <v>SCHMDPCA</v>
          </cell>
          <cell r="B1354" t="str">
            <v>SCHMDP</v>
          </cell>
          <cell r="C1354" t="str">
            <v>CA</v>
          </cell>
          <cell r="D1354">
            <v>0</v>
          </cell>
          <cell r="F1354" t="str">
            <v>SCHMDPCA</v>
          </cell>
          <cell r="G1354" t="str">
            <v>SCHMDP</v>
          </cell>
          <cell r="H1354" t="str">
            <v>CA</v>
          </cell>
          <cell r="I1354">
            <v>0</v>
          </cell>
        </row>
        <row r="1355">
          <cell r="A1355" t="str">
            <v>SCHMDPCAEE</v>
          </cell>
          <cell r="B1355" t="str">
            <v>SCHMDP</v>
          </cell>
          <cell r="C1355" t="str">
            <v>CAEE</v>
          </cell>
          <cell r="D1355">
            <v>0</v>
          </cell>
          <cell r="F1355" t="str">
            <v>SCHMDPCAEE</v>
          </cell>
          <cell r="G1355" t="str">
            <v>SCHMDP</v>
          </cell>
          <cell r="H1355" t="str">
            <v>CAEE</v>
          </cell>
          <cell r="I1355">
            <v>0</v>
          </cell>
        </row>
        <row r="1356">
          <cell r="A1356" t="str">
            <v>SCHMDPCAGW</v>
          </cell>
          <cell r="B1356" t="str">
            <v>SCHMDP</v>
          </cell>
          <cell r="C1356" t="str">
            <v>CAGW</v>
          </cell>
          <cell r="D1356">
            <v>0</v>
          </cell>
          <cell r="F1356" t="str">
            <v>SCHMDPCAGW</v>
          </cell>
          <cell r="G1356" t="str">
            <v>SCHMDP</v>
          </cell>
          <cell r="H1356" t="str">
            <v>CAGW</v>
          </cell>
          <cell r="I1356">
            <v>0</v>
          </cell>
        </row>
        <row r="1357">
          <cell r="A1357" t="str">
            <v>SCHMDPJBE</v>
          </cell>
          <cell r="B1357" t="str">
            <v>SCHMDP</v>
          </cell>
          <cell r="C1357" t="str">
            <v>JBE</v>
          </cell>
          <cell r="D1357">
            <v>0</v>
          </cell>
          <cell r="F1357" t="str">
            <v>SCHMDPJBE</v>
          </cell>
          <cell r="G1357" t="str">
            <v>SCHMDP</v>
          </cell>
          <cell r="H1357" t="str">
            <v>JBE</v>
          </cell>
          <cell r="I1357">
            <v>0</v>
          </cell>
        </row>
        <row r="1358">
          <cell r="A1358" t="str">
            <v>SCHMDPSCHMDEXP</v>
          </cell>
          <cell r="B1358" t="str">
            <v>SCHMDP</v>
          </cell>
          <cell r="C1358" t="str">
            <v>SCHMDEXP</v>
          </cell>
          <cell r="D1358">
            <v>-19356.91</v>
          </cell>
          <cell r="F1358" t="str">
            <v>SCHMDPSCHMDEXP</v>
          </cell>
          <cell r="G1358" t="str">
            <v>SCHMDP</v>
          </cell>
          <cell r="H1358" t="str">
            <v>SCHMDEXP</v>
          </cell>
          <cell r="I1358">
            <v>-19356.91</v>
          </cell>
        </row>
        <row r="1359">
          <cell r="A1359" t="str">
            <v>SCHMDPSG</v>
          </cell>
          <cell r="B1359" t="str">
            <v>SCHMDP</v>
          </cell>
          <cell r="C1359" t="str">
            <v>SG</v>
          </cell>
          <cell r="D1359">
            <v>0</v>
          </cell>
          <cell r="F1359" t="str">
            <v>SCHMDPSG</v>
          </cell>
          <cell r="G1359" t="str">
            <v>SCHMDP</v>
          </cell>
          <cell r="H1359" t="str">
            <v>SG</v>
          </cell>
          <cell r="I1359">
            <v>0</v>
          </cell>
        </row>
        <row r="1360">
          <cell r="A1360" t="str">
            <v>SCHMDPSNP</v>
          </cell>
          <cell r="B1360" t="str">
            <v>SCHMDP</v>
          </cell>
          <cell r="C1360" t="str">
            <v>SNP</v>
          </cell>
          <cell r="D1360">
            <v>106610.4</v>
          </cell>
          <cell r="F1360" t="str">
            <v>SCHMDPSNP</v>
          </cell>
          <cell r="G1360" t="str">
            <v>SCHMDP</v>
          </cell>
          <cell r="H1360" t="str">
            <v>SNP</v>
          </cell>
          <cell r="I1360">
            <v>106610.4</v>
          </cell>
        </row>
        <row r="1361">
          <cell r="A1361" t="str">
            <v>SCHMDPSO</v>
          </cell>
          <cell r="B1361" t="str">
            <v>SCHMDP</v>
          </cell>
          <cell r="C1361" t="str">
            <v>SO</v>
          </cell>
          <cell r="D1361">
            <v>0</v>
          </cell>
          <cell r="F1361" t="str">
            <v>SCHMDPSO</v>
          </cell>
          <cell r="G1361" t="str">
            <v>SCHMDP</v>
          </cell>
          <cell r="H1361" t="str">
            <v>SO</v>
          </cell>
          <cell r="I1361">
            <v>0</v>
          </cell>
        </row>
        <row r="1362">
          <cell r="A1362" t="str">
            <v>SCHMDTCA</v>
          </cell>
          <cell r="B1362" t="str">
            <v>SCHMDT</v>
          </cell>
          <cell r="C1362" t="str">
            <v>CA</v>
          </cell>
          <cell r="D1362">
            <v>1982210.43</v>
          </cell>
          <cell r="F1362" t="str">
            <v>SCHMDTCA</v>
          </cell>
          <cell r="G1362" t="str">
            <v>SCHMDT</v>
          </cell>
          <cell r="H1362" t="str">
            <v>CA</v>
          </cell>
          <cell r="I1362">
            <v>1982210.43</v>
          </cell>
        </row>
        <row r="1363">
          <cell r="A1363" t="str">
            <v>SCHMDTCAEE</v>
          </cell>
          <cell r="B1363" t="str">
            <v>SCHMDT</v>
          </cell>
          <cell r="C1363" t="str">
            <v>CAEE</v>
          </cell>
          <cell r="D1363">
            <v>-972443.2</v>
          </cell>
          <cell r="F1363" t="str">
            <v>SCHMDTCAEE</v>
          </cell>
          <cell r="G1363" t="str">
            <v>SCHMDT</v>
          </cell>
          <cell r="H1363" t="str">
            <v>CAEE</v>
          </cell>
          <cell r="I1363">
            <v>-972443.2</v>
          </cell>
        </row>
        <row r="1364">
          <cell r="A1364" t="str">
            <v>SCHMDTCAGE</v>
          </cell>
          <cell r="B1364" t="str">
            <v>SCHMDT</v>
          </cell>
          <cell r="C1364" t="str">
            <v>CAGE</v>
          </cell>
          <cell r="D1364">
            <v>339661.56999999995</v>
          </cell>
          <cell r="F1364" t="str">
            <v>SCHMDTCAGE</v>
          </cell>
          <cell r="G1364" t="str">
            <v>SCHMDT</v>
          </cell>
          <cell r="H1364" t="str">
            <v>CAGE</v>
          </cell>
          <cell r="I1364">
            <v>339661.56999999995</v>
          </cell>
        </row>
        <row r="1365">
          <cell r="A1365" t="str">
            <v>SCHMDTCAGW</v>
          </cell>
          <cell r="B1365" t="str">
            <v>SCHMDT</v>
          </cell>
          <cell r="C1365" t="str">
            <v>CAGW</v>
          </cell>
          <cell r="D1365">
            <v>-124820.5</v>
          </cell>
          <cell r="F1365" t="str">
            <v>SCHMDTCAGW</v>
          </cell>
          <cell r="G1365" t="str">
            <v>SCHMDT</v>
          </cell>
          <cell r="H1365" t="str">
            <v>CAGW</v>
          </cell>
          <cell r="I1365">
            <v>-124820.5</v>
          </cell>
        </row>
        <row r="1366">
          <cell r="A1366" t="str">
            <v>SCHMDTDGP</v>
          </cell>
          <cell r="B1366" t="str">
            <v>SCHMDT</v>
          </cell>
          <cell r="C1366" t="str">
            <v>DGP</v>
          </cell>
          <cell r="D1366">
            <v>0</v>
          </cell>
          <cell r="F1366" t="str">
            <v>SCHMDTDGP</v>
          </cell>
          <cell r="G1366" t="str">
            <v>SCHMDT</v>
          </cell>
          <cell r="H1366" t="str">
            <v>DGP</v>
          </cell>
          <cell r="I1366">
            <v>0</v>
          </cell>
        </row>
        <row r="1367">
          <cell r="A1367" t="str">
            <v>SCHMDTGPS</v>
          </cell>
          <cell r="B1367" t="str">
            <v>SCHMDT</v>
          </cell>
          <cell r="C1367" t="str">
            <v>GPS</v>
          </cell>
          <cell r="D1367">
            <v>68082720.5</v>
          </cell>
          <cell r="F1367" t="str">
            <v>SCHMDTGPS</v>
          </cell>
          <cell r="G1367" t="str">
            <v>SCHMDT</v>
          </cell>
          <cell r="H1367" t="str">
            <v>GPS</v>
          </cell>
          <cell r="I1367">
            <v>68082720.5</v>
          </cell>
        </row>
        <row r="1368">
          <cell r="A1368" t="str">
            <v>SCHMDTID</v>
          </cell>
          <cell r="B1368" t="str">
            <v>SCHMDT</v>
          </cell>
          <cell r="C1368" t="str">
            <v>ID</v>
          </cell>
          <cell r="D1368">
            <v>-624974.68999999994</v>
          </cell>
          <cell r="F1368" t="str">
            <v>SCHMDTID</v>
          </cell>
          <cell r="G1368" t="str">
            <v>SCHMDT</v>
          </cell>
          <cell r="H1368" t="str">
            <v>ID</v>
          </cell>
          <cell r="I1368">
            <v>-624974.68999999994</v>
          </cell>
        </row>
        <row r="1369">
          <cell r="A1369" t="str">
            <v>SCHMDTJBE</v>
          </cell>
          <cell r="B1369" t="str">
            <v>SCHMDT</v>
          </cell>
          <cell r="C1369" t="str">
            <v>JBE</v>
          </cell>
          <cell r="D1369">
            <v>-199146</v>
          </cell>
          <cell r="F1369" t="str">
            <v>SCHMDTJBE</v>
          </cell>
          <cell r="G1369" t="str">
            <v>SCHMDT</v>
          </cell>
          <cell r="H1369" t="str">
            <v>JBE</v>
          </cell>
          <cell r="I1369">
            <v>-199146</v>
          </cell>
        </row>
        <row r="1370">
          <cell r="A1370" t="str">
            <v>SCHMDTOR</v>
          </cell>
          <cell r="B1370" t="str">
            <v>SCHMDT</v>
          </cell>
          <cell r="C1370" t="str">
            <v>OR</v>
          </cell>
          <cell r="D1370">
            <v>-1775469.05</v>
          </cell>
          <cell r="F1370" t="str">
            <v>SCHMDTOR</v>
          </cell>
          <cell r="G1370" t="str">
            <v>SCHMDT</v>
          </cell>
          <cell r="H1370" t="str">
            <v>OR</v>
          </cell>
          <cell r="I1370">
            <v>-1775469.05</v>
          </cell>
        </row>
        <row r="1371">
          <cell r="A1371" t="str">
            <v>SCHMDTOTHER</v>
          </cell>
          <cell r="B1371" t="str">
            <v>SCHMDT</v>
          </cell>
          <cell r="C1371" t="str">
            <v>OTHER</v>
          </cell>
          <cell r="D1371">
            <v>73217335.489999995</v>
          </cell>
          <cell r="F1371" t="str">
            <v>SCHMDTOTHER</v>
          </cell>
          <cell r="G1371" t="str">
            <v>SCHMDT</v>
          </cell>
          <cell r="H1371" t="str">
            <v>OTHER</v>
          </cell>
          <cell r="I1371">
            <v>73217335.489999995</v>
          </cell>
        </row>
        <row r="1372">
          <cell r="A1372" t="str">
            <v>SCHMDTSE</v>
          </cell>
          <cell r="B1372" t="str">
            <v>SCHMDT</v>
          </cell>
          <cell r="C1372" t="str">
            <v>SE</v>
          </cell>
          <cell r="D1372">
            <v>0</v>
          </cell>
          <cell r="F1372" t="str">
            <v>SCHMDTSE</v>
          </cell>
          <cell r="G1372" t="str">
            <v>SCHMDT</v>
          </cell>
          <cell r="H1372" t="str">
            <v>SE</v>
          </cell>
          <cell r="I1372">
            <v>0</v>
          </cell>
        </row>
        <row r="1373">
          <cell r="A1373" t="str">
            <v>SCHMDTSG</v>
          </cell>
          <cell r="B1373" t="str">
            <v>SCHMDT</v>
          </cell>
          <cell r="C1373" t="str">
            <v>SG</v>
          </cell>
          <cell r="D1373">
            <v>145177627.07999998</v>
          </cell>
          <cell r="F1373" t="str">
            <v>SCHMDTSG</v>
          </cell>
          <cell r="G1373" t="str">
            <v>SCHMDT</v>
          </cell>
          <cell r="H1373" t="str">
            <v>SG</v>
          </cell>
          <cell r="I1373">
            <v>145177627.07999998</v>
          </cell>
        </row>
        <row r="1374">
          <cell r="A1374" t="str">
            <v>SCHMDTSNP</v>
          </cell>
          <cell r="B1374" t="str">
            <v>SCHMDT</v>
          </cell>
          <cell r="C1374" t="str">
            <v>SNP</v>
          </cell>
          <cell r="D1374">
            <v>74705322.020000011</v>
          </cell>
          <cell r="F1374" t="str">
            <v>SCHMDTSNP</v>
          </cell>
          <cell r="G1374" t="str">
            <v>SCHMDT</v>
          </cell>
          <cell r="H1374" t="str">
            <v>SNP</v>
          </cell>
          <cell r="I1374">
            <v>74705322.020000011</v>
          </cell>
        </row>
        <row r="1375">
          <cell r="A1375" t="str">
            <v>SCHMDTSNPD</v>
          </cell>
          <cell r="B1375" t="str">
            <v>SCHMDT</v>
          </cell>
          <cell r="C1375" t="str">
            <v>SNPD</v>
          </cell>
          <cell r="D1375">
            <v>1526069.6315260662</v>
          </cell>
          <cell r="F1375" t="str">
            <v>SCHMDTSNPD</v>
          </cell>
          <cell r="G1375" t="str">
            <v>SCHMDT</v>
          </cell>
          <cell r="H1375" t="str">
            <v>SNPD</v>
          </cell>
          <cell r="I1375">
            <v>1526069.6315260662</v>
          </cell>
        </row>
        <row r="1376">
          <cell r="A1376" t="str">
            <v>SCHMDTSO</v>
          </cell>
          <cell r="B1376" t="str">
            <v>SCHMDT</v>
          </cell>
          <cell r="C1376" t="str">
            <v>SO</v>
          </cell>
          <cell r="D1376">
            <v>-3063742.2000000011</v>
          </cell>
          <cell r="F1376" t="str">
            <v>SCHMDTSO</v>
          </cell>
          <cell r="G1376" t="str">
            <v>SCHMDT</v>
          </cell>
          <cell r="H1376" t="str">
            <v>SO</v>
          </cell>
          <cell r="I1376">
            <v>-3063742.2000000011</v>
          </cell>
        </row>
        <row r="1377">
          <cell r="A1377" t="str">
            <v>SCHMDTTAXDEPR</v>
          </cell>
          <cell r="B1377" t="str">
            <v>SCHMDT</v>
          </cell>
          <cell r="C1377" t="str">
            <v>TAXDEPR</v>
          </cell>
          <cell r="D1377">
            <v>590717641</v>
          </cell>
          <cell r="F1377" t="str">
            <v>SCHMDTTAXDEPR</v>
          </cell>
          <cell r="G1377" t="str">
            <v>SCHMDT</v>
          </cell>
          <cell r="H1377" t="str">
            <v>TAXDEPR</v>
          </cell>
          <cell r="I1377">
            <v>590717641</v>
          </cell>
        </row>
        <row r="1378">
          <cell r="A1378" t="str">
            <v>SCHMDTTROJD</v>
          </cell>
          <cell r="B1378" t="str">
            <v>SCHMDT</v>
          </cell>
          <cell r="C1378" t="str">
            <v>TROJD</v>
          </cell>
          <cell r="D1378">
            <v>0</v>
          </cell>
          <cell r="F1378" t="str">
            <v>SCHMDTTROJD</v>
          </cell>
          <cell r="G1378" t="str">
            <v>SCHMDT</v>
          </cell>
          <cell r="H1378" t="str">
            <v>TROJD</v>
          </cell>
          <cell r="I1378">
            <v>0</v>
          </cell>
        </row>
        <row r="1379">
          <cell r="A1379" t="str">
            <v>SCHMDTUT</v>
          </cell>
          <cell r="B1379" t="str">
            <v>SCHMDT</v>
          </cell>
          <cell r="C1379" t="str">
            <v>UT</v>
          </cell>
          <cell r="D1379">
            <v>-547650.46000000066</v>
          </cell>
          <cell r="F1379" t="str">
            <v>SCHMDTUT</v>
          </cell>
          <cell r="G1379" t="str">
            <v>SCHMDT</v>
          </cell>
          <cell r="H1379" t="str">
            <v>UT</v>
          </cell>
          <cell r="I1379">
            <v>-547650.46000000066</v>
          </cell>
        </row>
        <row r="1380">
          <cell r="A1380" t="str">
            <v>SCHMDTWA</v>
          </cell>
          <cell r="B1380" t="str">
            <v>SCHMDT</v>
          </cell>
          <cell r="C1380" t="str">
            <v>WA</v>
          </cell>
          <cell r="D1380">
            <v>0</v>
          </cell>
          <cell r="F1380" t="str">
            <v>SCHMDTWA</v>
          </cell>
          <cell r="G1380" t="str">
            <v>SCHMDT</v>
          </cell>
          <cell r="H1380" t="str">
            <v>WA</v>
          </cell>
          <cell r="I1380">
            <v>0</v>
          </cell>
        </row>
        <row r="1381">
          <cell r="A1381" t="str">
            <v>SCHMDTWYP</v>
          </cell>
          <cell r="B1381" t="str">
            <v>SCHMDT</v>
          </cell>
          <cell r="C1381" t="str">
            <v>WYP</v>
          </cell>
          <cell r="D1381">
            <v>-630036.34</v>
          </cell>
          <cell r="F1381" t="str">
            <v>SCHMDTWYP</v>
          </cell>
          <cell r="G1381" t="str">
            <v>SCHMDT</v>
          </cell>
          <cell r="H1381" t="str">
            <v>WYP</v>
          </cell>
          <cell r="I1381">
            <v>-630036.34</v>
          </cell>
        </row>
        <row r="1382">
          <cell r="A1382" t="str">
            <v>SCHMDTWYU</v>
          </cell>
          <cell r="B1382" t="str">
            <v>SCHMDT</v>
          </cell>
          <cell r="C1382" t="str">
            <v>WYU</v>
          </cell>
          <cell r="D1382">
            <v>0</v>
          </cell>
          <cell r="F1382" t="str">
            <v>SCHMDTWYU</v>
          </cell>
          <cell r="G1382" t="str">
            <v>SCHMDT</v>
          </cell>
          <cell r="H1382" t="str">
            <v>WYU</v>
          </cell>
          <cell r="I1382">
            <v>0</v>
          </cell>
        </row>
        <row r="1383">
          <cell r="A1383" t="str">
            <v>41010CA</v>
          </cell>
          <cell r="B1383" t="str">
            <v>41010</v>
          </cell>
          <cell r="C1383" t="str">
            <v>CA</v>
          </cell>
          <cell r="D1383">
            <v>487358</v>
          </cell>
          <cell r="F1383" t="str">
            <v>41010CA</v>
          </cell>
          <cell r="G1383" t="str">
            <v>41010</v>
          </cell>
          <cell r="H1383" t="str">
            <v>CA</v>
          </cell>
          <cell r="I1383">
            <v>487358</v>
          </cell>
        </row>
        <row r="1384">
          <cell r="A1384" t="str">
            <v>41010CAEE</v>
          </cell>
          <cell r="B1384" t="str">
            <v>41010</v>
          </cell>
          <cell r="C1384" t="str">
            <v>CAEE</v>
          </cell>
          <cell r="D1384">
            <v>-239092</v>
          </cell>
          <cell r="F1384" t="str">
            <v>41010CAEE</v>
          </cell>
          <cell r="G1384" t="str">
            <v>41010</v>
          </cell>
          <cell r="H1384" t="str">
            <v>CAEE</v>
          </cell>
          <cell r="I1384">
            <v>-239092</v>
          </cell>
        </row>
        <row r="1385">
          <cell r="A1385" t="str">
            <v>41010CAEW</v>
          </cell>
          <cell r="B1385" t="str">
            <v>41010</v>
          </cell>
          <cell r="C1385" t="str">
            <v>CAEW</v>
          </cell>
          <cell r="D1385">
            <v>0</v>
          </cell>
          <cell r="F1385" t="str">
            <v>41010CAEW</v>
          </cell>
          <cell r="G1385" t="str">
            <v>41010</v>
          </cell>
          <cell r="H1385" t="str">
            <v>CAEW</v>
          </cell>
          <cell r="I1385">
            <v>0</v>
          </cell>
        </row>
        <row r="1386">
          <cell r="A1386" t="str">
            <v>41010CAGE</v>
          </cell>
          <cell r="B1386" t="str">
            <v>41010</v>
          </cell>
          <cell r="C1386" t="str">
            <v>CAGE</v>
          </cell>
          <cell r="D1386">
            <v>83512</v>
          </cell>
          <cell r="F1386" t="str">
            <v>41010CAGE</v>
          </cell>
          <cell r="G1386" t="str">
            <v>41010</v>
          </cell>
          <cell r="H1386" t="str">
            <v>CAGE</v>
          </cell>
          <cell r="I1386">
            <v>83512</v>
          </cell>
        </row>
        <row r="1387">
          <cell r="A1387" t="str">
            <v>41010CAGW</v>
          </cell>
          <cell r="B1387" t="str">
            <v>41010</v>
          </cell>
          <cell r="C1387" t="str">
            <v>CAGW</v>
          </cell>
          <cell r="D1387">
            <v>-30689</v>
          </cell>
          <cell r="F1387" t="str">
            <v>41010CAGW</v>
          </cell>
          <cell r="G1387" t="str">
            <v>41010</v>
          </cell>
          <cell r="H1387" t="str">
            <v>CAGW</v>
          </cell>
          <cell r="I1387">
            <v>-30689</v>
          </cell>
        </row>
        <row r="1388">
          <cell r="A1388" t="str">
            <v>41010GPS</v>
          </cell>
          <cell r="B1388" t="str">
            <v>41010</v>
          </cell>
          <cell r="C1388" t="str">
            <v>GPS</v>
          </cell>
          <cell r="D1388">
            <v>16739227</v>
          </cell>
          <cell r="F1388" t="str">
            <v>41010GPS</v>
          </cell>
          <cell r="G1388" t="str">
            <v>41010</v>
          </cell>
          <cell r="H1388" t="str">
            <v>GPS</v>
          </cell>
          <cell r="I1388">
            <v>16739227</v>
          </cell>
        </row>
        <row r="1389">
          <cell r="A1389" t="str">
            <v>41010ID</v>
          </cell>
          <cell r="B1389" t="str">
            <v>41010</v>
          </cell>
          <cell r="C1389" t="str">
            <v>ID</v>
          </cell>
          <cell r="D1389">
            <v>-153658</v>
          </cell>
          <cell r="F1389" t="str">
            <v>41010ID</v>
          </cell>
          <cell r="G1389" t="str">
            <v>41010</v>
          </cell>
          <cell r="H1389" t="str">
            <v>ID</v>
          </cell>
          <cell r="I1389">
            <v>-153658</v>
          </cell>
        </row>
        <row r="1390">
          <cell r="A1390" t="str">
            <v>41010JBE</v>
          </cell>
          <cell r="B1390" t="str">
            <v>41010</v>
          </cell>
          <cell r="C1390" t="str">
            <v>JBE</v>
          </cell>
          <cell r="D1390">
            <v>-48962</v>
          </cell>
          <cell r="F1390" t="str">
            <v>41010JBE</v>
          </cell>
          <cell r="G1390" t="str">
            <v>41010</v>
          </cell>
          <cell r="H1390" t="str">
            <v>JBE</v>
          </cell>
          <cell r="I1390">
            <v>-48962</v>
          </cell>
        </row>
        <row r="1391">
          <cell r="A1391" t="str">
            <v>41010OR</v>
          </cell>
          <cell r="B1391" t="str">
            <v>41010</v>
          </cell>
          <cell r="C1391" t="str">
            <v>OR</v>
          </cell>
          <cell r="D1391">
            <v>-436528</v>
          </cell>
          <cell r="F1391" t="str">
            <v>41010OR</v>
          </cell>
          <cell r="G1391" t="str">
            <v>41010</v>
          </cell>
          <cell r="H1391" t="str">
            <v>OR</v>
          </cell>
          <cell r="I1391">
            <v>-436528</v>
          </cell>
        </row>
        <row r="1392">
          <cell r="A1392" t="str">
            <v>41010OTHER</v>
          </cell>
          <cell r="B1392" t="str">
            <v>41010</v>
          </cell>
          <cell r="C1392" t="str">
            <v>OTHER</v>
          </cell>
          <cell r="D1392">
            <v>18001654</v>
          </cell>
          <cell r="F1392" t="str">
            <v>41010OTHER</v>
          </cell>
          <cell r="G1392" t="str">
            <v>41010</v>
          </cell>
          <cell r="H1392" t="str">
            <v>OTHER</v>
          </cell>
          <cell r="I1392">
            <v>18001654</v>
          </cell>
        </row>
        <row r="1393">
          <cell r="A1393" t="str">
            <v>41010SE</v>
          </cell>
          <cell r="B1393" t="str">
            <v>41010</v>
          </cell>
          <cell r="C1393" t="str">
            <v>SE</v>
          </cell>
          <cell r="D1393">
            <v>0</v>
          </cell>
          <cell r="F1393" t="str">
            <v>41010SE</v>
          </cell>
          <cell r="G1393" t="str">
            <v>41010</v>
          </cell>
          <cell r="H1393" t="str">
            <v>SE</v>
          </cell>
          <cell r="I1393">
            <v>0</v>
          </cell>
        </row>
        <row r="1394">
          <cell r="A1394" t="str">
            <v>41010SG</v>
          </cell>
          <cell r="B1394" t="str">
            <v>41010</v>
          </cell>
          <cell r="C1394" t="str">
            <v>SG</v>
          </cell>
          <cell r="D1394">
            <v>35694242</v>
          </cell>
          <cell r="F1394" t="str">
            <v>41010SG</v>
          </cell>
          <cell r="G1394" t="str">
            <v>41010</v>
          </cell>
          <cell r="H1394" t="str">
            <v>SG</v>
          </cell>
          <cell r="I1394">
            <v>35694242</v>
          </cell>
        </row>
        <row r="1395">
          <cell r="A1395" t="str">
            <v>41010SNP</v>
          </cell>
          <cell r="B1395" t="str">
            <v>41010</v>
          </cell>
          <cell r="C1395" t="str">
            <v>SNP</v>
          </cell>
          <cell r="D1395">
            <v>18367499</v>
          </cell>
          <cell r="F1395" t="str">
            <v>41010SNP</v>
          </cell>
          <cell r="G1395" t="str">
            <v>41010</v>
          </cell>
          <cell r="H1395" t="str">
            <v>SNP</v>
          </cell>
          <cell r="I1395">
            <v>18367499</v>
          </cell>
        </row>
        <row r="1396">
          <cell r="A1396" t="str">
            <v>41010SNPD</v>
          </cell>
          <cell r="B1396" t="str">
            <v>41010</v>
          </cell>
          <cell r="C1396" t="str">
            <v>SNPD</v>
          </cell>
          <cell r="D1396">
            <v>375210.00037521002</v>
          </cell>
          <cell r="F1396" t="str">
            <v>41010SNPD</v>
          </cell>
          <cell r="G1396" t="str">
            <v>41010</v>
          </cell>
          <cell r="H1396" t="str">
            <v>SNPD</v>
          </cell>
          <cell r="I1396">
            <v>375210.00037521002</v>
          </cell>
        </row>
        <row r="1397">
          <cell r="A1397" t="str">
            <v>41010SO</v>
          </cell>
          <cell r="B1397" t="str">
            <v>41010</v>
          </cell>
          <cell r="C1397" t="str">
            <v>SO</v>
          </cell>
          <cell r="D1397">
            <v>-753267</v>
          </cell>
          <cell r="F1397" t="str">
            <v>41010SO</v>
          </cell>
          <cell r="G1397" t="str">
            <v>41010</v>
          </cell>
          <cell r="H1397" t="str">
            <v>SO</v>
          </cell>
          <cell r="I1397">
            <v>-753267</v>
          </cell>
        </row>
        <row r="1398">
          <cell r="A1398" t="str">
            <v>41010TAXDEPR</v>
          </cell>
          <cell r="B1398" t="str">
            <v>41010</v>
          </cell>
          <cell r="C1398" t="str">
            <v>TAXDEPR</v>
          </cell>
          <cell r="D1398">
            <v>145237384</v>
          </cell>
          <cell r="F1398" t="str">
            <v>41010TAXDEPR</v>
          </cell>
          <cell r="G1398" t="str">
            <v>41010</v>
          </cell>
          <cell r="H1398" t="str">
            <v>TAXDEPR</v>
          </cell>
          <cell r="I1398">
            <v>145237384</v>
          </cell>
        </row>
        <row r="1399">
          <cell r="A1399" t="str">
            <v>41010UT</v>
          </cell>
          <cell r="B1399" t="str">
            <v>41010</v>
          </cell>
          <cell r="C1399" t="str">
            <v>UT</v>
          </cell>
          <cell r="D1399">
            <v>-134645</v>
          </cell>
          <cell r="F1399" t="str">
            <v>41010UT</v>
          </cell>
          <cell r="G1399" t="str">
            <v>41010</v>
          </cell>
          <cell r="H1399" t="str">
            <v>UT</v>
          </cell>
          <cell r="I1399">
            <v>-134645</v>
          </cell>
        </row>
        <row r="1400">
          <cell r="A1400" t="str">
            <v>41010WA</v>
          </cell>
          <cell r="B1400" t="str">
            <v>41010</v>
          </cell>
          <cell r="C1400" t="str">
            <v>WA</v>
          </cell>
          <cell r="D1400">
            <v>0</v>
          </cell>
          <cell r="F1400" t="str">
            <v>41010WA</v>
          </cell>
          <cell r="G1400" t="str">
            <v>41010</v>
          </cell>
          <cell r="H1400" t="str">
            <v>WA</v>
          </cell>
          <cell r="I1400">
            <v>0</v>
          </cell>
        </row>
        <row r="1401">
          <cell r="A1401" t="str">
            <v>41010WYP</v>
          </cell>
          <cell r="B1401" t="str">
            <v>41010</v>
          </cell>
          <cell r="C1401" t="str">
            <v>WYP</v>
          </cell>
          <cell r="D1401">
            <v>-154906</v>
          </cell>
          <cell r="F1401" t="str">
            <v>41010WYP</v>
          </cell>
          <cell r="G1401" t="str">
            <v>41010</v>
          </cell>
          <cell r="H1401" t="str">
            <v>WYP</v>
          </cell>
          <cell r="I1401">
            <v>-154906</v>
          </cell>
        </row>
        <row r="1402">
          <cell r="A1402" t="str">
            <v>41010WYU</v>
          </cell>
          <cell r="B1402" t="str">
            <v>41010</v>
          </cell>
          <cell r="C1402" t="str">
            <v>WYU</v>
          </cell>
          <cell r="D1402">
            <v>0</v>
          </cell>
          <cell r="F1402" t="str">
            <v>41010WYU</v>
          </cell>
          <cell r="G1402" t="str">
            <v>41010</v>
          </cell>
          <cell r="H1402" t="str">
            <v>WYU</v>
          </cell>
          <cell r="I1402">
            <v>0</v>
          </cell>
        </row>
        <row r="1403">
          <cell r="A1403" t="str">
            <v>41110BADDEBT</v>
          </cell>
          <cell r="B1403" t="str">
            <v>41110</v>
          </cell>
          <cell r="C1403" t="str">
            <v>BADDEBT</v>
          </cell>
          <cell r="D1403">
            <v>-97689</v>
          </cell>
          <cell r="F1403" t="str">
            <v>41110BADDEBT</v>
          </cell>
          <cell r="G1403" t="str">
            <v>41110</v>
          </cell>
          <cell r="H1403" t="str">
            <v>BADDEBT</v>
          </cell>
          <cell r="I1403">
            <v>-97689</v>
          </cell>
        </row>
        <row r="1404">
          <cell r="A1404" t="str">
            <v>41110CA</v>
          </cell>
          <cell r="B1404" t="str">
            <v>41110</v>
          </cell>
          <cell r="C1404" t="str">
            <v>CA</v>
          </cell>
          <cell r="D1404">
            <v>-117772.31</v>
          </cell>
          <cell r="F1404" t="str">
            <v>41110CA</v>
          </cell>
          <cell r="G1404" t="str">
            <v>41110</v>
          </cell>
          <cell r="H1404" t="str">
            <v>CA</v>
          </cell>
          <cell r="I1404">
            <v>-117772.31</v>
          </cell>
        </row>
        <row r="1405">
          <cell r="A1405" t="str">
            <v>41110CAEE</v>
          </cell>
          <cell r="B1405" t="str">
            <v>41110</v>
          </cell>
          <cell r="C1405" t="str">
            <v>CAEE</v>
          </cell>
          <cell r="D1405">
            <v>-4291166</v>
          </cell>
          <cell r="F1405" t="str">
            <v>41110CAEE</v>
          </cell>
          <cell r="G1405" t="str">
            <v>41110</v>
          </cell>
          <cell r="H1405" t="str">
            <v>CAEE</v>
          </cell>
          <cell r="I1405">
            <v>-4291166</v>
          </cell>
        </row>
        <row r="1406">
          <cell r="A1406" t="str">
            <v>41110CAGE</v>
          </cell>
          <cell r="B1406" t="str">
            <v>41110</v>
          </cell>
          <cell r="C1406" t="str">
            <v>CAGE</v>
          </cell>
          <cell r="D1406">
            <v>-348307</v>
          </cell>
          <cell r="F1406" t="str">
            <v>41110CAGE</v>
          </cell>
          <cell r="G1406" t="str">
            <v>41110</v>
          </cell>
          <cell r="H1406" t="str">
            <v>CAGE</v>
          </cell>
          <cell r="I1406">
            <v>-348307</v>
          </cell>
        </row>
        <row r="1407">
          <cell r="A1407" t="str">
            <v>41110CAGW</v>
          </cell>
          <cell r="B1407" t="str">
            <v>41110</v>
          </cell>
          <cell r="C1407" t="str">
            <v>CAGW</v>
          </cell>
          <cell r="D1407">
            <v>-10103</v>
          </cell>
          <cell r="F1407" t="str">
            <v>41110CAGW</v>
          </cell>
          <cell r="G1407" t="str">
            <v>41110</v>
          </cell>
          <cell r="H1407" t="str">
            <v>CAGW</v>
          </cell>
          <cell r="I1407">
            <v>-10103</v>
          </cell>
        </row>
        <row r="1408">
          <cell r="A1408" t="str">
            <v>41110CIAC</v>
          </cell>
          <cell r="B1408" t="str">
            <v>41110</v>
          </cell>
          <cell r="C1408" t="str">
            <v>CIAC</v>
          </cell>
          <cell r="D1408">
            <v>-25324501.025324497</v>
          </cell>
          <cell r="F1408" t="str">
            <v>41110CIAC</v>
          </cell>
          <cell r="G1408" t="str">
            <v>41110</v>
          </cell>
          <cell r="H1408" t="str">
            <v>CIAC</v>
          </cell>
          <cell r="I1408">
            <v>-25324501.025324497</v>
          </cell>
        </row>
        <row r="1409">
          <cell r="A1409" t="str">
            <v>41110FERC</v>
          </cell>
          <cell r="B1409" t="str">
            <v>41110</v>
          </cell>
          <cell r="C1409" t="str">
            <v>FERC</v>
          </cell>
          <cell r="D1409">
            <v>-250508</v>
          </cell>
          <cell r="F1409" t="str">
            <v>41110FERC</v>
          </cell>
          <cell r="G1409" t="str">
            <v>41110</v>
          </cell>
          <cell r="H1409" t="str">
            <v>FERC</v>
          </cell>
          <cell r="I1409">
            <v>-250508</v>
          </cell>
        </row>
        <row r="1410">
          <cell r="A1410" t="str">
            <v>41110GPS</v>
          </cell>
          <cell r="B1410" t="str">
            <v>41110</v>
          </cell>
          <cell r="C1410" t="str">
            <v>GPS</v>
          </cell>
          <cell r="D1410">
            <v>145317</v>
          </cell>
          <cell r="F1410" t="str">
            <v>41110GPS</v>
          </cell>
          <cell r="G1410" t="str">
            <v>41110</v>
          </cell>
          <cell r="H1410" t="str">
            <v>GPS</v>
          </cell>
          <cell r="I1410">
            <v>145317</v>
          </cell>
        </row>
        <row r="1411">
          <cell r="A1411" t="str">
            <v>41110ID</v>
          </cell>
          <cell r="B1411" t="str">
            <v>41110</v>
          </cell>
          <cell r="C1411" t="str">
            <v>ID</v>
          </cell>
          <cell r="D1411">
            <v>-640684</v>
          </cell>
          <cell r="F1411" t="str">
            <v>41110ID</v>
          </cell>
          <cell r="G1411" t="str">
            <v>41110</v>
          </cell>
          <cell r="H1411" t="str">
            <v>ID</v>
          </cell>
          <cell r="I1411">
            <v>-640684</v>
          </cell>
        </row>
        <row r="1412">
          <cell r="A1412" t="str">
            <v>41110JBE</v>
          </cell>
          <cell r="B1412" t="str">
            <v>41110</v>
          </cell>
          <cell r="C1412" t="str">
            <v>JBE</v>
          </cell>
          <cell r="D1412">
            <v>-4376003</v>
          </cell>
          <cell r="F1412" t="str">
            <v>41110JBE</v>
          </cell>
          <cell r="G1412" t="str">
            <v>41110</v>
          </cell>
          <cell r="H1412" t="str">
            <v>JBE</v>
          </cell>
          <cell r="I1412">
            <v>-4376003</v>
          </cell>
        </row>
        <row r="1413">
          <cell r="A1413" t="str">
            <v>41110OR</v>
          </cell>
          <cell r="B1413" t="str">
            <v>41110</v>
          </cell>
          <cell r="C1413" t="str">
            <v>OR</v>
          </cell>
          <cell r="D1413">
            <v>824154.91000000015</v>
          </cell>
          <cell r="F1413" t="str">
            <v>41110OR</v>
          </cell>
          <cell r="G1413" t="str">
            <v>41110</v>
          </cell>
          <cell r="H1413" t="str">
            <v>OR</v>
          </cell>
          <cell r="I1413">
            <v>824154.91000000015</v>
          </cell>
        </row>
        <row r="1414">
          <cell r="A1414" t="str">
            <v>41110OTHER</v>
          </cell>
          <cell r="B1414" t="str">
            <v>41110</v>
          </cell>
          <cell r="C1414" t="str">
            <v>OTHER</v>
          </cell>
          <cell r="D1414">
            <v>-1672277</v>
          </cell>
          <cell r="F1414" t="str">
            <v>41110OTHER</v>
          </cell>
          <cell r="G1414" t="str">
            <v>41110</v>
          </cell>
          <cell r="H1414" t="str">
            <v>OTHER</v>
          </cell>
          <cell r="I1414">
            <v>-1672277</v>
          </cell>
        </row>
        <row r="1415">
          <cell r="A1415" t="str">
            <v>41110SCHMDEXP</v>
          </cell>
          <cell r="B1415" t="str">
            <v>41110</v>
          </cell>
          <cell r="C1415" t="str">
            <v>SCHMDEXP</v>
          </cell>
          <cell r="D1415">
            <v>-241934106</v>
          </cell>
          <cell r="F1415" t="str">
            <v>41110SCHMDEXP</v>
          </cell>
          <cell r="G1415" t="str">
            <v>41110</v>
          </cell>
          <cell r="H1415" t="str">
            <v>SCHMDEXP</v>
          </cell>
          <cell r="I1415">
            <v>-241934106</v>
          </cell>
        </row>
        <row r="1416">
          <cell r="A1416" t="str">
            <v>41110SG</v>
          </cell>
          <cell r="B1416" t="str">
            <v>41110</v>
          </cell>
          <cell r="C1416" t="str">
            <v>SG</v>
          </cell>
          <cell r="D1416">
            <v>114577</v>
          </cell>
          <cell r="F1416" t="str">
            <v>41110SG</v>
          </cell>
          <cell r="G1416" t="str">
            <v>41110</v>
          </cell>
          <cell r="H1416" t="str">
            <v>SG</v>
          </cell>
          <cell r="I1416">
            <v>114577</v>
          </cell>
        </row>
        <row r="1417">
          <cell r="A1417" t="str">
            <v>41110SNP</v>
          </cell>
          <cell r="B1417" t="str">
            <v>41110</v>
          </cell>
          <cell r="C1417" t="str">
            <v>SNP</v>
          </cell>
          <cell r="D1417">
            <v>-10288673</v>
          </cell>
          <cell r="F1417" t="str">
            <v>41110SNP</v>
          </cell>
          <cell r="G1417" t="str">
            <v>41110</v>
          </cell>
          <cell r="H1417" t="str">
            <v>SNP</v>
          </cell>
          <cell r="I1417">
            <v>-10288673</v>
          </cell>
        </row>
        <row r="1418">
          <cell r="A1418" t="str">
            <v>41110SNPD</v>
          </cell>
          <cell r="B1418" t="str">
            <v>41110</v>
          </cell>
          <cell r="C1418" t="str">
            <v>SNPD</v>
          </cell>
          <cell r="D1418">
            <v>-516039.00051603897</v>
          </cell>
          <cell r="F1418" t="str">
            <v>41110SNPD</v>
          </cell>
          <cell r="G1418" t="str">
            <v>41110</v>
          </cell>
          <cell r="H1418" t="str">
            <v>SNPD</v>
          </cell>
          <cell r="I1418">
            <v>-516039.00051603897</v>
          </cell>
        </row>
        <row r="1419">
          <cell r="A1419" t="str">
            <v>41110SO</v>
          </cell>
          <cell r="B1419" t="str">
            <v>41110</v>
          </cell>
          <cell r="C1419" t="str">
            <v>SO</v>
          </cell>
          <cell r="D1419">
            <v>-417668</v>
          </cell>
          <cell r="F1419" t="str">
            <v>41110SO</v>
          </cell>
          <cell r="G1419" t="str">
            <v>41110</v>
          </cell>
          <cell r="H1419" t="str">
            <v>SO</v>
          </cell>
          <cell r="I1419">
            <v>-417668</v>
          </cell>
        </row>
        <row r="1420">
          <cell r="A1420" t="str">
            <v>41110UT</v>
          </cell>
          <cell r="B1420" t="str">
            <v>41110</v>
          </cell>
          <cell r="C1420" t="str">
            <v>UT</v>
          </cell>
          <cell r="D1420">
            <v>-125854466.76000001</v>
          </cell>
          <cell r="F1420" t="str">
            <v>41110UT</v>
          </cell>
          <cell r="G1420" t="str">
            <v>41110</v>
          </cell>
          <cell r="H1420" t="str">
            <v>UT</v>
          </cell>
          <cell r="I1420">
            <v>-125854466.76000001</v>
          </cell>
        </row>
        <row r="1421">
          <cell r="A1421" t="str">
            <v>41110WA</v>
          </cell>
          <cell r="B1421" t="str">
            <v>41110</v>
          </cell>
          <cell r="C1421" t="str">
            <v>WA</v>
          </cell>
          <cell r="D1421">
            <v>-1768467.6</v>
          </cell>
          <cell r="F1421" t="str">
            <v>41110WA</v>
          </cell>
          <cell r="G1421" t="str">
            <v>41110</v>
          </cell>
          <cell r="H1421" t="str">
            <v>WA</v>
          </cell>
          <cell r="I1421">
            <v>-1768467.6</v>
          </cell>
        </row>
        <row r="1422">
          <cell r="A1422" t="str">
            <v>41110WYP</v>
          </cell>
          <cell r="B1422" t="str">
            <v>41110</v>
          </cell>
          <cell r="C1422" t="str">
            <v>WYP</v>
          </cell>
          <cell r="D1422">
            <v>-3922741</v>
          </cell>
          <cell r="F1422" t="str">
            <v>41110WYP</v>
          </cell>
          <cell r="G1422" t="str">
            <v>41110</v>
          </cell>
          <cell r="H1422" t="str">
            <v>WYP</v>
          </cell>
          <cell r="I1422">
            <v>-3922741</v>
          </cell>
        </row>
        <row r="1423">
          <cell r="A1423" t="str">
            <v>41110WYU</v>
          </cell>
          <cell r="B1423" t="str">
            <v>41110</v>
          </cell>
          <cell r="C1423" t="str">
            <v>WYU</v>
          </cell>
          <cell r="D1423">
            <v>3371702.56</v>
          </cell>
          <cell r="F1423" t="str">
            <v>41110WYU</v>
          </cell>
          <cell r="G1423" t="str">
            <v>41110</v>
          </cell>
          <cell r="H1423" t="str">
            <v>WYU</v>
          </cell>
          <cell r="I1423">
            <v>3371702.56</v>
          </cell>
        </row>
        <row r="1424">
          <cell r="A1424" t="str">
            <v>447NPCCAGW</v>
          </cell>
          <cell r="B1424" t="str">
            <v>447NPC</v>
          </cell>
          <cell r="C1424" t="str">
            <v>CAGW</v>
          </cell>
          <cell r="D1424">
            <v>78875721.420198083</v>
          </cell>
          <cell r="F1424" t="str">
            <v>447NPCCAGW</v>
          </cell>
          <cell r="G1424" t="str">
            <v>447NPC</v>
          </cell>
          <cell r="H1424" t="str">
            <v>CAGW</v>
          </cell>
          <cell r="I1424">
            <v>78875721.420198083</v>
          </cell>
        </row>
        <row r="1425">
          <cell r="A1425" t="str">
            <v>555NPCCAEW</v>
          </cell>
          <cell r="B1425" t="str">
            <v>555NPC</v>
          </cell>
          <cell r="C1425" t="str">
            <v>CAEW</v>
          </cell>
          <cell r="D1425">
            <v>1051205.3136943881</v>
          </cell>
          <cell r="F1425" t="str">
            <v>555NPCCAEW</v>
          </cell>
          <cell r="G1425" t="str">
            <v>555NPC</v>
          </cell>
          <cell r="H1425" t="str">
            <v>CAEW</v>
          </cell>
          <cell r="I1425">
            <v>1051205.3136943881</v>
          </cell>
        </row>
        <row r="1426">
          <cell r="A1426" t="str">
            <v>555NPCWA</v>
          </cell>
          <cell r="B1426" t="str">
            <v>555NPC</v>
          </cell>
          <cell r="C1426" t="str">
            <v>WA</v>
          </cell>
          <cell r="D1426">
            <v>215591.50000000006</v>
          </cell>
          <cell r="F1426" t="str">
            <v>555NPCWA</v>
          </cell>
          <cell r="G1426" t="str">
            <v>555NPC</v>
          </cell>
          <cell r="H1426" t="str">
            <v>WA</v>
          </cell>
          <cell r="I1426">
            <v>215591.50000000006</v>
          </cell>
        </row>
        <row r="1427">
          <cell r="A1427" t="str">
            <v>555NPCCAGW</v>
          </cell>
          <cell r="B1427" t="str">
            <v>555NPC</v>
          </cell>
          <cell r="C1427" t="str">
            <v>CAGW</v>
          </cell>
          <cell r="D1427">
            <v>192672006.78119507</v>
          </cell>
          <cell r="F1427" t="str">
            <v>555NPCCAGW</v>
          </cell>
          <cell r="G1427" t="str">
            <v>555NPC</v>
          </cell>
          <cell r="H1427" t="str">
            <v>CAGW</v>
          </cell>
          <cell r="I1427">
            <v>192672006.78119507</v>
          </cell>
        </row>
        <row r="1428">
          <cell r="A1428" t="str">
            <v>565NPCCAGW</v>
          </cell>
          <cell r="B1428" t="str">
            <v>565NPC</v>
          </cell>
          <cell r="C1428" t="str">
            <v>CAGW</v>
          </cell>
          <cell r="D1428">
            <v>124485682.73952</v>
          </cell>
          <cell r="F1428" t="str">
            <v>565NPCCAGW</v>
          </cell>
          <cell r="G1428" t="str">
            <v>565NPC</v>
          </cell>
          <cell r="H1428" t="str">
            <v>CAGW</v>
          </cell>
          <cell r="I1428">
            <v>124485682.73952</v>
          </cell>
        </row>
        <row r="1429">
          <cell r="A1429" t="str">
            <v>501NPCCAEW</v>
          </cell>
          <cell r="B1429" t="str">
            <v>501NPC</v>
          </cell>
          <cell r="C1429" t="str">
            <v>CAEW</v>
          </cell>
          <cell r="D1429">
            <v>245722226.08865565</v>
          </cell>
          <cell r="F1429" t="str">
            <v>501NPCCAEW</v>
          </cell>
          <cell r="G1429" t="str">
            <v>501NPC</v>
          </cell>
          <cell r="H1429" t="str">
            <v>CAEW</v>
          </cell>
          <cell r="I1429">
            <v>245722226.08865565</v>
          </cell>
        </row>
        <row r="1430">
          <cell r="A1430" t="str">
            <v>547NPCCAEW</v>
          </cell>
          <cell r="B1430" t="str">
            <v>547NPC</v>
          </cell>
          <cell r="C1430" t="str">
            <v>CAEW</v>
          </cell>
          <cell r="D1430">
            <v>60748148.099999994</v>
          </cell>
          <cell r="F1430" t="str">
            <v>547NPCCAEW</v>
          </cell>
          <cell r="G1430" t="str">
            <v>547NPC</v>
          </cell>
          <cell r="H1430" t="str">
            <v>CAEW</v>
          </cell>
          <cell r="I1430">
            <v>60748148.099999994</v>
          </cell>
        </row>
        <row r="1431">
          <cell r="A1431" t="str">
            <v>555WA</v>
          </cell>
          <cell r="B1431">
            <v>555</v>
          </cell>
          <cell r="C1431" t="str">
            <v>WA</v>
          </cell>
          <cell r="D1431">
            <v>1141130.1499999997</v>
          </cell>
          <cell r="F1431" t="str">
            <v>555WA</v>
          </cell>
          <cell r="G1431">
            <v>555</v>
          </cell>
          <cell r="H1431" t="str">
            <v>WA</v>
          </cell>
          <cell r="I1431">
            <v>1141130.1499999997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</row>
      </sheetData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5080-A2AE-40C2-A1F1-C86FA7814DDB}">
  <dimension ref="A1"/>
  <sheetViews>
    <sheetView workbookViewId="0"/>
  </sheetViews>
  <sheetFormatPr defaultRowHeight="15.6"/>
  <sheetData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7F4A-ABA2-4CDC-B85F-0D22EE2BE5BB}">
  <dimension ref="A1:U57"/>
  <sheetViews>
    <sheetView view="pageBreakPreview" zoomScale="50" zoomScaleNormal="68" zoomScaleSheetLayoutView="5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R40" sqref="R40"/>
    </sheetView>
  </sheetViews>
  <sheetFormatPr defaultColWidth="9" defaultRowHeight="15.6"/>
  <cols>
    <col min="1" max="1" width="0.8984375" style="13" customWidth="1"/>
    <col min="2" max="2" width="15.8984375" style="19" bestFit="1" customWidth="1"/>
    <col min="3" max="3" width="8.19921875" style="19" bestFit="1" customWidth="1"/>
    <col min="4" max="4" width="10.09765625" style="19" bestFit="1" customWidth="1"/>
    <col min="5" max="5" width="17.5" style="19" bestFit="1" customWidth="1"/>
    <col min="6" max="6" width="6" style="19" bestFit="1" customWidth="1"/>
    <col min="7" max="7" width="5.3984375" style="19" bestFit="1" customWidth="1"/>
    <col min="8" max="8" width="21.19921875" style="19" bestFit="1" customWidth="1"/>
    <col min="9" max="20" width="14.59765625" style="23" customWidth="1"/>
    <col min="21" max="21" width="0.8984375" style="9" customWidth="1"/>
    <col min="22" max="29" width="15.59765625" style="23" customWidth="1"/>
    <col min="30" max="16384" width="9" style="23"/>
  </cols>
  <sheetData>
    <row r="1" spans="1:20">
      <c r="A1" s="77" t="s">
        <v>74</v>
      </c>
    </row>
    <row r="2" spans="1:20">
      <c r="A2" s="77" t="s">
        <v>75</v>
      </c>
    </row>
    <row r="4" spans="1:20" ht="15.75" customHeight="1">
      <c r="B4" s="80" t="s">
        <v>59</v>
      </c>
      <c r="C4" s="80" t="s">
        <v>1</v>
      </c>
      <c r="D4" s="80" t="s">
        <v>19</v>
      </c>
      <c r="E4" s="80" t="s">
        <v>2</v>
      </c>
      <c r="F4" s="95" t="s">
        <v>34</v>
      </c>
      <c r="G4" s="95" t="s">
        <v>40</v>
      </c>
      <c r="H4" s="95" t="s">
        <v>41</v>
      </c>
      <c r="I4" s="83">
        <v>43647</v>
      </c>
      <c r="J4" s="81">
        <v>43678</v>
      </c>
      <c r="K4" s="81">
        <v>43709</v>
      </c>
      <c r="L4" s="81">
        <v>43739</v>
      </c>
      <c r="M4" s="81">
        <v>43770</v>
      </c>
      <c r="N4" s="81">
        <v>43800</v>
      </c>
      <c r="O4" s="81">
        <v>43831</v>
      </c>
      <c r="P4" s="81">
        <v>43862</v>
      </c>
      <c r="Q4" s="81">
        <v>43891</v>
      </c>
      <c r="R4" s="81">
        <v>43922</v>
      </c>
      <c r="S4" s="81">
        <v>43952</v>
      </c>
      <c r="T4" s="82">
        <v>43983</v>
      </c>
    </row>
    <row r="5" spans="1:20" ht="15.75" customHeight="1">
      <c r="B5" s="44"/>
      <c r="C5" s="44"/>
      <c r="D5" s="44"/>
      <c r="E5" s="44"/>
      <c r="F5" s="44"/>
      <c r="G5" s="44"/>
      <c r="H5" s="44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s="9" customFormat="1" ht="15.75" customHeight="1">
      <c r="A6" s="36"/>
      <c r="B6" s="46" t="s">
        <v>36</v>
      </c>
      <c r="C6" s="46" t="s">
        <v>22</v>
      </c>
      <c r="D6" s="46" t="s">
        <v>20</v>
      </c>
      <c r="E6" s="46" t="s">
        <v>26</v>
      </c>
      <c r="F6" s="49" t="s">
        <v>17</v>
      </c>
      <c r="G6" s="49" t="s">
        <v>42</v>
      </c>
      <c r="H6" s="49" t="s">
        <v>54</v>
      </c>
      <c r="I6" s="16">
        <v>148768018.03273332</v>
      </c>
      <c r="J6" s="11">
        <f>$I6</f>
        <v>148768018.03273332</v>
      </c>
      <c r="K6" s="11">
        <f t="shared" ref="K6:T8" si="0">$I6</f>
        <v>148768018.03273332</v>
      </c>
      <c r="L6" s="11">
        <f t="shared" si="0"/>
        <v>148768018.03273332</v>
      </c>
      <c r="M6" s="11">
        <f t="shared" si="0"/>
        <v>148768018.03273332</v>
      </c>
      <c r="N6" s="11">
        <f t="shared" si="0"/>
        <v>148768018.03273332</v>
      </c>
      <c r="O6" s="11">
        <f t="shared" si="0"/>
        <v>148768018.03273332</v>
      </c>
      <c r="P6" s="11">
        <f t="shared" si="0"/>
        <v>148768018.03273332</v>
      </c>
      <c r="Q6" s="11">
        <f t="shared" si="0"/>
        <v>148768018.03273332</v>
      </c>
      <c r="R6" s="11">
        <f t="shared" si="0"/>
        <v>148768018.03273332</v>
      </c>
      <c r="S6" s="11">
        <f t="shared" si="0"/>
        <v>148768018.03273332</v>
      </c>
      <c r="T6" s="12">
        <f t="shared" si="0"/>
        <v>148768018.03273332</v>
      </c>
    </row>
    <row r="7" spans="1:20" s="9" customFormat="1" ht="15.75" customHeight="1">
      <c r="A7" s="36"/>
      <c r="B7" s="46" t="s">
        <v>36</v>
      </c>
      <c r="C7" s="46" t="s">
        <v>22</v>
      </c>
      <c r="D7" s="46" t="s">
        <v>20</v>
      </c>
      <c r="E7" s="46" t="s">
        <v>24</v>
      </c>
      <c r="F7" s="49" t="s">
        <v>17</v>
      </c>
      <c r="G7" s="49" t="s">
        <v>18</v>
      </c>
      <c r="H7" s="49" t="s">
        <v>54</v>
      </c>
      <c r="I7" s="16">
        <v>9791516</v>
      </c>
      <c r="J7" s="11">
        <f t="shared" ref="J7:J8" si="1">$I7</f>
        <v>9791516</v>
      </c>
      <c r="K7" s="11">
        <f t="shared" si="0"/>
        <v>9791516</v>
      </c>
      <c r="L7" s="11">
        <f t="shared" si="0"/>
        <v>9791516</v>
      </c>
      <c r="M7" s="11">
        <f t="shared" si="0"/>
        <v>9791516</v>
      </c>
      <c r="N7" s="11">
        <f t="shared" si="0"/>
        <v>9791516</v>
      </c>
      <c r="O7" s="11">
        <f t="shared" si="0"/>
        <v>9791516</v>
      </c>
      <c r="P7" s="11">
        <f t="shared" si="0"/>
        <v>9791516</v>
      </c>
      <c r="Q7" s="11">
        <f t="shared" si="0"/>
        <v>9791516</v>
      </c>
      <c r="R7" s="11">
        <f t="shared" si="0"/>
        <v>9791516</v>
      </c>
      <c r="S7" s="11">
        <f t="shared" si="0"/>
        <v>9791516</v>
      </c>
      <c r="T7" s="12">
        <f t="shared" si="0"/>
        <v>9791516</v>
      </c>
    </row>
    <row r="8" spans="1:20" s="9" customFormat="1" ht="15.75" customHeight="1">
      <c r="A8" s="36"/>
      <c r="B8" s="46" t="s">
        <v>36</v>
      </c>
      <c r="C8" s="46" t="s">
        <v>22</v>
      </c>
      <c r="D8" s="46" t="s">
        <v>20</v>
      </c>
      <c r="E8" s="46" t="s">
        <v>25</v>
      </c>
      <c r="F8" s="49" t="s">
        <v>17</v>
      </c>
      <c r="G8" s="49" t="s">
        <v>43</v>
      </c>
      <c r="H8" s="49" t="s">
        <v>54</v>
      </c>
      <c r="I8" s="16">
        <v>55772733.751642562</v>
      </c>
      <c r="J8" s="11">
        <f t="shared" si="1"/>
        <v>55772733.751642562</v>
      </c>
      <c r="K8" s="11">
        <f t="shared" si="0"/>
        <v>55772733.751642562</v>
      </c>
      <c r="L8" s="11">
        <f t="shared" si="0"/>
        <v>55772733.751642562</v>
      </c>
      <c r="M8" s="11">
        <f t="shared" si="0"/>
        <v>55772733.751642562</v>
      </c>
      <c r="N8" s="11">
        <f t="shared" si="0"/>
        <v>55772733.751642562</v>
      </c>
      <c r="O8" s="11">
        <f t="shared" si="0"/>
        <v>55772733.751642562</v>
      </c>
      <c r="P8" s="11">
        <f t="shared" si="0"/>
        <v>55772733.751642562</v>
      </c>
      <c r="Q8" s="11">
        <f t="shared" si="0"/>
        <v>55772733.751642562</v>
      </c>
      <c r="R8" s="11">
        <f t="shared" si="0"/>
        <v>55772733.751642562</v>
      </c>
      <c r="S8" s="11">
        <f t="shared" si="0"/>
        <v>55772733.751642562</v>
      </c>
      <c r="T8" s="12">
        <f t="shared" si="0"/>
        <v>55772733.751642562</v>
      </c>
    </row>
    <row r="9" spans="1:20" s="17" customFormat="1" ht="15.75" customHeight="1">
      <c r="A9" s="78"/>
      <c r="B9" s="46" t="s">
        <v>36</v>
      </c>
      <c r="C9" s="46" t="s">
        <v>22</v>
      </c>
      <c r="D9" s="46" t="s">
        <v>20</v>
      </c>
      <c r="E9" s="46" t="s">
        <v>31</v>
      </c>
      <c r="F9" s="49" t="s">
        <v>17</v>
      </c>
      <c r="G9" s="49" t="s">
        <v>44</v>
      </c>
      <c r="H9" s="50" t="s">
        <v>53</v>
      </c>
      <c r="I9" s="16">
        <f>I6-I7-I8</f>
        <v>83203768.281090766</v>
      </c>
      <c r="J9" s="11">
        <f t="shared" ref="J9:T9" si="2">J6-J7-J8</f>
        <v>83203768.281090766</v>
      </c>
      <c r="K9" s="11">
        <f t="shared" si="2"/>
        <v>83203768.281090766</v>
      </c>
      <c r="L9" s="11">
        <f t="shared" si="2"/>
        <v>83203768.281090766</v>
      </c>
      <c r="M9" s="11">
        <f t="shared" si="2"/>
        <v>83203768.281090766</v>
      </c>
      <c r="N9" s="11">
        <f t="shared" si="2"/>
        <v>83203768.281090766</v>
      </c>
      <c r="O9" s="11">
        <f t="shared" si="2"/>
        <v>83203768.281090766</v>
      </c>
      <c r="P9" s="11">
        <f t="shared" si="2"/>
        <v>83203768.281090766</v>
      </c>
      <c r="Q9" s="11">
        <f t="shared" si="2"/>
        <v>83203768.281090766</v>
      </c>
      <c r="R9" s="11">
        <f t="shared" si="2"/>
        <v>83203768.281090766</v>
      </c>
      <c r="S9" s="11">
        <f t="shared" si="2"/>
        <v>83203768.281090766</v>
      </c>
      <c r="T9" s="12">
        <f t="shared" si="2"/>
        <v>83203768.281090766</v>
      </c>
    </row>
    <row r="10" spans="1:20" s="9" customFormat="1" ht="15.75" customHeight="1">
      <c r="A10" s="36"/>
      <c r="B10" s="46" t="s">
        <v>36</v>
      </c>
      <c r="C10" s="46" t="s">
        <v>22</v>
      </c>
      <c r="D10" s="46" t="s">
        <v>20</v>
      </c>
      <c r="E10" s="46" t="s">
        <v>29</v>
      </c>
      <c r="F10" s="49" t="s">
        <v>16</v>
      </c>
      <c r="G10" s="49" t="s">
        <v>45</v>
      </c>
      <c r="H10" s="49" t="s">
        <v>54</v>
      </c>
      <c r="I10" s="16">
        <v>1569786637.4891801</v>
      </c>
      <c r="J10" s="11">
        <v>1569786637.489177</v>
      </c>
      <c r="K10" s="11">
        <v>1569786637.489177</v>
      </c>
      <c r="L10" s="11">
        <v>1569786637.489177</v>
      </c>
      <c r="M10" s="11">
        <v>1569786637.489177</v>
      </c>
      <c r="N10" s="11">
        <v>1569786637.489177</v>
      </c>
      <c r="O10" s="11">
        <v>1569786637.489177</v>
      </c>
      <c r="P10" s="11">
        <v>1569786637.489177</v>
      </c>
      <c r="Q10" s="11">
        <v>1569786637.489177</v>
      </c>
      <c r="R10" s="11">
        <v>1569786637.489177</v>
      </c>
      <c r="S10" s="11">
        <v>1569786637.489177</v>
      </c>
      <c r="T10" s="12">
        <v>1569786637.489177</v>
      </c>
    </row>
    <row r="11" spans="1:20" s="9" customFormat="1" ht="15.75" customHeight="1">
      <c r="A11" s="36"/>
      <c r="B11" s="46" t="s">
        <v>36</v>
      </c>
      <c r="C11" s="46" t="s">
        <v>23</v>
      </c>
      <c r="D11" s="46" t="s">
        <v>21</v>
      </c>
      <c r="E11" s="46" t="s">
        <v>26</v>
      </c>
      <c r="F11" s="49" t="s">
        <v>16</v>
      </c>
      <c r="G11" s="49" t="s">
        <v>46</v>
      </c>
      <c r="H11" s="49" t="s">
        <v>55</v>
      </c>
      <c r="I11" s="16">
        <f>SUMIFS(B!7:7,B!$5:$5,I$4)</f>
        <v>106301629</v>
      </c>
      <c r="J11" s="11">
        <f>SUMIFS(B!7:7,B!$5:$5,J$4)</f>
        <v>119968791</v>
      </c>
      <c r="K11" s="11">
        <f>SUMIFS(B!7:7,B!$5:$5,K$4)</f>
        <v>108548491</v>
      </c>
      <c r="L11" s="11">
        <f>SUMIFS(B!7:7,B!$5:$5,L$4)</f>
        <v>96404379</v>
      </c>
      <c r="M11" s="11">
        <f>SUMIFS(B!7:7,B!$5:$5,M$4)</f>
        <v>135387503</v>
      </c>
      <c r="N11" s="11">
        <f>SUMIFS(B!7:7,B!$5:$5,N$4)</f>
        <v>193239457</v>
      </c>
      <c r="O11" s="11">
        <f>SUMIFS(B!7:7,B!$5:$5,O$4)</f>
        <v>184807658</v>
      </c>
      <c r="P11" s="11">
        <f>SUMIFS(B!7:7,B!$5:$5,P$4)</f>
        <v>157382967</v>
      </c>
      <c r="Q11" s="11">
        <f>SUMIFS(B!7:7,B!$5:$5,Q$4)</f>
        <v>136550192</v>
      </c>
      <c r="R11" s="11">
        <f>SUMIFS(B!7:7,B!$5:$5,R$4)</f>
        <v>117116200</v>
      </c>
      <c r="S11" s="11">
        <f>SUMIFS(B!7:7,B!$5:$5,S$4)</f>
        <v>89924243</v>
      </c>
      <c r="T11" s="12">
        <f>SUMIFS(B!7:7,B!$5:$5,T$4)</f>
        <v>94015678</v>
      </c>
    </row>
    <row r="12" spans="1:20" s="9" customFormat="1" ht="15.75" customHeight="1">
      <c r="A12" s="36"/>
      <c r="B12" s="46" t="s">
        <v>36</v>
      </c>
      <c r="C12" s="46" t="s">
        <v>23</v>
      </c>
      <c r="D12" s="46" t="s">
        <v>21</v>
      </c>
      <c r="E12" s="46" t="s">
        <v>30</v>
      </c>
      <c r="F12" s="49" t="s">
        <v>17</v>
      </c>
      <c r="G12" s="49" t="s">
        <v>47</v>
      </c>
      <c r="H12" s="50" t="s">
        <v>56</v>
      </c>
      <c r="I12" s="16">
        <f t="shared" ref="I12:T12" si="3">I9/I10*I11</f>
        <v>5634330.103207699</v>
      </c>
      <c r="J12" s="11">
        <f t="shared" si="3"/>
        <v>6358733.8871047236</v>
      </c>
      <c r="K12" s="11">
        <f t="shared" si="3"/>
        <v>5753421.0552791357</v>
      </c>
      <c r="L12" s="11">
        <f t="shared" si="3"/>
        <v>5109743.8467358314</v>
      </c>
      <c r="M12" s="11">
        <f t="shared" si="3"/>
        <v>7175975.4852959421</v>
      </c>
      <c r="N12" s="11">
        <f t="shared" si="3"/>
        <v>10242316.133298501</v>
      </c>
      <c r="O12" s="11">
        <f t="shared" si="3"/>
        <v>9795403.5189123508</v>
      </c>
      <c r="P12" s="11">
        <f t="shared" si="3"/>
        <v>8341806.2078827182</v>
      </c>
      <c r="Q12" s="11">
        <f t="shared" si="3"/>
        <v>7237601.7622871296</v>
      </c>
      <c r="R12" s="11">
        <f t="shared" si="3"/>
        <v>6207537.3391812723</v>
      </c>
      <c r="S12" s="11">
        <f t="shared" si="3"/>
        <v>4766275.6827843646</v>
      </c>
      <c r="T12" s="12">
        <f t="shared" si="3"/>
        <v>4983134.9689747728</v>
      </c>
    </row>
    <row r="13" spans="1:20" s="9" customFormat="1" ht="15.75" customHeight="1">
      <c r="A13" s="36"/>
      <c r="B13" s="46" t="s">
        <v>36</v>
      </c>
      <c r="C13" s="46" t="s">
        <v>22</v>
      </c>
      <c r="D13" s="46" t="s">
        <v>20</v>
      </c>
      <c r="E13" s="46" t="s">
        <v>28</v>
      </c>
      <c r="F13" s="49" t="s">
        <v>15</v>
      </c>
      <c r="G13" s="49" t="s">
        <v>48</v>
      </c>
      <c r="H13" s="49" t="s">
        <v>54</v>
      </c>
      <c r="I13" s="16">
        <v>105258.649784939</v>
      </c>
      <c r="J13" s="11">
        <f t="shared" ref="J13:T13" si="4">$I13</f>
        <v>105258.649784939</v>
      </c>
      <c r="K13" s="11">
        <f t="shared" si="4"/>
        <v>105258.649784939</v>
      </c>
      <c r="L13" s="11">
        <f t="shared" si="4"/>
        <v>105258.649784939</v>
      </c>
      <c r="M13" s="11">
        <f t="shared" si="4"/>
        <v>105258.649784939</v>
      </c>
      <c r="N13" s="11">
        <f t="shared" si="4"/>
        <v>105258.649784939</v>
      </c>
      <c r="O13" s="11">
        <f t="shared" si="4"/>
        <v>105258.649784939</v>
      </c>
      <c r="P13" s="11">
        <f t="shared" si="4"/>
        <v>105258.649784939</v>
      </c>
      <c r="Q13" s="11">
        <f t="shared" si="4"/>
        <v>105258.649784939</v>
      </c>
      <c r="R13" s="11">
        <f t="shared" si="4"/>
        <v>105258.649784939</v>
      </c>
      <c r="S13" s="11">
        <f t="shared" si="4"/>
        <v>105258.649784939</v>
      </c>
      <c r="T13" s="12">
        <f t="shared" si="4"/>
        <v>105258.649784939</v>
      </c>
    </row>
    <row r="14" spans="1:20" s="9" customFormat="1" ht="15.75" customHeight="1">
      <c r="A14" s="36"/>
      <c r="B14" s="46" t="s">
        <v>36</v>
      </c>
      <c r="C14" s="46" t="s">
        <v>22</v>
      </c>
      <c r="D14" s="46" t="s">
        <v>21</v>
      </c>
      <c r="E14" s="46" t="s">
        <v>29</v>
      </c>
      <c r="F14" s="49" t="s">
        <v>16</v>
      </c>
      <c r="G14" s="49" t="s">
        <v>49</v>
      </c>
      <c r="H14" s="49" t="s">
        <v>54</v>
      </c>
      <c r="I14" s="16">
        <v>91654491.253386796</v>
      </c>
      <c r="J14" s="11">
        <v>122568307.43456201</v>
      </c>
      <c r="K14" s="11">
        <v>112822191.42967261</v>
      </c>
      <c r="L14" s="11">
        <v>107361146.72659461</v>
      </c>
      <c r="M14" s="11">
        <v>116331374.15738307</v>
      </c>
      <c r="N14" s="11">
        <v>214773402.05362487</v>
      </c>
      <c r="O14" s="11">
        <v>207510288.34424433</v>
      </c>
      <c r="P14" s="11">
        <v>181117397.77098736</v>
      </c>
      <c r="Q14" s="11">
        <v>146056561.15933228</v>
      </c>
      <c r="R14" s="11">
        <v>109055881.75086591</v>
      </c>
      <c r="S14" s="11">
        <v>88206782.5691479</v>
      </c>
      <c r="T14" s="12">
        <v>72328812.839375094</v>
      </c>
    </row>
    <row r="15" spans="1:20" s="9" customFormat="1" ht="15.75" customHeight="1">
      <c r="A15" s="36"/>
      <c r="B15" s="46" t="s">
        <v>36</v>
      </c>
      <c r="C15" s="46" t="s">
        <v>23</v>
      </c>
      <c r="D15" s="46" t="s">
        <v>21</v>
      </c>
      <c r="E15" s="46" t="s">
        <v>26</v>
      </c>
      <c r="F15" s="49" t="s">
        <v>15</v>
      </c>
      <c r="G15" s="49" t="s">
        <v>50</v>
      </c>
      <c r="H15" s="49" t="s">
        <v>55</v>
      </c>
      <c r="I15" s="16">
        <v>108415</v>
      </c>
      <c r="J15" s="11">
        <v>108317</v>
      </c>
      <c r="K15" s="11">
        <v>108468</v>
      </c>
      <c r="L15" s="11">
        <v>108502</v>
      </c>
      <c r="M15" s="11">
        <v>108705</v>
      </c>
      <c r="N15" s="11">
        <v>108774</v>
      </c>
      <c r="O15" s="11">
        <v>109001</v>
      </c>
      <c r="P15" s="11">
        <v>109089</v>
      </c>
      <c r="Q15" s="11">
        <v>109180</v>
      </c>
      <c r="R15" s="11">
        <v>109174</v>
      </c>
      <c r="S15" s="11">
        <v>109326</v>
      </c>
      <c r="T15" s="12">
        <v>109446</v>
      </c>
    </row>
    <row r="16" spans="1:20" s="11" customFormat="1" ht="15.75" customHeight="1">
      <c r="A16" s="79"/>
      <c r="B16" s="46" t="s">
        <v>36</v>
      </c>
      <c r="C16" s="46" t="s">
        <v>23</v>
      </c>
      <c r="D16" s="46" t="s">
        <v>21</v>
      </c>
      <c r="E16" s="46" t="s">
        <v>31</v>
      </c>
      <c r="F16" s="49" t="s">
        <v>17</v>
      </c>
      <c r="G16" s="49" t="s">
        <v>51</v>
      </c>
      <c r="H16" s="50" t="s">
        <v>57</v>
      </c>
      <c r="I16" s="16">
        <f>I9/I10/I13*I14*I15</f>
        <v>5003658.9265008466</v>
      </c>
      <c r="J16" s="11">
        <f t="shared" ref="J16:T16" si="5">J9/J10/J13*J14*J15</f>
        <v>6685276.6684967121</v>
      </c>
      <c r="K16" s="11">
        <f t="shared" si="5"/>
        <v>6162270.194122307</v>
      </c>
      <c r="L16" s="11">
        <f t="shared" si="5"/>
        <v>5865829.8095315062</v>
      </c>
      <c r="M16" s="11">
        <f t="shared" si="5"/>
        <v>6367822.5379861249</v>
      </c>
      <c r="N16" s="11">
        <f t="shared" si="5"/>
        <v>11763868.712054795</v>
      </c>
      <c r="O16" s="11">
        <f t="shared" si="5"/>
        <v>11389763.052544439</v>
      </c>
      <c r="P16" s="11">
        <f t="shared" si="5"/>
        <v>9949143.6994773205</v>
      </c>
      <c r="Q16" s="11">
        <f t="shared" si="5"/>
        <v>8029874.0672163879</v>
      </c>
      <c r="R16" s="11">
        <f t="shared" si="5"/>
        <v>5995327.189172131</v>
      </c>
      <c r="S16" s="11">
        <f t="shared" si="5"/>
        <v>4855903.1105535412</v>
      </c>
      <c r="T16" s="12">
        <f t="shared" si="5"/>
        <v>3986169.8851897349</v>
      </c>
    </row>
    <row r="17" spans="1:20" s="9" customFormat="1" ht="15.75" customHeight="1">
      <c r="A17" s="36"/>
      <c r="B17" s="47" t="s">
        <v>36</v>
      </c>
      <c r="C17" s="47" t="s">
        <v>23</v>
      </c>
      <c r="D17" s="47" t="s">
        <v>21</v>
      </c>
      <c r="E17" s="47" t="s">
        <v>0</v>
      </c>
      <c r="F17" s="48" t="s">
        <v>17</v>
      </c>
      <c r="G17" s="48" t="s">
        <v>52</v>
      </c>
      <c r="H17" s="51" t="s">
        <v>58</v>
      </c>
      <c r="I17" s="31">
        <f t="shared" ref="I17:T17" si="6">I12-I16</f>
        <v>630671.17670685239</v>
      </c>
      <c r="J17" s="18">
        <f t="shared" si="6"/>
        <v>-326542.78139198851</v>
      </c>
      <c r="K17" s="18">
        <f t="shared" si="6"/>
        <v>-408849.1388431713</v>
      </c>
      <c r="L17" s="18">
        <f t="shared" si="6"/>
        <v>-756085.9627956748</v>
      </c>
      <c r="M17" s="18">
        <f t="shared" si="6"/>
        <v>808152.94730981719</v>
      </c>
      <c r="N17" s="18">
        <f t="shared" si="6"/>
        <v>-1521552.5787562933</v>
      </c>
      <c r="O17" s="18">
        <f t="shared" si="6"/>
        <v>-1594359.5336320885</v>
      </c>
      <c r="P17" s="18">
        <f t="shared" si="6"/>
        <v>-1607337.4915946024</v>
      </c>
      <c r="Q17" s="18">
        <f t="shared" si="6"/>
        <v>-792272.3049292583</v>
      </c>
      <c r="R17" s="18">
        <f t="shared" si="6"/>
        <v>212210.1500091413</v>
      </c>
      <c r="S17" s="18">
        <f t="shared" si="6"/>
        <v>-89627.427769176662</v>
      </c>
      <c r="T17" s="32">
        <f t="shared" si="6"/>
        <v>996965.08378503798</v>
      </c>
    </row>
    <row r="18" spans="1:20" s="9" customFormat="1" ht="15.75" customHeight="1">
      <c r="A18" s="36"/>
      <c r="B18" s="44"/>
      <c r="C18" s="44"/>
      <c r="D18" s="44"/>
      <c r="E18" s="44"/>
      <c r="F18" s="44"/>
      <c r="G18" s="44"/>
      <c r="H18" s="44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5"/>
    </row>
    <row r="19" spans="1:20" s="9" customFormat="1" ht="15.75" customHeight="1">
      <c r="A19" s="36"/>
      <c r="B19" s="46" t="s">
        <v>38</v>
      </c>
      <c r="C19" s="46" t="s">
        <v>22</v>
      </c>
      <c r="D19" s="46" t="s">
        <v>20</v>
      </c>
      <c r="E19" s="46" t="s">
        <v>26</v>
      </c>
      <c r="F19" s="49" t="s">
        <v>17</v>
      </c>
      <c r="G19" s="49" t="s">
        <v>42</v>
      </c>
      <c r="H19" s="49" t="s">
        <v>54</v>
      </c>
      <c r="I19" s="16">
        <v>50590493.891159162</v>
      </c>
      <c r="J19" s="11">
        <f>$I19</f>
        <v>50590493.891159162</v>
      </c>
      <c r="K19" s="11">
        <f t="shared" ref="K19:T21" si="7">$I19</f>
        <v>50590493.891159162</v>
      </c>
      <c r="L19" s="11">
        <f t="shared" si="7"/>
        <v>50590493.891159162</v>
      </c>
      <c r="M19" s="11">
        <f t="shared" si="7"/>
        <v>50590493.891159162</v>
      </c>
      <c r="N19" s="11">
        <f t="shared" si="7"/>
        <v>50590493.891159162</v>
      </c>
      <c r="O19" s="11">
        <f t="shared" si="7"/>
        <v>50590493.891159162</v>
      </c>
      <c r="P19" s="11">
        <f t="shared" si="7"/>
        <v>50590493.891159162</v>
      </c>
      <c r="Q19" s="11">
        <f t="shared" si="7"/>
        <v>50590493.891159162</v>
      </c>
      <c r="R19" s="11">
        <f t="shared" si="7"/>
        <v>50590493.891159162</v>
      </c>
      <c r="S19" s="11">
        <f t="shared" si="7"/>
        <v>50590493.891159162</v>
      </c>
      <c r="T19" s="12">
        <f t="shared" si="7"/>
        <v>50590493.891159162</v>
      </c>
    </row>
    <row r="20" spans="1:20" s="9" customFormat="1" ht="15.75" customHeight="1">
      <c r="A20" s="36"/>
      <c r="B20" s="46" t="s">
        <v>38</v>
      </c>
      <c r="C20" s="46" t="s">
        <v>22</v>
      </c>
      <c r="D20" s="46" t="s">
        <v>20</v>
      </c>
      <c r="E20" s="46" t="s">
        <v>24</v>
      </c>
      <c r="F20" s="49" t="s">
        <v>17</v>
      </c>
      <c r="G20" s="49" t="s">
        <v>18</v>
      </c>
      <c r="H20" s="49" t="s">
        <v>54</v>
      </c>
      <c r="I20" s="16">
        <v>2633138</v>
      </c>
      <c r="J20" s="11">
        <f t="shared" ref="J20:J21" si="8">$I20</f>
        <v>2633138</v>
      </c>
      <c r="K20" s="11">
        <f t="shared" si="7"/>
        <v>2633138</v>
      </c>
      <c r="L20" s="11">
        <f t="shared" si="7"/>
        <v>2633138</v>
      </c>
      <c r="M20" s="11">
        <f t="shared" si="7"/>
        <v>2633138</v>
      </c>
      <c r="N20" s="11">
        <f t="shared" si="7"/>
        <v>2633138</v>
      </c>
      <c r="O20" s="11">
        <f t="shared" si="7"/>
        <v>2633138</v>
      </c>
      <c r="P20" s="11">
        <f t="shared" si="7"/>
        <v>2633138</v>
      </c>
      <c r="Q20" s="11">
        <f t="shared" si="7"/>
        <v>2633138</v>
      </c>
      <c r="R20" s="11">
        <f t="shared" si="7"/>
        <v>2633138</v>
      </c>
      <c r="S20" s="11">
        <f t="shared" si="7"/>
        <v>2633138</v>
      </c>
      <c r="T20" s="12">
        <f t="shared" si="7"/>
        <v>2633138</v>
      </c>
    </row>
    <row r="21" spans="1:20" s="9" customFormat="1" ht="15.75" customHeight="1">
      <c r="A21" s="36"/>
      <c r="B21" s="46" t="s">
        <v>38</v>
      </c>
      <c r="C21" s="46" t="s">
        <v>22</v>
      </c>
      <c r="D21" s="46" t="s">
        <v>20</v>
      </c>
      <c r="E21" s="46" t="s">
        <v>25</v>
      </c>
      <c r="F21" s="49" t="s">
        <v>17</v>
      </c>
      <c r="G21" s="49" t="s">
        <v>43</v>
      </c>
      <c r="H21" s="49" t="s">
        <v>54</v>
      </c>
      <c r="I21" s="16">
        <v>17436484.683537412</v>
      </c>
      <c r="J21" s="11">
        <f t="shared" si="8"/>
        <v>17436484.683537412</v>
      </c>
      <c r="K21" s="11">
        <f t="shared" si="7"/>
        <v>17436484.683537412</v>
      </c>
      <c r="L21" s="11">
        <f t="shared" si="7"/>
        <v>17436484.683537412</v>
      </c>
      <c r="M21" s="11">
        <f t="shared" si="7"/>
        <v>17436484.683537412</v>
      </c>
      <c r="N21" s="11">
        <f t="shared" si="7"/>
        <v>17436484.683537412</v>
      </c>
      <c r="O21" s="11">
        <f t="shared" si="7"/>
        <v>17436484.683537412</v>
      </c>
      <c r="P21" s="11">
        <f t="shared" si="7"/>
        <v>17436484.683537412</v>
      </c>
      <c r="Q21" s="11">
        <f t="shared" si="7"/>
        <v>17436484.683537412</v>
      </c>
      <c r="R21" s="11">
        <f t="shared" si="7"/>
        <v>17436484.683537412</v>
      </c>
      <c r="S21" s="11">
        <f t="shared" si="7"/>
        <v>17436484.683537412</v>
      </c>
      <c r="T21" s="12">
        <f t="shared" si="7"/>
        <v>17436484.683537412</v>
      </c>
    </row>
    <row r="22" spans="1:20" s="9" customFormat="1" ht="15.75" customHeight="1">
      <c r="A22" s="36"/>
      <c r="B22" s="46" t="s">
        <v>38</v>
      </c>
      <c r="C22" s="46" t="s">
        <v>22</v>
      </c>
      <c r="D22" s="46" t="s">
        <v>20</v>
      </c>
      <c r="E22" s="46" t="s">
        <v>31</v>
      </c>
      <c r="F22" s="49" t="s">
        <v>17</v>
      </c>
      <c r="G22" s="49" t="s">
        <v>44</v>
      </c>
      <c r="H22" s="50" t="s">
        <v>53</v>
      </c>
      <c r="I22" s="16">
        <f t="shared" ref="I22:T22" si="9">I19-I20-I21</f>
        <v>30520871.207621749</v>
      </c>
      <c r="J22" s="11">
        <f t="shared" si="9"/>
        <v>30520871.207621749</v>
      </c>
      <c r="K22" s="11">
        <f t="shared" si="9"/>
        <v>30520871.207621749</v>
      </c>
      <c r="L22" s="11">
        <f t="shared" si="9"/>
        <v>30520871.207621749</v>
      </c>
      <c r="M22" s="11">
        <f t="shared" si="9"/>
        <v>30520871.207621749</v>
      </c>
      <c r="N22" s="11">
        <f t="shared" si="9"/>
        <v>30520871.207621749</v>
      </c>
      <c r="O22" s="11">
        <f t="shared" si="9"/>
        <v>30520871.207621749</v>
      </c>
      <c r="P22" s="11">
        <f t="shared" si="9"/>
        <v>30520871.207621749</v>
      </c>
      <c r="Q22" s="11">
        <f t="shared" si="9"/>
        <v>30520871.207621749</v>
      </c>
      <c r="R22" s="11">
        <f t="shared" si="9"/>
        <v>30520871.207621749</v>
      </c>
      <c r="S22" s="11">
        <f t="shared" si="9"/>
        <v>30520871.207621749</v>
      </c>
      <c r="T22" s="12">
        <f t="shared" si="9"/>
        <v>30520871.207621749</v>
      </c>
    </row>
    <row r="23" spans="1:20" s="9" customFormat="1" ht="15.75" customHeight="1">
      <c r="A23" s="36"/>
      <c r="B23" s="46" t="s">
        <v>38</v>
      </c>
      <c r="C23" s="46" t="s">
        <v>22</v>
      </c>
      <c r="D23" s="46" t="s">
        <v>20</v>
      </c>
      <c r="E23" s="46" t="s">
        <v>29</v>
      </c>
      <c r="F23" s="49" t="s">
        <v>16</v>
      </c>
      <c r="G23" s="49" t="s">
        <v>45</v>
      </c>
      <c r="H23" s="49" t="s">
        <v>54</v>
      </c>
      <c r="I23" s="16">
        <v>536266600.35221499</v>
      </c>
      <c r="J23" s="11">
        <v>536266600.35221499</v>
      </c>
      <c r="K23" s="11">
        <v>536266600.35221499</v>
      </c>
      <c r="L23" s="11">
        <v>536266600.35221499</v>
      </c>
      <c r="M23" s="11">
        <v>536266600.35221499</v>
      </c>
      <c r="N23" s="11">
        <v>536266600.35221499</v>
      </c>
      <c r="O23" s="11">
        <v>536266600.35221499</v>
      </c>
      <c r="P23" s="11">
        <v>536266600.35221499</v>
      </c>
      <c r="Q23" s="11">
        <v>536266600.35221499</v>
      </c>
      <c r="R23" s="11">
        <v>536266600.35221499</v>
      </c>
      <c r="S23" s="11">
        <v>536266600.35221499</v>
      </c>
      <c r="T23" s="12">
        <v>536266600.35221499</v>
      </c>
    </row>
    <row r="24" spans="1:20" s="9" customFormat="1" ht="15.75" customHeight="1">
      <c r="A24" s="36"/>
      <c r="B24" s="46" t="s">
        <v>38</v>
      </c>
      <c r="C24" s="46" t="s">
        <v>23</v>
      </c>
      <c r="D24" s="46" t="s">
        <v>21</v>
      </c>
      <c r="E24" s="46" t="s">
        <v>26</v>
      </c>
      <c r="F24" s="49" t="s">
        <v>16</v>
      </c>
      <c r="G24" s="49" t="s">
        <v>46</v>
      </c>
      <c r="H24" s="49" t="s">
        <v>55</v>
      </c>
      <c r="I24" s="16">
        <f>SUMIFS(B!8:8,B!$5:$5,I$4)</f>
        <v>46566141.067802861</v>
      </c>
      <c r="J24" s="11">
        <f>SUMIFS(B!8:8,B!$5:$5,J$4)</f>
        <v>50021844.067802861</v>
      </c>
      <c r="K24" s="11">
        <f>SUMIFS(B!8:8,B!$5:$5,K$4)</f>
        <v>49277203.067802861</v>
      </c>
      <c r="L24" s="11">
        <f>SUMIFS(B!8:8,B!$5:$5,L$4)</f>
        <v>41392275.067802861</v>
      </c>
      <c r="M24" s="11">
        <f>SUMIFS(B!8:8,B!$5:$5,M$4)</f>
        <v>42864354.688861847</v>
      </c>
      <c r="N24" s="11">
        <f>SUMIFS(B!8:8,B!$5:$5,N$4)</f>
        <v>52117523.067802861</v>
      </c>
      <c r="O24" s="11">
        <f>SUMIFS(B!8:8,B!$5:$5,O$4)</f>
        <v>51056673.954839617</v>
      </c>
      <c r="P24" s="11">
        <f>SUMIFS(B!8:8,B!$5:$5,P$4)</f>
        <v>46224571.932976648</v>
      </c>
      <c r="Q24" s="11">
        <f>SUMIFS(B!8:8,B!$5:$5,Q$4)</f>
        <v>42648815.087025568</v>
      </c>
      <c r="R24" s="11">
        <f>SUMIFS(B!8:8,B!$5:$5,R$4)</f>
        <v>37260427.087025568</v>
      </c>
      <c r="S24" s="11">
        <f>SUMIFS(B!8:8,B!$5:$5,S$4)</f>
        <v>35087834.087025568</v>
      </c>
      <c r="T24" s="12">
        <f>SUMIFS(B!8:8,B!$5:$5,T$4)</f>
        <v>38037763.087025568</v>
      </c>
    </row>
    <row r="25" spans="1:20" s="9" customFormat="1" ht="15.75" customHeight="1">
      <c r="A25" s="36"/>
      <c r="B25" s="46" t="s">
        <v>38</v>
      </c>
      <c r="C25" s="46" t="s">
        <v>23</v>
      </c>
      <c r="D25" s="46" t="s">
        <v>21</v>
      </c>
      <c r="E25" s="46" t="s">
        <v>30</v>
      </c>
      <c r="F25" s="49" t="s">
        <v>17</v>
      </c>
      <c r="G25" s="49" t="s">
        <v>47</v>
      </c>
      <c r="H25" s="50" t="s">
        <v>56</v>
      </c>
      <c r="I25" s="16">
        <f t="shared" ref="I25:T25" si="10">I$22/I$23*I24</f>
        <v>2650247.4575759526</v>
      </c>
      <c r="J25" s="11">
        <f t="shared" si="10"/>
        <v>2846924.0101069505</v>
      </c>
      <c r="K25" s="11">
        <f t="shared" si="10"/>
        <v>2804543.7983951122</v>
      </c>
      <c r="L25" s="11">
        <f t="shared" si="10"/>
        <v>2355784.036345209</v>
      </c>
      <c r="M25" s="11">
        <f t="shared" si="10"/>
        <v>2439565.410184633</v>
      </c>
      <c r="N25" s="11">
        <f t="shared" si="10"/>
        <v>2966196.679353008</v>
      </c>
      <c r="O25" s="11">
        <f t="shared" si="10"/>
        <v>2905819.9206173243</v>
      </c>
      <c r="P25" s="11">
        <f t="shared" si="10"/>
        <v>2630807.523099924</v>
      </c>
      <c r="Q25" s="11">
        <f t="shared" si="10"/>
        <v>2427298.272116615</v>
      </c>
      <c r="R25" s="11">
        <f t="shared" si="10"/>
        <v>2120625.6282177037</v>
      </c>
      <c r="S25" s="11">
        <f t="shared" si="10"/>
        <v>1996975.5051333478</v>
      </c>
      <c r="T25" s="12">
        <f t="shared" si="10"/>
        <v>2164866.6305950019</v>
      </c>
    </row>
    <row r="26" spans="1:20" s="9" customFormat="1" ht="15.75" customHeight="1">
      <c r="A26" s="36"/>
      <c r="B26" s="46" t="s">
        <v>38</v>
      </c>
      <c r="C26" s="46" t="s">
        <v>22</v>
      </c>
      <c r="D26" s="46" t="s">
        <v>20</v>
      </c>
      <c r="E26" s="46" t="s">
        <v>28</v>
      </c>
      <c r="F26" s="49" t="s">
        <v>15</v>
      </c>
      <c r="G26" s="49" t="s">
        <v>48</v>
      </c>
      <c r="H26" s="49" t="s">
        <v>54</v>
      </c>
      <c r="I26" s="16">
        <v>19046.041792326934</v>
      </c>
      <c r="J26" s="11">
        <f t="shared" ref="J26:T26" si="11">$I26</f>
        <v>19046.041792326934</v>
      </c>
      <c r="K26" s="11">
        <f t="shared" si="11"/>
        <v>19046.041792326934</v>
      </c>
      <c r="L26" s="11">
        <f t="shared" si="11"/>
        <v>19046.041792326934</v>
      </c>
      <c r="M26" s="11">
        <f t="shared" si="11"/>
        <v>19046.041792326934</v>
      </c>
      <c r="N26" s="11">
        <f t="shared" si="11"/>
        <v>19046.041792326934</v>
      </c>
      <c r="O26" s="11">
        <f t="shared" si="11"/>
        <v>19046.041792326934</v>
      </c>
      <c r="P26" s="11">
        <f t="shared" si="11"/>
        <v>19046.041792326934</v>
      </c>
      <c r="Q26" s="11">
        <f t="shared" si="11"/>
        <v>19046.041792326934</v>
      </c>
      <c r="R26" s="11">
        <f t="shared" si="11"/>
        <v>19046.041792326934</v>
      </c>
      <c r="S26" s="11">
        <f t="shared" si="11"/>
        <v>19046.041792326934</v>
      </c>
      <c r="T26" s="12">
        <f t="shared" si="11"/>
        <v>19046.041792326934</v>
      </c>
    </row>
    <row r="27" spans="1:20" s="9" customFormat="1" ht="15.75" customHeight="1">
      <c r="A27" s="36"/>
      <c r="B27" s="46" t="s">
        <v>38</v>
      </c>
      <c r="C27" s="46" t="s">
        <v>22</v>
      </c>
      <c r="D27" s="46" t="s">
        <v>21</v>
      </c>
      <c r="E27" s="46" t="s">
        <v>29</v>
      </c>
      <c r="F27" s="49" t="s">
        <v>16</v>
      </c>
      <c r="G27" s="49" t="s">
        <v>49</v>
      </c>
      <c r="H27" s="49" t="s">
        <v>54</v>
      </c>
      <c r="I27" s="16">
        <v>43957205.164036781</v>
      </c>
      <c r="J27" s="11">
        <v>50693068.445678502</v>
      </c>
      <c r="K27" s="11">
        <v>47070144.273122281</v>
      </c>
      <c r="L27" s="11">
        <v>42590994.110857621</v>
      </c>
      <c r="M27" s="11">
        <v>41383473.482383251</v>
      </c>
      <c r="N27" s="11">
        <v>53352472.096582972</v>
      </c>
      <c r="O27" s="11">
        <v>51553372.895612173</v>
      </c>
      <c r="P27" s="11">
        <v>46404947.470008805</v>
      </c>
      <c r="Q27" s="11">
        <v>41743259.163386077</v>
      </c>
      <c r="R27" s="11">
        <v>38977017.334625706</v>
      </c>
      <c r="S27" s="11">
        <v>37501502.466451421</v>
      </c>
      <c r="T27" s="12">
        <v>41039143.449469477</v>
      </c>
    </row>
    <row r="28" spans="1:20" s="9" customFormat="1" ht="15.75" customHeight="1">
      <c r="A28" s="36"/>
      <c r="B28" s="46" t="s">
        <v>38</v>
      </c>
      <c r="C28" s="46" t="s">
        <v>23</v>
      </c>
      <c r="D28" s="46" t="s">
        <v>21</v>
      </c>
      <c r="E28" s="46" t="s">
        <v>26</v>
      </c>
      <c r="F28" s="49" t="s">
        <v>15</v>
      </c>
      <c r="G28" s="49" t="s">
        <v>50</v>
      </c>
      <c r="H28" s="49" t="s">
        <v>55</v>
      </c>
      <c r="I28" s="16">
        <v>20072</v>
      </c>
      <c r="J28" s="11">
        <v>20080</v>
      </c>
      <c r="K28" s="11">
        <v>20119</v>
      </c>
      <c r="L28" s="11">
        <v>20122</v>
      </c>
      <c r="M28" s="11">
        <v>20148</v>
      </c>
      <c r="N28" s="11">
        <v>20166</v>
      </c>
      <c r="O28" s="11">
        <v>20170</v>
      </c>
      <c r="P28" s="11">
        <v>20220</v>
      </c>
      <c r="Q28" s="11">
        <v>20252</v>
      </c>
      <c r="R28" s="11">
        <v>20244</v>
      </c>
      <c r="S28" s="11">
        <v>20257</v>
      </c>
      <c r="T28" s="12">
        <v>20235</v>
      </c>
    </row>
    <row r="29" spans="1:20" s="9" customFormat="1" ht="15.75" customHeight="1">
      <c r="A29" s="36"/>
      <c r="B29" s="46" t="s">
        <v>38</v>
      </c>
      <c r="C29" s="46" t="s">
        <v>23</v>
      </c>
      <c r="D29" s="46" t="s">
        <v>21</v>
      </c>
      <c r="E29" s="46" t="s">
        <v>31</v>
      </c>
      <c r="F29" s="49" t="s">
        <v>17</v>
      </c>
      <c r="G29" s="49" t="s">
        <v>51</v>
      </c>
      <c r="H29" s="50" t="s">
        <v>57</v>
      </c>
      <c r="I29" s="16">
        <f t="shared" ref="I29:T29" si="12">I$22/I$26*I$27/I$23*I28</f>
        <v>2636526.6421903055</v>
      </c>
      <c r="J29" s="11">
        <f t="shared" si="12"/>
        <v>3041751.5106298458</v>
      </c>
      <c r="K29" s="11">
        <f t="shared" si="12"/>
        <v>2829849.6639987668</v>
      </c>
      <c r="L29" s="11">
        <f t="shared" si="12"/>
        <v>2560945.6741366307</v>
      </c>
      <c r="M29" s="11">
        <f t="shared" si="12"/>
        <v>2491554.12673464</v>
      </c>
      <c r="N29" s="11">
        <f t="shared" si="12"/>
        <v>3215035.3638346149</v>
      </c>
      <c r="O29" s="11">
        <f t="shared" si="12"/>
        <v>3107237.3365242286</v>
      </c>
      <c r="P29" s="11">
        <f t="shared" si="12"/>
        <v>2803863.5880667334</v>
      </c>
      <c r="Q29" s="11">
        <f t="shared" si="12"/>
        <v>2526188.2863854035</v>
      </c>
      <c r="R29" s="11">
        <f t="shared" si="12"/>
        <v>2357851.0966244359</v>
      </c>
      <c r="S29" s="11">
        <f t="shared" si="12"/>
        <v>2270049.0429150071</v>
      </c>
      <c r="T29" s="12">
        <f t="shared" si="12"/>
        <v>2481492.3498047027</v>
      </c>
    </row>
    <row r="30" spans="1:20" s="9" customFormat="1" ht="15.75" customHeight="1">
      <c r="A30" s="36"/>
      <c r="B30" s="47" t="s">
        <v>38</v>
      </c>
      <c r="C30" s="47" t="s">
        <v>23</v>
      </c>
      <c r="D30" s="47" t="s">
        <v>21</v>
      </c>
      <c r="E30" s="47" t="s">
        <v>0</v>
      </c>
      <c r="F30" s="48" t="s">
        <v>17</v>
      </c>
      <c r="G30" s="48" t="s">
        <v>52</v>
      </c>
      <c r="H30" s="51" t="s">
        <v>58</v>
      </c>
      <c r="I30" s="31">
        <f t="shared" ref="I30:T30" si="13">I25-I29</f>
        <v>13720.815385647118</v>
      </c>
      <c r="J30" s="18">
        <f t="shared" si="13"/>
        <v>-194827.50052289525</v>
      </c>
      <c r="K30" s="18">
        <f t="shared" si="13"/>
        <v>-25305.865603654645</v>
      </c>
      <c r="L30" s="18">
        <f t="shared" si="13"/>
        <v>-205161.63779142173</v>
      </c>
      <c r="M30" s="18">
        <f t="shared" si="13"/>
        <v>-51988.716550006997</v>
      </c>
      <c r="N30" s="18">
        <f t="shared" si="13"/>
        <v>-248838.68448160682</v>
      </c>
      <c r="O30" s="18">
        <f t="shared" si="13"/>
        <v>-201417.41590690427</v>
      </c>
      <c r="P30" s="18">
        <f t="shared" si="13"/>
        <v>-173056.06496680947</v>
      </c>
      <c r="Q30" s="18">
        <f t="shared" si="13"/>
        <v>-98890.014268788509</v>
      </c>
      <c r="R30" s="18">
        <f t="shared" si="13"/>
        <v>-237225.46840673219</v>
      </c>
      <c r="S30" s="18">
        <f t="shared" si="13"/>
        <v>-273073.53778165928</v>
      </c>
      <c r="T30" s="32">
        <f t="shared" si="13"/>
        <v>-316625.71920970082</v>
      </c>
    </row>
    <row r="31" spans="1:20" s="9" customFormat="1" ht="15.75" customHeight="1">
      <c r="A31" s="36"/>
      <c r="B31" s="44"/>
      <c r="C31" s="44"/>
      <c r="D31" s="44"/>
      <c r="E31" s="44"/>
      <c r="F31" s="44"/>
      <c r="G31" s="44"/>
      <c r="H31" s="44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</row>
    <row r="32" spans="1:20" s="9" customFormat="1" ht="15.75" customHeight="1">
      <c r="A32" s="36"/>
      <c r="B32" s="46" t="s">
        <v>37</v>
      </c>
      <c r="C32" s="46" t="s">
        <v>22</v>
      </c>
      <c r="D32" s="46" t="s">
        <v>20</v>
      </c>
      <c r="E32" s="46" t="s">
        <v>26</v>
      </c>
      <c r="F32" s="49" t="s">
        <v>17</v>
      </c>
      <c r="G32" s="49" t="s">
        <v>42</v>
      </c>
      <c r="H32" s="49" t="s">
        <v>54</v>
      </c>
      <c r="I32" s="16">
        <v>75033954.390272826</v>
      </c>
      <c r="J32" s="11">
        <f>$I32</f>
        <v>75033954.390272826</v>
      </c>
      <c r="K32" s="11">
        <f t="shared" ref="K32:T34" si="14">$I32</f>
        <v>75033954.390272826</v>
      </c>
      <c r="L32" s="11">
        <f t="shared" si="14"/>
        <v>75033954.390272826</v>
      </c>
      <c r="M32" s="11">
        <f t="shared" si="14"/>
        <v>75033954.390272826</v>
      </c>
      <c r="N32" s="11">
        <f t="shared" si="14"/>
        <v>75033954.390272826</v>
      </c>
      <c r="O32" s="11">
        <f t="shared" si="14"/>
        <v>75033954.390272826</v>
      </c>
      <c r="P32" s="11">
        <f t="shared" si="14"/>
        <v>75033954.390272826</v>
      </c>
      <c r="Q32" s="11">
        <f t="shared" si="14"/>
        <v>75033954.390272826</v>
      </c>
      <c r="R32" s="11">
        <f t="shared" si="14"/>
        <v>75033954.390272826</v>
      </c>
      <c r="S32" s="11">
        <f t="shared" si="14"/>
        <v>75033954.390272826</v>
      </c>
      <c r="T32" s="12">
        <f t="shared" si="14"/>
        <v>75033954.390272826</v>
      </c>
    </row>
    <row r="33" spans="1:20" s="9" customFormat="1" ht="15.75" customHeight="1">
      <c r="A33" s="36"/>
      <c r="B33" s="46" t="s">
        <v>37</v>
      </c>
      <c r="C33" s="46" t="s">
        <v>22</v>
      </c>
      <c r="D33" s="46" t="s">
        <v>20</v>
      </c>
      <c r="E33" s="46" t="s">
        <v>24</v>
      </c>
      <c r="F33" s="49" t="s">
        <v>17</v>
      </c>
      <c r="G33" s="49" t="s">
        <v>18</v>
      </c>
      <c r="H33" s="49" t="s">
        <v>54</v>
      </c>
      <c r="I33" s="16">
        <v>1782362</v>
      </c>
      <c r="J33" s="11">
        <f t="shared" ref="J33:J34" si="15">$I33</f>
        <v>1782362</v>
      </c>
      <c r="K33" s="11">
        <f t="shared" si="14"/>
        <v>1782362</v>
      </c>
      <c r="L33" s="11">
        <f t="shared" si="14"/>
        <v>1782362</v>
      </c>
      <c r="M33" s="11">
        <f t="shared" si="14"/>
        <v>1782362</v>
      </c>
      <c r="N33" s="11">
        <f t="shared" si="14"/>
        <v>1782362</v>
      </c>
      <c r="O33" s="11">
        <f t="shared" si="14"/>
        <v>1782362</v>
      </c>
      <c r="P33" s="11">
        <f t="shared" si="14"/>
        <v>1782362</v>
      </c>
      <c r="Q33" s="11">
        <f t="shared" si="14"/>
        <v>1782362</v>
      </c>
      <c r="R33" s="11">
        <f t="shared" si="14"/>
        <v>1782362</v>
      </c>
      <c r="S33" s="11">
        <f t="shared" si="14"/>
        <v>1782362</v>
      </c>
      <c r="T33" s="12">
        <f t="shared" si="14"/>
        <v>1782362</v>
      </c>
    </row>
    <row r="34" spans="1:20" s="9" customFormat="1" ht="15.75" customHeight="1">
      <c r="A34" s="36"/>
      <c r="B34" s="46" t="s">
        <v>37</v>
      </c>
      <c r="C34" s="46" t="s">
        <v>22</v>
      </c>
      <c r="D34" s="46" t="s">
        <v>20</v>
      </c>
      <c r="E34" s="46" t="s">
        <v>25</v>
      </c>
      <c r="F34" s="49" t="s">
        <v>17</v>
      </c>
      <c r="G34" s="49" t="s">
        <v>43</v>
      </c>
      <c r="H34" s="49" t="s">
        <v>54</v>
      </c>
      <c r="I34" s="16">
        <v>27808883.347344801</v>
      </c>
      <c r="J34" s="11">
        <f t="shared" si="15"/>
        <v>27808883.347344801</v>
      </c>
      <c r="K34" s="11">
        <f t="shared" si="14"/>
        <v>27808883.347344801</v>
      </c>
      <c r="L34" s="11">
        <f t="shared" si="14"/>
        <v>27808883.347344801</v>
      </c>
      <c r="M34" s="11">
        <f t="shared" si="14"/>
        <v>27808883.347344801</v>
      </c>
      <c r="N34" s="11">
        <f t="shared" si="14"/>
        <v>27808883.347344801</v>
      </c>
      <c r="O34" s="11">
        <f t="shared" si="14"/>
        <v>27808883.347344801</v>
      </c>
      <c r="P34" s="11">
        <f t="shared" si="14"/>
        <v>27808883.347344801</v>
      </c>
      <c r="Q34" s="11">
        <f t="shared" si="14"/>
        <v>27808883.347344801</v>
      </c>
      <c r="R34" s="11">
        <f t="shared" si="14"/>
        <v>27808883.347344801</v>
      </c>
      <c r="S34" s="11">
        <f t="shared" si="14"/>
        <v>27808883.347344801</v>
      </c>
      <c r="T34" s="12">
        <f t="shared" si="14"/>
        <v>27808883.347344801</v>
      </c>
    </row>
    <row r="35" spans="1:20" s="9" customFormat="1" ht="15.75" customHeight="1">
      <c r="A35" s="36"/>
      <c r="B35" s="46" t="s">
        <v>37</v>
      </c>
      <c r="C35" s="46" t="s">
        <v>22</v>
      </c>
      <c r="D35" s="46" t="s">
        <v>20</v>
      </c>
      <c r="E35" s="46" t="s">
        <v>31</v>
      </c>
      <c r="F35" s="49" t="s">
        <v>17</v>
      </c>
      <c r="G35" s="49" t="s">
        <v>44</v>
      </c>
      <c r="H35" s="50" t="s">
        <v>53</v>
      </c>
      <c r="I35" s="16">
        <f t="shared" ref="I35:T35" si="16">I32-I33-I34</f>
        <v>45442709.042928025</v>
      </c>
      <c r="J35" s="11">
        <f t="shared" si="16"/>
        <v>45442709.042928025</v>
      </c>
      <c r="K35" s="11">
        <f t="shared" si="16"/>
        <v>45442709.042928025</v>
      </c>
      <c r="L35" s="11">
        <f t="shared" si="16"/>
        <v>45442709.042928025</v>
      </c>
      <c r="M35" s="11">
        <f t="shared" si="16"/>
        <v>45442709.042928025</v>
      </c>
      <c r="N35" s="11">
        <f t="shared" si="16"/>
        <v>45442709.042928025</v>
      </c>
      <c r="O35" s="11">
        <f t="shared" si="16"/>
        <v>45442709.042928025</v>
      </c>
      <c r="P35" s="11">
        <f t="shared" si="16"/>
        <v>45442709.042928025</v>
      </c>
      <c r="Q35" s="11">
        <f t="shared" si="16"/>
        <v>45442709.042928025</v>
      </c>
      <c r="R35" s="11">
        <f t="shared" si="16"/>
        <v>45442709.042928025</v>
      </c>
      <c r="S35" s="11">
        <f t="shared" si="16"/>
        <v>45442709.042928025</v>
      </c>
      <c r="T35" s="12">
        <f t="shared" si="16"/>
        <v>45442709.042928025</v>
      </c>
    </row>
    <row r="36" spans="1:20" s="9" customFormat="1" ht="15.75" customHeight="1">
      <c r="A36" s="36"/>
      <c r="B36" s="46" t="s">
        <v>37</v>
      </c>
      <c r="C36" s="46" t="s">
        <v>22</v>
      </c>
      <c r="D36" s="46" t="s">
        <v>20</v>
      </c>
      <c r="E36" s="46" t="s">
        <v>29</v>
      </c>
      <c r="F36" s="49" t="s">
        <v>16</v>
      </c>
      <c r="G36" s="49" t="s">
        <v>45</v>
      </c>
      <c r="H36" s="49" t="s">
        <v>54</v>
      </c>
      <c r="I36" s="16">
        <v>928614077.90582776</v>
      </c>
      <c r="J36" s="11">
        <v>928614077.90582776</v>
      </c>
      <c r="K36" s="11">
        <v>928614077.90582776</v>
      </c>
      <c r="L36" s="11">
        <v>928614077.90582776</v>
      </c>
      <c r="M36" s="11">
        <v>928614077.90582776</v>
      </c>
      <c r="N36" s="11">
        <v>928614077.90582776</v>
      </c>
      <c r="O36" s="11">
        <v>928614077.90582776</v>
      </c>
      <c r="P36" s="11">
        <v>928614077.90582776</v>
      </c>
      <c r="Q36" s="11">
        <v>928614077.90582776</v>
      </c>
      <c r="R36" s="11">
        <v>928614077.90582776</v>
      </c>
      <c r="S36" s="11">
        <v>928614077.90582776</v>
      </c>
      <c r="T36" s="12">
        <v>928614077.90582776</v>
      </c>
    </row>
    <row r="37" spans="1:20" s="9" customFormat="1" ht="15.75" customHeight="1">
      <c r="A37" s="36"/>
      <c r="B37" s="46" t="s">
        <v>37</v>
      </c>
      <c r="C37" s="46" t="s">
        <v>23</v>
      </c>
      <c r="D37" s="46" t="s">
        <v>21</v>
      </c>
      <c r="E37" s="46" t="s">
        <v>26</v>
      </c>
      <c r="F37" s="49" t="s">
        <v>16</v>
      </c>
      <c r="G37" s="49" t="s">
        <v>46</v>
      </c>
      <c r="H37" s="49" t="s">
        <v>55</v>
      </c>
      <c r="I37" s="16">
        <f>SUMIFS(B!9:9,B!$5:$5,I$4)</f>
        <v>79743053</v>
      </c>
      <c r="J37" s="11">
        <f>SUMIFS(B!9:9,B!$5:$5,J$4)</f>
        <v>76709497</v>
      </c>
      <c r="K37" s="11">
        <f>SUMIFS(B!9:9,B!$5:$5,K$4)</f>
        <v>90148602</v>
      </c>
      <c r="L37" s="11">
        <f>SUMIFS(B!9:9,B!$5:$5,L$4)</f>
        <v>85092360</v>
      </c>
      <c r="M37" s="11">
        <f>SUMIFS(B!9:9,B!$5:$5,M$4)</f>
        <v>84427288</v>
      </c>
      <c r="N37" s="11">
        <f>SUMIFS(B!9:9,B!$5:$5,N$4)</f>
        <v>87189697</v>
      </c>
      <c r="O37" s="11">
        <f>SUMIFS(B!9:9,B!$5:$5,O$4)</f>
        <v>82096598</v>
      </c>
      <c r="P37" s="11">
        <f>SUMIFS(B!9:9,B!$5:$5,P$4)</f>
        <v>79854156</v>
      </c>
      <c r="Q37" s="11">
        <f>SUMIFS(B!9:9,B!$5:$5,Q$4)</f>
        <v>69709548</v>
      </c>
      <c r="R37" s="11">
        <f>SUMIFS(B!9:9,B!$5:$5,R$4)</f>
        <v>65474067</v>
      </c>
      <c r="S37" s="11">
        <f>SUMIFS(B!9:9,B!$5:$5,S$4)</f>
        <v>61015644</v>
      </c>
      <c r="T37" s="12">
        <f>SUMIFS(B!9:9,B!$5:$5,T$4)</f>
        <v>66321638</v>
      </c>
    </row>
    <row r="38" spans="1:20" s="9" customFormat="1" ht="15.75" customHeight="1">
      <c r="A38" s="36"/>
      <c r="B38" s="46" t="s">
        <v>37</v>
      </c>
      <c r="C38" s="46" t="s">
        <v>23</v>
      </c>
      <c r="D38" s="46" t="s">
        <v>21</v>
      </c>
      <c r="E38" s="46" t="s">
        <v>30</v>
      </c>
      <c r="F38" s="49" t="s">
        <v>17</v>
      </c>
      <c r="G38" s="49" t="s">
        <v>47</v>
      </c>
      <c r="H38" s="50" t="s">
        <v>56</v>
      </c>
      <c r="I38" s="16">
        <f t="shared" ref="I38:T38" si="17">I$35/I$36*I37</f>
        <v>3902310.3804821689</v>
      </c>
      <c r="J38" s="11">
        <f t="shared" si="17"/>
        <v>3753860.1190083073</v>
      </c>
      <c r="K38" s="11">
        <f t="shared" si="17"/>
        <v>4411516.8925192216</v>
      </c>
      <c r="L38" s="11">
        <f t="shared" si="17"/>
        <v>4164084.3588936287</v>
      </c>
      <c r="M38" s="11">
        <f t="shared" si="17"/>
        <v>4131538.3593146056</v>
      </c>
      <c r="N38" s="11">
        <f t="shared" si="17"/>
        <v>4266719.7564431727</v>
      </c>
      <c r="O38" s="11">
        <f t="shared" si="17"/>
        <v>4017483.5866601653</v>
      </c>
      <c r="P38" s="11">
        <f t="shared" si="17"/>
        <v>3907747.3229353591</v>
      </c>
      <c r="Q38" s="11">
        <f t="shared" si="17"/>
        <v>3411310.2338722846</v>
      </c>
      <c r="R38" s="11">
        <f t="shared" si="17"/>
        <v>3204042.5052008606</v>
      </c>
      <c r="S38" s="11">
        <f t="shared" si="17"/>
        <v>2985864.8746870095</v>
      </c>
      <c r="T38" s="12">
        <f t="shared" si="17"/>
        <v>3245519.2857737797</v>
      </c>
    </row>
    <row r="39" spans="1:20" s="9" customFormat="1" ht="15.75" customHeight="1">
      <c r="A39" s="36"/>
      <c r="B39" s="46" t="s">
        <v>37</v>
      </c>
      <c r="C39" s="46" t="s">
        <v>22</v>
      </c>
      <c r="D39" s="46" t="s">
        <v>20</v>
      </c>
      <c r="E39" s="46" t="s">
        <v>28</v>
      </c>
      <c r="F39" s="49" t="s">
        <v>15</v>
      </c>
      <c r="G39" s="49" t="s">
        <v>48</v>
      </c>
      <c r="H39" s="49" t="s">
        <v>54</v>
      </c>
      <c r="I39" s="16">
        <v>1085.852777777774</v>
      </c>
      <c r="J39" s="11">
        <f>$I39</f>
        <v>1085.852777777774</v>
      </c>
      <c r="K39" s="11">
        <f t="shared" ref="K39:T39" si="18">$I39</f>
        <v>1085.852777777774</v>
      </c>
      <c r="L39" s="11">
        <f t="shared" si="18"/>
        <v>1085.852777777774</v>
      </c>
      <c r="M39" s="11">
        <f t="shared" si="18"/>
        <v>1085.852777777774</v>
      </c>
      <c r="N39" s="11">
        <f t="shared" si="18"/>
        <v>1085.852777777774</v>
      </c>
      <c r="O39" s="11">
        <f t="shared" si="18"/>
        <v>1085.852777777774</v>
      </c>
      <c r="P39" s="11">
        <f t="shared" si="18"/>
        <v>1085.852777777774</v>
      </c>
      <c r="Q39" s="11">
        <f t="shared" si="18"/>
        <v>1085.852777777774</v>
      </c>
      <c r="R39" s="11">
        <f t="shared" si="18"/>
        <v>1085.852777777774</v>
      </c>
      <c r="S39" s="11">
        <f t="shared" si="18"/>
        <v>1085.852777777774</v>
      </c>
      <c r="T39" s="12">
        <f t="shared" si="18"/>
        <v>1085.852777777774</v>
      </c>
    </row>
    <row r="40" spans="1:20" s="9" customFormat="1" ht="15.75" customHeight="1">
      <c r="A40" s="36"/>
      <c r="B40" s="46" t="s">
        <v>37</v>
      </c>
      <c r="C40" s="46" t="s">
        <v>22</v>
      </c>
      <c r="D40" s="46" t="s">
        <v>21</v>
      </c>
      <c r="E40" s="46" t="s">
        <v>29</v>
      </c>
      <c r="F40" s="49" t="s">
        <v>16</v>
      </c>
      <c r="G40" s="49" t="s">
        <v>49</v>
      </c>
      <c r="H40" s="49" t="s">
        <v>54</v>
      </c>
      <c r="I40" s="16">
        <v>69012588.204883158</v>
      </c>
      <c r="J40" s="11">
        <v>75598967.752092659</v>
      </c>
      <c r="K40" s="11">
        <v>84536244.190032259</v>
      </c>
      <c r="L40" s="11">
        <v>90662249.099754497</v>
      </c>
      <c r="M40" s="11">
        <v>86359900.114844874</v>
      </c>
      <c r="N40" s="11">
        <v>89430805.498214662</v>
      </c>
      <c r="O40" s="11">
        <v>81428358.446692079</v>
      </c>
      <c r="P40" s="11">
        <v>74983729.792934299</v>
      </c>
      <c r="Q40" s="11">
        <v>70797860.261470228</v>
      </c>
      <c r="R40" s="11">
        <v>68943636.130099028</v>
      </c>
      <c r="S40" s="11">
        <v>66349374.125616051</v>
      </c>
      <c r="T40" s="12">
        <v>70510364.289194018</v>
      </c>
    </row>
    <row r="41" spans="1:20" s="9" customFormat="1" ht="15.75" customHeight="1">
      <c r="A41" s="36"/>
      <c r="B41" s="46" t="s">
        <v>37</v>
      </c>
      <c r="C41" s="46" t="s">
        <v>23</v>
      </c>
      <c r="D41" s="46" t="s">
        <v>21</v>
      </c>
      <c r="E41" s="46" t="s">
        <v>26</v>
      </c>
      <c r="F41" s="49" t="s">
        <v>15</v>
      </c>
      <c r="G41" s="49" t="s">
        <v>50</v>
      </c>
      <c r="H41" s="49" t="s">
        <v>55</v>
      </c>
      <c r="I41" s="16">
        <v>1082</v>
      </c>
      <c r="J41" s="11">
        <v>1077</v>
      </c>
      <c r="K41" s="11">
        <v>1080</v>
      </c>
      <c r="L41" s="11">
        <v>1087</v>
      </c>
      <c r="M41" s="11">
        <v>1085</v>
      </c>
      <c r="N41" s="11">
        <v>1087</v>
      </c>
      <c r="O41" s="11">
        <v>1084</v>
      </c>
      <c r="P41" s="11">
        <v>1074</v>
      </c>
      <c r="Q41" s="11">
        <v>1069</v>
      </c>
      <c r="R41" s="11">
        <v>1058</v>
      </c>
      <c r="S41" s="11">
        <v>1057</v>
      </c>
      <c r="T41" s="12">
        <v>1060</v>
      </c>
    </row>
    <row r="42" spans="1:20" s="9" customFormat="1" ht="15.75" customHeight="1">
      <c r="A42" s="36"/>
      <c r="B42" s="46" t="s">
        <v>37</v>
      </c>
      <c r="C42" s="46" t="s">
        <v>23</v>
      </c>
      <c r="D42" s="46" t="s">
        <v>21</v>
      </c>
      <c r="E42" s="46" t="s">
        <v>31</v>
      </c>
      <c r="F42" s="49" t="s">
        <v>17</v>
      </c>
      <c r="G42" s="49" t="s">
        <v>51</v>
      </c>
      <c r="H42" s="50" t="s">
        <v>57</v>
      </c>
      <c r="I42" s="16">
        <f t="shared" ref="I42:T42" si="19">I$35/I$39*I$40/I$36*I41</f>
        <v>3365220.9171033404</v>
      </c>
      <c r="J42" s="11">
        <f t="shared" si="19"/>
        <v>3669353.6648761076</v>
      </c>
      <c r="K42" s="11">
        <f t="shared" si="19"/>
        <v>4114572.3954683687</v>
      </c>
      <c r="L42" s="11">
        <f t="shared" si="19"/>
        <v>4441340.1552374354</v>
      </c>
      <c r="M42" s="11">
        <f t="shared" si="19"/>
        <v>4222793.7804181203</v>
      </c>
      <c r="N42" s="11">
        <f t="shared" si="19"/>
        <v>4381014.4963139361</v>
      </c>
      <c r="O42" s="11">
        <f t="shared" si="19"/>
        <v>3977983.3920393744</v>
      </c>
      <c r="P42" s="11">
        <f t="shared" si="19"/>
        <v>3629353.9464227203</v>
      </c>
      <c r="Q42" s="11">
        <f t="shared" si="19"/>
        <v>3410796.7541300878</v>
      </c>
      <c r="R42" s="11">
        <f t="shared" si="19"/>
        <v>3287288.7694004285</v>
      </c>
      <c r="S42" s="11">
        <f t="shared" si="19"/>
        <v>3160602.0795399412</v>
      </c>
      <c r="T42" s="12">
        <f t="shared" si="19"/>
        <v>3368347.0168588315</v>
      </c>
    </row>
    <row r="43" spans="1:20" s="9" customFormat="1" ht="15.75" customHeight="1">
      <c r="A43" s="36"/>
      <c r="B43" s="47" t="s">
        <v>37</v>
      </c>
      <c r="C43" s="47" t="s">
        <v>23</v>
      </c>
      <c r="D43" s="47" t="s">
        <v>21</v>
      </c>
      <c r="E43" s="47" t="s">
        <v>0</v>
      </c>
      <c r="F43" s="48" t="s">
        <v>17</v>
      </c>
      <c r="G43" s="48" t="s">
        <v>52</v>
      </c>
      <c r="H43" s="51" t="s">
        <v>58</v>
      </c>
      <c r="I43" s="31">
        <f t="shared" ref="I43:T43" si="20">I38-I42</f>
        <v>537089.46337882848</v>
      </c>
      <c r="J43" s="18">
        <f t="shared" si="20"/>
        <v>84506.454132199753</v>
      </c>
      <c r="K43" s="18">
        <f t="shared" si="20"/>
        <v>296944.49705085298</v>
      </c>
      <c r="L43" s="18">
        <f t="shared" si="20"/>
        <v>-277255.79634380667</v>
      </c>
      <c r="M43" s="18">
        <f t="shared" si="20"/>
        <v>-91255.421103514731</v>
      </c>
      <c r="N43" s="18">
        <f t="shared" si="20"/>
        <v>-114294.73987076338</v>
      </c>
      <c r="O43" s="18">
        <f t="shared" si="20"/>
        <v>39500.194620790891</v>
      </c>
      <c r="P43" s="18">
        <f t="shared" si="20"/>
        <v>278393.37651263876</v>
      </c>
      <c r="Q43" s="18">
        <f t="shared" si="20"/>
        <v>513.4797421968542</v>
      </c>
      <c r="R43" s="18">
        <f t="shared" si="20"/>
        <v>-83246.264199567959</v>
      </c>
      <c r="S43" s="18">
        <f t="shared" si="20"/>
        <v>-174737.20485293167</v>
      </c>
      <c r="T43" s="32">
        <f t="shared" si="20"/>
        <v>-122827.73108505178</v>
      </c>
    </row>
    <row r="44" spans="1:20" s="9" customFormat="1" ht="15.75" customHeight="1">
      <c r="A44" s="36"/>
      <c r="B44" s="44"/>
      <c r="C44" s="44"/>
      <c r="D44" s="44"/>
      <c r="E44" s="44"/>
      <c r="F44" s="44"/>
      <c r="G44" s="44"/>
      <c r="H44" s="44"/>
      <c r="I44" s="33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</row>
    <row r="45" spans="1:20" s="9" customFormat="1" ht="15.75" customHeight="1">
      <c r="A45" s="36"/>
      <c r="B45" s="46" t="s">
        <v>39</v>
      </c>
      <c r="C45" s="46" t="s">
        <v>22</v>
      </c>
      <c r="D45" s="46" t="s">
        <v>20</v>
      </c>
      <c r="E45" s="46" t="s">
        <v>26</v>
      </c>
      <c r="F45" s="49" t="s">
        <v>17</v>
      </c>
      <c r="G45" s="49" t="s">
        <v>42</v>
      </c>
      <c r="H45" s="49" t="s">
        <v>54</v>
      </c>
      <c r="I45" s="16">
        <v>14342201</v>
      </c>
      <c r="J45" s="11">
        <f>$I45</f>
        <v>14342201</v>
      </c>
      <c r="K45" s="11">
        <f t="shared" ref="K45:T47" si="21">$I45</f>
        <v>14342201</v>
      </c>
      <c r="L45" s="11">
        <f t="shared" si="21"/>
        <v>14342201</v>
      </c>
      <c r="M45" s="11">
        <f t="shared" si="21"/>
        <v>14342201</v>
      </c>
      <c r="N45" s="11">
        <f t="shared" si="21"/>
        <v>14342201</v>
      </c>
      <c r="O45" s="11">
        <f t="shared" si="21"/>
        <v>14342201</v>
      </c>
      <c r="P45" s="11">
        <f t="shared" si="21"/>
        <v>14342201</v>
      </c>
      <c r="Q45" s="11">
        <f t="shared" si="21"/>
        <v>14342201</v>
      </c>
      <c r="R45" s="11">
        <f t="shared" si="21"/>
        <v>14342201</v>
      </c>
      <c r="S45" s="11">
        <f t="shared" si="21"/>
        <v>14342201</v>
      </c>
      <c r="T45" s="12">
        <f t="shared" si="21"/>
        <v>14342201</v>
      </c>
    </row>
    <row r="46" spans="1:20" s="9" customFormat="1" ht="15.75" customHeight="1">
      <c r="A46" s="36"/>
      <c r="B46" s="46" t="s">
        <v>39</v>
      </c>
      <c r="C46" s="46" t="s">
        <v>22</v>
      </c>
      <c r="D46" s="46" t="s">
        <v>20</v>
      </c>
      <c r="E46" s="46" t="s">
        <v>24</v>
      </c>
      <c r="F46" s="49" t="s">
        <v>17</v>
      </c>
      <c r="G46" s="49" t="s">
        <v>18</v>
      </c>
      <c r="H46" s="49" t="s">
        <v>54</v>
      </c>
      <c r="I46" s="16">
        <v>374021</v>
      </c>
      <c r="J46" s="11">
        <f t="shared" ref="J46:J47" si="22">$I46</f>
        <v>374021</v>
      </c>
      <c r="K46" s="11">
        <f t="shared" si="21"/>
        <v>374021</v>
      </c>
      <c r="L46" s="11">
        <f t="shared" si="21"/>
        <v>374021</v>
      </c>
      <c r="M46" s="11">
        <f t="shared" si="21"/>
        <v>374021</v>
      </c>
      <c r="N46" s="11">
        <f t="shared" si="21"/>
        <v>374021</v>
      </c>
      <c r="O46" s="11">
        <f t="shared" si="21"/>
        <v>374021</v>
      </c>
      <c r="P46" s="11">
        <f t="shared" si="21"/>
        <v>374021</v>
      </c>
      <c r="Q46" s="11">
        <f t="shared" si="21"/>
        <v>374021</v>
      </c>
      <c r="R46" s="11">
        <f t="shared" si="21"/>
        <v>374021</v>
      </c>
      <c r="S46" s="11">
        <f t="shared" si="21"/>
        <v>374021</v>
      </c>
      <c r="T46" s="12">
        <f t="shared" si="21"/>
        <v>374021</v>
      </c>
    </row>
    <row r="47" spans="1:20" s="9" customFormat="1" ht="15.75" customHeight="1">
      <c r="A47" s="36"/>
      <c r="B47" s="46" t="s">
        <v>39</v>
      </c>
      <c r="C47" s="46" t="s">
        <v>22</v>
      </c>
      <c r="D47" s="46" t="s">
        <v>20</v>
      </c>
      <c r="E47" s="46" t="s">
        <v>25</v>
      </c>
      <c r="F47" s="49" t="s">
        <v>17</v>
      </c>
      <c r="G47" s="49" t="s">
        <v>43</v>
      </c>
      <c r="H47" s="49" t="s">
        <v>54</v>
      </c>
      <c r="I47" s="16">
        <v>4576580.4424617374</v>
      </c>
      <c r="J47" s="11">
        <f t="shared" si="22"/>
        <v>4576580.4424617374</v>
      </c>
      <c r="K47" s="11">
        <f t="shared" si="21"/>
        <v>4576580.4424617374</v>
      </c>
      <c r="L47" s="11">
        <f t="shared" si="21"/>
        <v>4576580.4424617374</v>
      </c>
      <c r="M47" s="11">
        <f t="shared" si="21"/>
        <v>4576580.4424617374</v>
      </c>
      <c r="N47" s="11">
        <f t="shared" si="21"/>
        <v>4576580.4424617374</v>
      </c>
      <c r="O47" s="11">
        <f t="shared" si="21"/>
        <v>4576580.4424617374</v>
      </c>
      <c r="P47" s="11">
        <f t="shared" si="21"/>
        <v>4576580.4424617374</v>
      </c>
      <c r="Q47" s="11">
        <f t="shared" si="21"/>
        <v>4576580.4424617374</v>
      </c>
      <c r="R47" s="11">
        <f t="shared" si="21"/>
        <v>4576580.4424617374</v>
      </c>
      <c r="S47" s="11">
        <f t="shared" si="21"/>
        <v>4576580.4424617374</v>
      </c>
      <c r="T47" s="12">
        <f t="shared" si="21"/>
        <v>4576580.4424617374</v>
      </c>
    </row>
    <row r="48" spans="1:20" s="9" customFormat="1" ht="15.75" customHeight="1">
      <c r="A48" s="36"/>
      <c r="B48" s="46" t="s">
        <v>39</v>
      </c>
      <c r="C48" s="46" t="s">
        <v>22</v>
      </c>
      <c r="D48" s="46" t="s">
        <v>20</v>
      </c>
      <c r="E48" s="46" t="s">
        <v>31</v>
      </c>
      <c r="F48" s="49" t="s">
        <v>17</v>
      </c>
      <c r="G48" s="49" t="s">
        <v>44</v>
      </c>
      <c r="H48" s="50" t="s">
        <v>53</v>
      </c>
      <c r="I48" s="16">
        <f t="shared" ref="I48:T48" si="23">I45-I46-I47</f>
        <v>9391599.5575382635</v>
      </c>
      <c r="J48" s="11">
        <f t="shared" si="23"/>
        <v>9391599.5575382635</v>
      </c>
      <c r="K48" s="11">
        <f t="shared" si="23"/>
        <v>9391599.5575382635</v>
      </c>
      <c r="L48" s="11">
        <f t="shared" si="23"/>
        <v>9391599.5575382635</v>
      </c>
      <c r="M48" s="11">
        <f t="shared" si="23"/>
        <v>9391599.5575382635</v>
      </c>
      <c r="N48" s="11">
        <f t="shared" si="23"/>
        <v>9391599.5575382635</v>
      </c>
      <c r="O48" s="11">
        <f t="shared" si="23"/>
        <v>9391599.5575382635</v>
      </c>
      <c r="P48" s="11">
        <f t="shared" si="23"/>
        <v>9391599.5575382635</v>
      </c>
      <c r="Q48" s="11">
        <f t="shared" si="23"/>
        <v>9391599.5575382635</v>
      </c>
      <c r="R48" s="11">
        <f t="shared" si="23"/>
        <v>9391599.5575382635</v>
      </c>
      <c r="S48" s="11">
        <f t="shared" si="23"/>
        <v>9391599.5575382635</v>
      </c>
      <c r="T48" s="12">
        <f t="shared" si="23"/>
        <v>9391599.5575382635</v>
      </c>
    </row>
    <row r="49" spans="1:20" s="9" customFormat="1" ht="15.75" customHeight="1">
      <c r="A49" s="36"/>
      <c r="B49" s="46" t="s">
        <v>39</v>
      </c>
      <c r="C49" s="46" t="s">
        <v>22</v>
      </c>
      <c r="D49" s="46" t="s">
        <v>20</v>
      </c>
      <c r="E49" s="46" t="s">
        <v>29</v>
      </c>
      <c r="F49" s="49" t="s">
        <v>16</v>
      </c>
      <c r="G49" s="49" t="s">
        <v>45</v>
      </c>
      <c r="H49" s="49" t="s">
        <v>54</v>
      </c>
      <c r="I49" s="16">
        <v>160874871.89494899</v>
      </c>
      <c r="J49" s="11">
        <v>160874871.89494899</v>
      </c>
      <c r="K49" s="11">
        <v>160874871.89494899</v>
      </c>
      <c r="L49" s="11">
        <v>160874871.89494899</v>
      </c>
      <c r="M49" s="11">
        <v>160874871.89494899</v>
      </c>
      <c r="N49" s="11">
        <v>160874871.89494899</v>
      </c>
      <c r="O49" s="11">
        <v>160874871.89494899</v>
      </c>
      <c r="P49" s="11">
        <v>160874871.89494899</v>
      </c>
      <c r="Q49" s="11">
        <v>160874871.89494899</v>
      </c>
      <c r="R49" s="11">
        <v>160874871.89494899</v>
      </c>
      <c r="S49" s="11">
        <v>160874871.89494899</v>
      </c>
      <c r="T49" s="12">
        <v>160874871.89494899</v>
      </c>
    </row>
    <row r="50" spans="1:20" s="9" customFormat="1" ht="15.75" customHeight="1">
      <c r="A50" s="36"/>
      <c r="B50" s="46" t="s">
        <v>39</v>
      </c>
      <c r="C50" s="46" t="s">
        <v>23</v>
      </c>
      <c r="D50" s="46" t="s">
        <v>21</v>
      </c>
      <c r="E50" s="46" t="s">
        <v>26</v>
      </c>
      <c r="F50" s="49" t="s">
        <v>16</v>
      </c>
      <c r="G50" s="49" t="s">
        <v>46</v>
      </c>
      <c r="H50" s="49" t="s">
        <v>55</v>
      </c>
      <c r="I50" s="16">
        <f>SUMIFS(B!10:10,B!$5:$5,I$4)</f>
        <v>33728980</v>
      </c>
      <c r="J50" s="11">
        <f>SUMIFS(B!10:10,B!$5:$5,J$4)</f>
        <v>34007335</v>
      </c>
      <c r="K50" s="11">
        <f>SUMIFS(B!10:10,B!$5:$5,K$4)</f>
        <v>29146302</v>
      </c>
      <c r="L50" s="11">
        <f>SUMIFS(B!10:10,B!$5:$5,L$4)</f>
        <v>13987606</v>
      </c>
      <c r="M50" s="11">
        <f>SUMIFS(B!10:10,B!$5:$5,M$4)</f>
        <v>7123051</v>
      </c>
      <c r="N50" s="11">
        <f>SUMIFS(B!10:10,B!$5:$5,N$4)</f>
        <v>1696289</v>
      </c>
      <c r="O50" s="11">
        <f>SUMIFS(B!10:10,B!$5:$5,O$4)</f>
        <v>613380</v>
      </c>
      <c r="P50" s="11">
        <f>SUMIFS(B!10:10,B!$5:$5,P$4)</f>
        <v>534821</v>
      </c>
      <c r="Q50" s="11">
        <f>SUMIFS(B!10:10,B!$5:$5,Q$4)</f>
        <v>2607709</v>
      </c>
      <c r="R50" s="11">
        <f>SUMIFS(B!10:10,B!$5:$5,R$4)</f>
        <v>8136764</v>
      </c>
      <c r="S50" s="11">
        <f>SUMIFS(B!10:10,B!$5:$5,S$4)</f>
        <v>16311791</v>
      </c>
      <c r="T50" s="12">
        <f>SUMIFS(B!10:10,B!$5:$5,T$4)</f>
        <v>20483882</v>
      </c>
    </row>
    <row r="51" spans="1:20" s="9" customFormat="1" ht="15.75" customHeight="1">
      <c r="A51" s="36"/>
      <c r="B51" s="46" t="s">
        <v>39</v>
      </c>
      <c r="C51" s="46" t="s">
        <v>23</v>
      </c>
      <c r="D51" s="46" t="s">
        <v>21</v>
      </c>
      <c r="E51" s="46" t="s">
        <v>30</v>
      </c>
      <c r="F51" s="49" t="s">
        <v>17</v>
      </c>
      <c r="G51" s="49" t="s">
        <v>47</v>
      </c>
      <c r="H51" s="50" t="s">
        <v>56</v>
      </c>
      <c r="I51" s="16">
        <f t="shared" ref="I51:T51" si="24">I48/I49*I50</f>
        <v>1969040.0987611453</v>
      </c>
      <c r="J51" s="11">
        <f t="shared" si="24"/>
        <v>1985289.9870379523</v>
      </c>
      <c r="K51" s="11">
        <f t="shared" si="24"/>
        <v>1701511.2039736204</v>
      </c>
      <c r="L51" s="11">
        <f t="shared" si="24"/>
        <v>816572.48750694469</v>
      </c>
      <c r="M51" s="11">
        <f t="shared" si="24"/>
        <v>415831.52068401338</v>
      </c>
      <c r="N51" s="11">
        <f t="shared" si="24"/>
        <v>99026.447289169257</v>
      </c>
      <c r="O51" s="11">
        <f t="shared" si="24"/>
        <v>35808.074118402372</v>
      </c>
      <c r="P51" s="11">
        <f t="shared" si="24"/>
        <v>31221.934213828419</v>
      </c>
      <c r="Q51" s="11">
        <f t="shared" si="24"/>
        <v>152233.58627804124</v>
      </c>
      <c r="R51" s="11">
        <f t="shared" si="24"/>
        <v>475010.34985807847</v>
      </c>
      <c r="S51" s="11">
        <f t="shared" si="24"/>
        <v>952254.42813898192</v>
      </c>
      <c r="T51" s="12">
        <f t="shared" si="24"/>
        <v>1195813.9569086181</v>
      </c>
    </row>
    <row r="52" spans="1:20" s="9" customFormat="1" ht="15.75" customHeight="1">
      <c r="A52" s="36"/>
      <c r="B52" s="46" t="s">
        <v>39</v>
      </c>
      <c r="C52" s="46" t="s">
        <v>22</v>
      </c>
      <c r="D52" s="46" t="s">
        <v>20</v>
      </c>
      <c r="E52" s="46" t="s">
        <v>28</v>
      </c>
      <c r="F52" s="49" t="s">
        <v>15</v>
      </c>
      <c r="G52" s="49" t="s">
        <v>48</v>
      </c>
      <c r="H52" s="49" t="s">
        <v>54</v>
      </c>
      <c r="I52" s="16">
        <v>5224.9278642093977</v>
      </c>
      <c r="J52" s="11">
        <f>$I52</f>
        <v>5224.9278642093977</v>
      </c>
      <c r="K52" s="11">
        <f t="shared" ref="K52:T52" si="25">$I52</f>
        <v>5224.9278642093977</v>
      </c>
      <c r="L52" s="11">
        <f t="shared" si="25"/>
        <v>5224.9278642093977</v>
      </c>
      <c r="M52" s="11">
        <f t="shared" si="25"/>
        <v>5224.9278642093977</v>
      </c>
      <c r="N52" s="11">
        <f t="shared" si="25"/>
        <v>5224.9278642093977</v>
      </c>
      <c r="O52" s="11">
        <f t="shared" si="25"/>
        <v>5224.9278642093977</v>
      </c>
      <c r="P52" s="11">
        <f t="shared" si="25"/>
        <v>5224.9278642093977</v>
      </c>
      <c r="Q52" s="11">
        <f t="shared" si="25"/>
        <v>5224.9278642093977</v>
      </c>
      <c r="R52" s="11">
        <f t="shared" si="25"/>
        <v>5224.9278642093977</v>
      </c>
      <c r="S52" s="11">
        <f t="shared" si="25"/>
        <v>5224.9278642093977</v>
      </c>
      <c r="T52" s="12">
        <f t="shared" si="25"/>
        <v>5224.9278642093977</v>
      </c>
    </row>
    <row r="53" spans="1:20" s="9" customFormat="1" ht="15.75" customHeight="1">
      <c r="A53" s="36"/>
      <c r="B53" s="46" t="s">
        <v>39</v>
      </c>
      <c r="C53" s="46" t="s">
        <v>22</v>
      </c>
      <c r="D53" s="46" t="s">
        <v>21</v>
      </c>
      <c r="E53" s="46" t="s">
        <v>29</v>
      </c>
      <c r="F53" s="49" t="s">
        <v>16</v>
      </c>
      <c r="G53" s="49" t="s">
        <v>49</v>
      </c>
      <c r="H53" s="49" t="s">
        <v>54</v>
      </c>
      <c r="I53" s="16">
        <v>29604974.74471578</v>
      </c>
      <c r="J53" s="11">
        <v>33448660.784626458</v>
      </c>
      <c r="K53" s="11">
        <v>27187886.628995687</v>
      </c>
      <c r="L53" s="11">
        <v>16143435.888399214</v>
      </c>
      <c r="M53" s="11">
        <v>4794796.0314075351</v>
      </c>
      <c r="N53" s="11">
        <v>758286.53195079218</v>
      </c>
      <c r="O53" s="11">
        <v>429598.95039846341</v>
      </c>
      <c r="P53" s="11">
        <v>444459.34245917096</v>
      </c>
      <c r="Q53" s="11">
        <v>3226395.0944722835</v>
      </c>
      <c r="R53" s="11">
        <v>10378867.669794856</v>
      </c>
      <c r="S53" s="11">
        <v>15894044.580634002</v>
      </c>
      <c r="T53" s="12">
        <v>18563465.647094749</v>
      </c>
    </row>
    <row r="54" spans="1:20" s="9" customFormat="1" ht="15.75" customHeight="1">
      <c r="A54" s="36"/>
      <c r="B54" s="46" t="s">
        <v>39</v>
      </c>
      <c r="C54" s="46" t="s">
        <v>23</v>
      </c>
      <c r="D54" s="46" t="s">
        <v>21</v>
      </c>
      <c r="E54" s="46" t="s">
        <v>26</v>
      </c>
      <c r="F54" s="49" t="s">
        <v>15</v>
      </c>
      <c r="G54" s="49" t="s">
        <v>50</v>
      </c>
      <c r="H54" s="49" t="s">
        <v>55</v>
      </c>
      <c r="I54" s="16">
        <v>5180</v>
      </c>
      <c r="J54" s="11">
        <v>5185</v>
      </c>
      <c r="K54" s="11">
        <v>5173</v>
      </c>
      <c r="L54" s="11">
        <v>5183</v>
      </c>
      <c r="M54" s="11">
        <v>5165</v>
      </c>
      <c r="N54" s="11">
        <v>5155</v>
      </c>
      <c r="O54" s="11">
        <v>5148</v>
      </c>
      <c r="P54" s="11">
        <v>5148</v>
      </c>
      <c r="Q54" s="11">
        <v>5140</v>
      </c>
      <c r="R54" s="11">
        <v>5150</v>
      </c>
      <c r="S54" s="11">
        <v>5160</v>
      </c>
      <c r="T54" s="12">
        <v>5168</v>
      </c>
    </row>
    <row r="55" spans="1:20" s="9" customFormat="1" ht="15.75" customHeight="1">
      <c r="A55" s="36"/>
      <c r="B55" s="46" t="s">
        <v>39</v>
      </c>
      <c r="C55" s="46" t="s">
        <v>23</v>
      </c>
      <c r="D55" s="46" t="s">
        <v>21</v>
      </c>
      <c r="E55" s="46" t="s">
        <v>31</v>
      </c>
      <c r="F55" s="49" t="s">
        <v>17</v>
      </c>
      <c r="G55" s="49" t="s">
        <v>51</v>
      </c>
      <c r="H55" s="50" t="s">
        <v>57</v>
      </c>
      <c r="I55" s="16">
        <f t="shared" ref="I55:T55" si="26">I48/I52*I53/I49*I54</f>
        <v>1713426.614078203</v>
      </c>
      <c r="J55" s="11">
        <f t="shared" si="26"/>
        <v>1937753.5830820787</v>
      </c>
      <c r="K55" s="11">
        <f t="shared" si="26"/>
        <v>1571408.0817276132</v>
      </c>
      <c r="L55" s="11">
        <f t="shared" si="26"/>
        <v>934863.56873405969</v>
      </c>
      <c r="M55" s="11">
        <f t="shared" si="26"/>
        <v>276701.50209111662</v>
      </c>
      <c r="N55" s="11">
        <f t="shared" si="26"/>
        <v>43675.015299531311</v>
      </c>
      <c r="O55" s="11">
        <f t="shared" si="26"/>
        <v>24710.003307931063</v>
      </c>
      <c r="P55" s="11">
        <f t="shared" si="26"/>
        <v>25564.754784015091</v>
      </c>
      <c r="Q55" s="11">
        <f t="shared" si="26"/>
        <v>185289.88909443919</v>
      </c>
      <c r="R55" s="11">
        <f t="shared" si="26"/>
        <v>597211.63132575923</v>
      </c>
      <c r="S55" s="11">
        <f t="shared" si="26"/>
        <v>916336.91392756312</v>
      </c>
      <c r="T55" s="12">
        <f t="shared" si="26"/>
        <v>1071895.9187686478</v>
      </c>
    </row>
    <row r="56" spans="1:20" s="9" customFormat="1" ht="15.75" customHeight="1">
      <c r="A56" s="36"/>
      <c r="B56" s="47" t="s">
        <v>39</v>
      </c>
      <c r="C56" s="47" t="s">
        <v>23</v>
      </c>
      <c r="D56" s="47" t="s">
        <v>21</v>
      </c>
      <c r="E56" s="47" t="s">
        <v>0</v>
      </c>
      <c r="F56" s="48" t="s">
        <v>17</v>
      </c>
      <c r="G56" s="48" t="s">
        <v>52</v>
      </c>
      <c r="H56" s="51" t="s">
        <v>58</v>
      </c>
      <c r="I56" s="31">
        <f t="shared" ref="I56:T56" si="27">I51-I55</f>
        <v>255613.48468294227</v>
      </c>
      <c r="J56" s="18">
        <f t="shared" si="27"/>
        <v>47536.403955873568</v>
      </c>
      <c r="K56" s="18">
        <f t="shared" si="27"/>
        <v>130103.1222460072</v>
      </c>
      <c r="L56" s="18">
        <f t="shared" si="27"/>
        <v>-118291.08122711501</v>
      </c>
      <c r="M56" s="18">
        <f t="shared" si="27"/>
        <v>139130.01859289675</v>
      </c>
      <c r="N56" s="18">
        <f t="shared" si="27"/>
        <v>55351.431989637946</v>
      </c>
      <c r="O56" s="18">
        <f t="shared" si="27"/>
        <v>11098.070810471309</v>
      </c>
      <c r="P56" s="18">
        <f t="shared" si="27"/>
        <v>5657.1794298133282</v>
      </c>
      <c r="Q56" s="18">
        <f t="shared" si="27"/>
        <v>-33056.302816397947</v>
      </c>
      <c r="R56" s="18">
        <f t="shared" si="27"/>
        <v>-122201.28146768076</v>
      </c>
      <c r="S56" s="18">
        <f t="shared" si="27"/>
        <v>35917.514211418806</v>
      </c>
      <c r="T56" s="32">
        <f t="shared" si="27"/>
        <v>123918.03813997027</v>
      </c>
    </row>
    <row r="57" spans="1:20" s="9" customFormat="1" ht="15.75" customHeight="1">
      <c r="A57" s="36"/>
      <c r="B57" s="22"/>
      <c r="C57" s="22"/>
      <c r="D57" s="22"/>
      <c r="E57" s="22"/>
      <c r="F57" s="10"/>
      <c r="G57" s="10"/>
      <c r="H57" s="10"/>
    </row>
  </sheetData>
  <phoneticPr fontId="10" type="noConversion"/>
  <conditionalFormatting sqref="F8:H8 I19:I21 I45:I47 I32:I34 E4 G14 G16:G17 B15:F16 C11:F11 H11:T11 I14:T14 B6:E14 H15:T16 B17:E17 I40:T42 I53:T55 J6:T6 I7:T12 I22:T29 I35:T38 I48:T51">
    <cfRule type="cellIs" dxfId="42" priority="890" operator="lessThan">
      <formula>0</formula>
    </cfRule>
  </conditionalFormatting>
  <conditionalFormatting sqref="B57">
    <cfRule type="cellIs" dxfId="41" priority="812" operator="lessThan">
      <formula>0</formula>
    </cfRule>
  </conditionalFormatting>
  <conditionalFormatting sqref="C57:E57">
    <cfRule type="cellIs" dxfId="40" priority="811" operator="lessThan">
      <formula>0</formula>
    </cfRule>
  </conditionalFormatting>
  <conditionalFormatting sqref="J19:T21">
    <cfRule type="cellIs" dxfId="39" priority="24" operator="lessThan">
      <formula>0</formula>
    </cfRule>
  </conditionalFormatting>
  <conditionalFormatting sqref="J32:T34">
    <cfRule type="cellIs" dxfId="38" priority="23" operator="lessThan">
      <formula>0</formula>
    </cfRule>
  </conditionalFormatting>
  <conditionalFormatting sqref="J45:T47">
    <cfRule type="cellIs" dxfId="37" priority="22" operator="lessThan">
      <formula>0</formula>
    </cfRule>
  </conditionalFormatting>
  <conditionalFormatting sqref="I6">
    <cfRule type="cellIs" dxfId="36" priority="11" operator="lessThan">
      <formula>0</formula>
    </cfRule>
  </conditionalFormatting>
  <conditionalFormatting sqref="I6:T56">
    <cfRule type="cellIs" dxfId="35" priority="10" operator="lessThan">
      <formula>0</formula>
    </cfRule>
  </conditionalFormatting>
  <conditionalFormatting sqref="F21:H21 G27 G29:G30 B28:F29 H24 B24:F24 B19:E23 B25:E27 H28:H29 B30:E30">
    <cfRule type="cellIs" dxfId="34" priority="3" operator="lessThan">
      <formula>0</formula>
    </cfRule>
  </conditionalFormatting>
  <conditionalFormatting sqref="F34:H34 G40 G42:G43 B41:F42 H37 B37:F37 B32:E36 B38:E40 H41:H42 B43:E43">
    <cfRule type="cellIs" dxfId="33" priority="2" operator="lessThan">
      <formula>0</formula>
    </cfRule>
  </conditionalFormatting>
  <conditionalFormatting sqref="F47:H47 G53 G55:G56 B54:F55 H50 B50:F50 B45:E49 B51:E53 H54:H55 B56:E56">
    <cfRule type="cellIs" dxfId="32" priority="1" operator="lessThan">
      <formula>0</formula>
    </cfRule>
  </conditionalFormatting>
  <printOptions horizontalCentered="1"/>
  <pageMargins left="0.25" right="0.25" top="0.75" bottom="0.75" header="0" footer="0"/>
  <pageSetup scale="45" fitToHeight="0" orientation="landscape" r:id="rId1"/>
  <headerFooter>
    <oddFooter>Page &amp;P of &amp;N</oddFooter>
  </headerFooter>
  <ignoredErrors>
    <ignoredError sqref="J9:T9 J22:T22 J35:T35 J48:T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89B8-303D-42D4-8C6C-67A595164983}">
  <dimension ref="A1:AO28"/>
  <sheetViews>
    <sheetView view="pageBreakPreview" zoomScale="30" zoomScaleNormal="70" zoomScaleSheetLayoutView="30" workbookViewId="0">
      <pane xSplit="5" ySplit="5" topLeftCell="F6" activePane="bottomRight" state="frozen"/>
      <selection pane="topRight" activeCell="F1" sqref="F1"/>
      <selection pane="bottomLeft" activeCell="A8" sqref="A8"/>
      <selection pane="bottomRight" activeCell="F6" sqref="F6"/>
    </sheetView>
  </sheetViews>
  <sheetFormatPr defaultColWidth="9" defaultRowHeight="15.6"/>
  <cols>
    <col min="1" max="1" width="0.8984375" style="15" customWidth="1"/>
    <col min="2" max="2" width="15.8984375" style="19" bestFit="1" customWidth="1"/>
    <col min="3" max="3" width="7.3984375" style="19" bestFit="1" customWidth="1"/>
    <col min="4" max="4" width="5.3984375" style="19" bestFit="1" customWidth="1"/>
    <col min="5" max="5" width="21.19921875" style="19" bestFit="1" customWidth="1"/>
    <col min="6" max="41" width="13.3984375" style="19" customWidth="1"/>
    <col min="42" max="42" width="0.8984375" style="19" customWidth="1"/>
    <col min="43" max="16384" width="9" style="19"/>
  </cols>
  <sheetData>
    <row r="1" spans="1:41">
      <c r="A1" s="76" t="s">
        <v>73</v>
      </c>
      <c r="B1" s="15"/>
    </row>
    <row r="2" spans="1:41">
      <c r="A2" s="148" t="s">
        <v>114</v>
      </c>
      <c r="B2" s="148"/>
      <c r="C2" s="148"/>
      <c r="D2" s="148"/>
      <c r="E2" s="148"/>
      <c r="G2" s="148"/>
    </row>
    <row r="3" spans="1:4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s="20" customFormat="1">
      <c r="A4" s="88"/>
      <c r="B4" s="90"/>
      <c r="C4" s="94"/>
      <c r="D4" s="90"/>
      <c r="E4" s="90"/>
      <c r="F4" s="84" t="s">
        <v>65</v>
      </c>
      <c r="G4" s="41"/>
      <c r="H4" s="41"/>
      <c r="I4" s="41"/>
      <c r="J4" s="41"/>
      <c r="K4" s="41"/>
      <c r="L4" s="41"/>
      <c r="M4" s="41"/>
      <c r="N4" s="42"/>
      <c r="O4" s="84" t="s">
        <v>66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84" t="s">
        <v>67</v>
      </c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</row>
    <row r="5" spans="1:41" s="20" customFormat="1">
      <c r="A5" s="14"/>
      <c r="B5" s="91" t="s">
        <v>59</v>
      </c>
      <c r="C5" s="45" t="s">
        <v>34</v>
      </c>
      <c r="D5" s="45" t="s">
        <v>40</v>
      </c>
      <c r="E5" s="45" t="s">
        <v>41</v>
      </c>
      <c r="F5" s="83">
        <v>43647</v>
      </c>
      <c r="G5" s="81">
        <v>43678</v>
      </c>
      <c r="H5" s="81">
        <v>43709</v>
      </c>
      <c r="I5" s="81">
        <v>43739</v>
      </c>
      <c r="J5" s="81">
        <v>43770</v>
      </c>
      <c r="K5" s="81">
        <v>43800</v>
      </c>
      <c r="L5" s="81">
        <v>43831</v>
      </c>
      <c r="M5" s="81">
        <v>43862</v>
      </c>
      <c r="N5" s="82">
        <v>43891</v>
      </c>
      <c r="O5" s="83">
        <v>43831</v>
      </c>
      <c r="P5" s="81">
        <v>43862</v>
      </c>
      <c r="Q5" s="81">
        <v>43891</v>
      </c>
      <c r="R5" s="81">
        <v>43922</v>
      </c>
      <c r="S5" s="81">
        <v>43952</v>
      </c>
      <c r="T5" s="81">
        <v>43983</v>
      </c>
      <c r="U5" s="81">
        <v>44013</v>
      </c>
      <c r="V5" s="81">
        <v>44044</v>
      </c>
      <c r="W5" s="81">
        <v>44075</v>
      </c>
      <c r="X5" s="81">
        <v>44105</v>
      </c>
      <c r="Y5" s="81">
        <v>44136</v>
      </c>
      <c r="Z5" s="81">
        <v>44166</v>
      </c>
      <c r="AA5" s="81">
        <v>44197</v>
      </c>
      <c r="AB5" s="81">
        <v>44228</v>
      </c>
      <c r="AC5" s="82">
        <v>44256</v>
      </c>
      <c r="AD5" s="83">
        <v>44228</v>
      </c>
      <c r="AE5" s="81">
        <v>44256</v>
      </c>
      <c r="AF5" s="81">
        <v>44287</v>
      </c>
      <c r="AG5" s="81">
        <v>44317</v>
      </c>
      <c r="AH5" s="81">
        <v>44348</v>
      </c>
      <c r="AI5" s="81">
        <v>44378</v>
      </c>
      <c r="AJ5" s="81">
        <v>44409</v>
      </c>
      <c r="AK5" s="81">
        <v>44440</v>
      </c>
      <c r="AL5" s="81">
        <v>44470</v>
      </c>
      <c r="AM5" s="81">
        <v>44501</v>
      </c>
      <c r="AN5" s="81">
        <v>44531</v>
      </c>
      <c r="AO5" s="82">
        <v>44562</v>
      </c>
    </row>
    <row r="6" spans="1:41">
      <c r="B6" s="38"/>
      <c r="C6" s="52"/>
      <c r="D6" s="38"/>
      <c r="E6" s="38"/>
      <c r="F6" s="38"/>
      <c r="G6" s="39"/>
      <c r="H6" s="39"/>
      <c r="I6" s="39"/>
      <c r="J6" s="39"/>
      <c r="K6" s="39"/>
      <c r="L6" s="39"/>
      <c r="M6" s="39"/>
      <c r="N6" s="40"/>
      <c r="O6" s="38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  <c r="AD6" s="38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40"/>
    </row>
    <row r="7" spans="1:41">
      <c r="B7" s="92" t="s">
        <v>36</v>
      </c>
      <c r="C7" s="49" t="s">
        <v>16</v>
      </c>
      <c r="D7" s="92" t="s">
        <v>42</v>
      </c>
      <c r="E7" s="92" t="s">
        <v>55</v>
      </c>
      <c r="F7" s="16">
        <v>106301629</v>
      </c>
      <c r="G7" s="11">
        <v>119968791</v>
      </c>
      <c r="H7" s="11">
        <v>108548491</v>
      </c>
      <c r="I7" s="11">
        <v>96404379</v>
      </c>
      <c r="J7" s="11">
        <v>135387503</v>
      </c>
      <c r="K7" s="11">
        <v>193239457</v>
      </c>
      <c r="L7" s="11">
        <v>184803617</v>
      </c>
      <c r="M7" s="11">
        <v>77094373</v>
      </c>
      <c r="N7" s="12">
        <v>56571</v>
      </c>
      <c r="O7" s="16">
        <v>4041</v>
      </c>
      <c r="P7" s="11">
        <v>80288594</v>
      </c>
      <c r="Q7" s="11">
        <v>136493621</v>
      </c>
      <c r="R7" s="11">
        <v>117116200</v>
      </c>
      <c r="S7" s="11">
        <v>89924243</v>
      </c>
      <c r="T7" s="11">
        <v>94015678</v>
      </c>
      <c r="U7" s="11">
        <v>111837111</v>
      </c>
      <c r="V7" s="11">
        <v>133115372</v>
      </c>
      <c r="W7" s="11">
        <v>115353973</v>
      </c>
      <c r="X7" s="11">
        <v>91727479</v>
      </c>
      <c r="Y7" s="11">
        <v>128948065</v>
      </c>
      <c r="Z7" s="11">
        <v>189034396</v>
      </c>
      <c r="AA7" s="11">
        <v>188230087</v>
      </c>
      <c r="AB7" s="11">
        <v>83894280</v>
      </c>
      <c r="AC7" s="12">
        <v>83413</v>
      </c>
      <c r="AD7" s="16">
        <v>88092573</v>
      </c>
      <c r="AE7" s="11">
        <v>150011135</v>
      </c>
      <c r="AF7" s="11">
        <v>111732899</v>
      </c>
      <c r="AG7" s="11">
        <v>90317980</v>
      </c>
      <c r="AH7" s="11">
        <v>102332720</v>
      </c>
      <c r="AI7" s="11">
        <v>147157812</v>
      </c>
      <c r="AJ7" s="11">
        <v>142071538</v>
      </c>
      <c r="AK7" s="11">
        <v>104728090</v>
      </c>
      <c r="AL7" s="11">
        <v>90268146</v>
      </c>
      <c r="AM7" s="11">
        <f t="shared" ref="AM7:AO10" si="0">Y7</f>
        <v>128948065</v>
      </c>
      <c r="AN7" s="11">
        <f t="shared" si="0"/>
        <v>189034396</v>
      </c>
      <c r="AO7" s="12">
        <f t="shared" si="0"/>
        <v>188230087</v>
      </c>
    </row>
    <row r="8" spans="1:41">
      <c r="B8" s="92" t="s">
        <v>38</v>
      </c>
      <c r="C8" s="49" t="s">
        <v>16</v>
      </c>
      <c r="D8" s="92" t="s">
        <v>18</v>
      </c>
      <c r="E8" s="92" t="s">
        <v>55</v>
      </c>
      <c r="F8" s="16">
        <v>46566141.067802861</v>
      </c>
      <c r="G8" s="11">
        <v>50021844.067802861</v>
      </c>
      <c r="H8" s="11">
        <v>49277203.067802861</v>
      </c>
      <c r="I8" s="11">
        <v>41392275.067802861</v>
      </c>
      <c r="J8" s="11">
        <v>42864354.688861847</v>
      </c>
      <c r="K8" s="11">
        <v>52117523.067802861</v>
      </c>
      <c r="L8" s="11">
        <v>51056212.954839617</v>
      </c>
      <c r="M8" s="11">
        <v>25746588.755313162</v>
      </c>
      <c r="N8" s="12">
        <v>10324</v>
      </c>
      <c r="O8" s="16">
        <v>461</v>
      </c>
      <c r="P8" s="11">
        <v>20477983.17766349</v>
      </c>
      <c r="Q8" s="11">
        <v>42638491.087025568</v>
      </c>
      <c r="R8" s="11">
        <v>37260427.087025568</v>
      </c>
      <c r="S8" s="11">
        <v>35087834.087025568</v>
      </c>
      <c r="T8" s="11">
        <v>38037763.087025568</v>
      </c>
      <c r="U8" s="11">
        <v>42844789.087025568</v>
      </c>
      <c r="V8" s="11">
        <v>49271778.087025568</v>
      </c>
      <c r="W8" s="11">
        <v>47300959.087025568</v>
      </c>
      <c r="X8" s="11">
        <v>41269135.087025568</v>
      </c>
      <c r="Y8" s="11">
        <v>42444390.087025568</v>
      </c>
      <c r="Z8" s="11">
        <v>50453789.087025568</v>
      </c>
      <c r="AA8" s="11">
        <v>50048442.909326889</v>
      </c>
      <c r="AB8" s="11">
        <v>26192492.528411325</v>
      </c>
      <c r="AC8" s="12">
        <v>233147</v>
      </c>
      <c r="AD8" s="16">
        <v>20206274.411038015</v>
      </c>
      <c r="AE8" s="11">
        <v>44084373.979411848</v>
      </c>
      <c r="AF8" s="11">
        <v>40165286.979411848</v>
      </c>
      <c r="AG8" s="11">
        <v>39002004.979411848</v>
      </c>
      <c r="AH8" s="11">
        <v>43240013.979411848</v>
      </c>
      <c r="AI8" s="11">
        <v>53263688.979411848</v>
      </c>
      <c r="AJ8" s="11">
        <v>55743005.979411848</v>
      </c>
      <c r="AK8" s="11">
        <v>46163969.979411848</v>
      </c>
      <c r="AL8" s="11">
        <v>40865124.979411848</v>
      </c>
      <c r="AM8" s="11">
        <f t="shared" si="0"/>
        <v>42444390.087025568</v>
      </c>
      <c r="AN8" s="11">
        <f t="shared" si="0"/>
        <v>50453789.087025568</v>
      </c>
      <c r="AO8" s="12">
        <f t="shared" si="0"/>
        <v>50048442.909326889</v>
      </c>
    </row>
    <row r="9" spans="1:41">
      <c r="B9" s="92" t="s">
        <v>37</v>
      </c>
      <c r="C9" s="49" t="s">
        <v>16</v>
      </c>
      <c r="D9" s="92" t="s">
        <v>43</v>
      </c>
      <c r="E9" s="92" t="s">
        <v>55</v>
      </c>
      <c r="F9" s="16">
        <v>79743053</v>
      </c>
      <c r="G9" s="11">
        <v>76709497</v>
      </c>
      <c r="H9" s="11">
        <v>90148602</v>
      </c>
      <c r="I9" s="11">
        <v>85092360</v>
      </c>
      <c r="J9" s="11">
        <v>84427288</v>
      </c>
      <c r="K9" s="11">
        <v>87189697</v>
      </c>
      <c r="L9" s="11">
        <v>82072373</v>
      </c>
      <c r="M9" s="11">
        <v>43432708</v>
      </c>
      <c r="N9" s="12">
        <v>441137</v>
      </c>
      <c r="O9" s="16">
        <v>24225</v>
      </c>
      <c r="P9" s="11">
        <v>36421448</v>
      </c>
      <c r="Q9" s="11">
        <v>69268411</v>
      </c>
      <c r="R9" s="11">
        <v>65474067</v>
      </c>
      <c r="S9" s="11">
        <v>61015644</v>
      </c>
      <c r="T9" s="11">
        <v>66321638</v>
      </c>
      <c r="U9" s="11">
        <v>72974312</v>
      </c>
      <c r="V9" s="11">
        <v>75528686</v>
      </c>
      <c r="W9" s="11">
        <v>82705141</v>
      </c>
      <c r="X9" s="11">
        <v>86182407</v>
      </c>
      <c r="Y9" s="11">
        <v>84889293</v>
      </c>
      <c r="Z9" s="11">
        <v>78433412</v>
      </c>
      <c r="AA9" s="11">
        <v>80407587</v>
      </c>
      <c r="AB9" s="11">
        <v>37644680</v>
      </c>
      <c r="AC9" s="12">
        <v>783031</v>
      </c>
      <c r="AD9" s="16">
        <v>31988093</v>
      </c>
      <c r="AE9" s="11">
        <v>66263185</v>
      </c>
      <c r="AF9" s="11">
        <v>64470575</v>
      </c>
      <c r="AG9" s="11">
        <v>60840922</v>
      </c>
      <c r="AH9" s="11">
        <v>70627656</v>
      </c>
      <c r="AI9" s="11">
        <v>79253784</v>
      </c>
      <c r="AJ9" s="11">
        <v>86993695</v>
      </c>
      <c r="AK9" s="11">
        <v>79857578</v>
      </c>
      <c r="AL9" s="11">
        <v>85296339</v>
      </c>
      <c r="AM9" s="11">
        <f t="shared" si="0"/>
        <v>84889293</v>
      </c>
      <c r="AN9" s="11">
        <f t="shared" si="0"/>
        <v>78433412</v>
      </c>
      <c r="AO9" s="12">
        <f t="shared" si="0"/>
        <v>80407587</v>
      </c>
    </row>
    <row r="10" spans="1:41">
      <c r="B10" s="92" t="s">
        <v>39</v>
      </c>
      <c r="C10" s="49" t="s">
        <v>16</v>
      </c>
      <c r="D10" s="92" t="s">
        <v>44</v>
      </c>
      <c r="E10" s="92" t="s">
        <v>55</v>
      </c>
      <c r="F10" s="16">
        <v>33728980</v>
      </c>
      <c r="G10" s="11">
        <v>34007335</v>
      </c>
      <c r="H10" s="11">
        <v>29146302</v>
      </c>
      <c r="I10" s="11">
        <v>13987606</v>
      </c>
      <c r="J10" s="11">
        <v>7123051</v>
      </c>
      <c r="K10" s="11">
        <v>1696289</v>
      </c>
      <c r="L10" s="11">
        <v>613380</v>
      </c>
      <c r="M10" s="11">
        <v>247832</v>
      </c>
      <c r="N10" s="12">
        <v>-51217</v>
      </c>
      <c r="O10" s="16">
        <v>0</v>
      </c>
      <c r="P10" s="11">
        <v>286989</v>
      </c>
      <c r="Q10" s="11">
        <v>2658926</v>
      </c>
      <c r="R10" s="11">
        <v>8136764</v>
      </c>
      <c r="S10" s="11">
        <v>16311791</v>
      </c>
      <c r="T10" s="11">
        <v>20483882</v>
      </c>
      <c r="U10" s="11">
        <v>31341813</v>
      </c>
      <c r="V10" s="11">
        <v>36683288</v>
      </c>
      <c r="W10" s="11">
        <v>29873791</v>
      </c>
      <c r="X10" s="11">
        <v>19810391</v>
      </c>
      <c r="Y10" s="11">
        <v>8144562</v>
      </c>
      <c r="Z10" s="11">
        <v>1995703</v>
      </c>
      <c r="AA10" s="11">
        <v>473525</v>
      </c>
      <c r="AB10" s="11">
        <v>303498</v>
      </c>
      <c r="AC10" s="12">
        <v>43133</v>
      </c>
      <c r="AD10" s="16">
        <v>242853</v>
      </c>
      <c r="AE10" s="11">
        <v>1152734</v>
      </c>
      <c r="AF10" s="11">
        <v>7906221</v>
      </c>
      <c r="AG10" s="11">
        <v>18129206</v>
      </c>
      <c r="AH10" s="11">
        <v>28118418</v>
      </c>
      <c r="AI10" s="11">
        <v>36860793</v>
      </c>
      <c r="AJ10" s="11">
        <v>39164393</v>
      </c>
      <c r="AK10" s="11">
        <v>25760901</v>
      </c>
      <c r="AL10" s="11">
        <v>16613918</v>
      </c>
      <c r="AM10" s="11">
        <f t="shared" si="0"/>
        <v>8144562</v>
      </c>
      <c r="AN10" s="11">
        <f t="shared" si="0"/>
        <v>1995703</v>
      </c>
      <c r="AO10" s="12">
        <f t="shared" si="0"/>
        <v>473525</v>
      </c>
    </row>
    <row r="11" spans="1:41">
      <c r="B11" s="38"/>
      <c r="C11" s="52"/>
      <c r="D11" s="38"/>
      <c r="E11" s="92"/>
      <c r="F11" s="16"/>
      <c r="G11" s="11"/>
      <c r="H11" s="11"/>
      <c r="I11" s="11"/>
      <c r="J11" s="11"/>
      <c r="K11" s="11"/>
      <c r="L11" s="11"/>
      <c r="M11" s="11"/>
      <c r="N11" s="12"/>
      <c r="O11" s="1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/>
      <c r="AD11" s="16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2"/>
    </row>
    <row r="12" spans="1:41">
      <c r="B12" s="92" t="s">
        <v>36</v>
      </c>
      <c r="C12" s="49" t="s">
        <v>35</v>
      </c>
      <c r="D12" s="92" t="s">
        <v>45</v>
      </c>
      <c r="E12" s="92" t="s">
        <v>109</v>
      </c>
      <c r="F12" s="85">
        <v>0</v>
      </c>
      <c r="G12" s="86">
        <f>$F12</f>
        <v>0</v>
      </c>
      <c r="H12" s="86">
        <f t="shared" ref="H12:N15" si="1">$F12</f>
        <v>0</v>
      </c>
      <c r="I12" s="86">
        <f t="shared" si="1"/>
        <v>0</v>
      </c>
      <c r="J12" s="86">
        <f t="shared" si="1"/>
        <v>0</v>
      </c>
      <c r="K12" s="86">
        <f t="shared" si="1"/>
        <v>0</v>
      </c>
      <c r="L12" s="86">
        <f t="shared" si="1"/>
        <v>0</v>
      </c>
      <c r="M12" s="86">
        <f t="shared" si="1"/>
        <v>0</v>
      </c>
      <c r="N12" s="87">
        <f t="shared" si="1"/>
        <v>0</v>
      </c>
      <c r="O12" s="85">
        <v>-3.16E-3</v>
      </c>
      <c r="P12" s="86">
        <f>$O12</f>
        <v>-3.16E-3</v>
      </c>
      <c r="Q12" s="86">
        <f t="shared" ref="Q12:AB15" si="2">$O12</f>
        <v>-3.16E-3</v>
      </c>
      <c r="R12" s="86">
        <f t="shared" si="2"/>
        <v>-3.16E-3</v>
      </c>
      <c r="S12" s="86">
        <f t="shared" si="2"/>
        <v>-3.16E-3</v>
      </c>
      <c r="T12" s="86">
        <f t="shared" si="2"/>
        <v>-3.16E-3</v>
      </c>
      <c r="U12" s="86">
        <f t="shared" si="2"/>
        <v>-3.16E-3</v>
      </c>
      <c r="V12" s="86">
        <f t="shared" si="2"/>
        <v>-3.16E-3</v>
      </c>
      <c r="W12" s="86">
        <f t="shared" si="2"/>
        <v>-3.16E-3</v>
      </c>
      <c r="X12" s="86">
        <f t="shared" si="2"/>
        <v>-3.16E-3</v>
      </c>
      <c r="Y12" s="86">
        <f t="shared" si="2"/>
        <v>-3.16E-3</v>
      </c>
      <c r="Z12" s="86">
        <f t="shared" si="2"/>
        <v>-3.16E-3</v>
      </c>
      <c r="AA12" s="86">
        <f t="shared" si="2"/>
        <v>-3.16E-3</v>
      </c>
      <c r="AB12" s="86">
        <f t="shared" si="2"/>
        <v>-3.16E-3</v>
      </c>
      <c r="AC12" s="87">
        <f>$O12</f>
        <v>-3.16E-3</v>
      </c>
      <c r="AD12" s="85">
        <v>1.39E-3</v>
      </c>
      <c r="AE12" s="86">
        <f t="shared" ref="AE12:AO15" si="3">$AD12</f>
        <v>1.39E-3</v>
      </c>
      <c r="AF12" s="86">
        <f t="shared" si="3"/>
        <v>1.39E-3</v>
      </c>
      <c r="AG12" s="86">
        <f t="shared" si="3"/>
        <v>1.39E-3</v>
      </c>
      <c r="AH12" s="86">
        <f t="shared" si="3"/>
        <v>1.39E-3</v>
      </c>
      <c r="AI12" s="86">
        <f t="shared" si="3"/>
        <v>1.39E-3</v>
      </c>
      <c r="AJ12" s="86">
        <f t="shared" si="3"/>
        <v>1.39E-3</v>
      </c>
      <c r="AK12" s="86">
        <f t="shared" si="3"/>
        <v>1.39E-3</v>
      </c>
      <c r="AL12" s="86">
        <f t="shared" si="3"/>
        <v>1.39E-3</v>
      </c>
      <c r="AM12" s="86">
        <f t="shared" si="3"/>
        <v>1.39E-3</v>
      </c>
      <c r="AN12" s="86">
        <f t="shared" si="3"/>
        <v>1.39E-3</v>
      </c>
      <c r="AO12" s="87">
        <f t="shared" si="3"/>
        <v>1.39E-3</v>
      </c>
    </row>
    <row r="13" spans="1:41">
      <c r="B13" s="92" t="s">
        <v>38</v>
      </c>
      <c r="C13" s="49" t="s">
        <v>35</v>
      </c>
      <c r="D13" s="92" t="s">
        <v>46</v>
      </c>
      <c r="E13" s="92" t="s">
        <v>109</v>
      </c>
      <c r="F13" s="85">
        <v>-1.91E-3</v>
      </c>
      <c r="G13" s="86">
        <f t="shared" ref="G13:G15" si="4">$F13</f>
        <v>-1.91E-3</v>
      </c>
      <c r="H13" s="86">
        <f t="shared" si="1"/>
        <v>-1.91E-3</v>
      </c>
      <c r="I13" s="86">
        <f t="shared" si="1"/>
        <v>-1.91E-3</v>
      </c>
      <c r="J13" s="86">
        <f t="shared" si="1"/>
        <v>-1.91E-3</v>
      </c>
      <c r="K13" s="86">
        <f t="shared" si="1"/>
        <v>-1.91E-3</v>
      </c>
      <c r="L13" s="86">
        <f t="shared" si="1"/>
        <v>-1.91E-3</v>
      </c>
      <c r="M13" s="86">
        <f t="shared" si="1"/>
        <v>-1.91E-3</v>
      </c>
      <c r="N13" s="87">
        <f t="shared" si="1"/>
        <v>-1.91E-3</v>
      </c>
      <c r="O13" s="85">
        <v>-3.3500000000000001E-3</v>
      </c>
      <c r="P13" s="86">
        <f>$O13</f>
        <v>-3.3500000000000001E-3</v>
      </c>
      <c r="Q13" s="86">
        <f t="shared" si="2"/>
        <v>-3.3500000000000001E-3</v>
      </c>
      <c r="R13" s="86">
        <f t="shared" si="2"/>
        <v>-3.3500000000000001E-3</v>
      </c>
      <c r="S13" s="86">
        <f t="shared" si="2"/>
        <v>-3.3500000000000001E-3</v>
      </c>
      <c r="T13" s="86">
        <f t="shared" si="2"/>
        <v>-3.3500000000000001E-3</v>
      </c>
      <c r="U13" s="86">
        <f t="shared" si="2"/>
        <v>-3.3500000000000001E-3</v>
      </c>
      <c r="V13" s="86">
        <f t="shared" si="2"/>
        <v>-3.3500000000000001E-3</v>
      </c>
      <c r="W13" s="86">
        <f t="shared" si="2"/>
        <v>-3.3500000000000001E-3</v>
      </c>
      <c r="X13" s="86">
        <f t="shared" si="2"/>
        <v>-3.3500000000000001E-3</v>
      </c>
      <c r="Y13" s="86">
        <f t="shared" si="2"/>
        <v>-3.3500000000000001E-3</v>
      </c>
      <c r="Z13" s="86">
        <f t="shared" si="2"/>
        <v>-3.3500000000000001E-3</v>
      </c>
      <c r="AA13" s="86">
        <f t="shared" si="2"/>
        <v>-3.3500000000000001E-3</v>
      </c>
      <c r="AB13" s="86">
        <f t="shared" si="2"/>
        <v>-3.3500000000000001E-3</v>
      </c>
      <c r="AC13" s="87">
        <f>$O13</f>
        <v>-3.3500000000000001E-3</v>
      </c>
      <c r="AD13" s="85">
        <v>1.7799999999999999E-3</v>
      </c>
      <c r="AE13" s="86">
        <f t="shared" si="3"/>
        <v>1.7799999999999999E-3</v>
      </c>
      <c r="AF13" s="86">
        <f t="shared" si="3"/>
        <v>1.7799999999999999E-3</v>
      </c>
      <c r="AG13" s="86">
        <f t="shared" si="3"/>
        <v>1.7799999999999999E-3</v>
      </c>
      <c r="AH13" s="86">
        <f t="shared" si="3"/>
        <v>1.7799999999999999E-3</v>
      </c>
      <c r="AI13" s="86">
        <f t="shared" si="3"/>
        <v>1.7799999999999999E-3</v>
      </c>
      <c r="AJ13" s="86">
        <f t="shared" si="3"/>
        <v>1.7799999999999999E-3</v>
      </c>
      <c r="AK13" s="86">
        <f t="shared" si="3"/>
        <v>1.7799999999999999E-3</v>
      </c>
      <c r="AL13" s="86">
        <f t="shared" si="3"/>
        <v>1.7799999999999999E-3</v>
      </c>
      <c r="AM13" s="86">
        <f t="shared" si="3"/>
        <v>1.7799999999999999E-3</v>
      </c>
      <c r="AN13" s="86">
        <f t="shared" si="3"/>
        <v>1.7799999999999999E-3</v>
      </c>
      <c r="AO13" s="87">
        <f t="shared" si="3"/>
        <v>1.7799999999999999E-3</v>
      </c>
    </row>
    <row r="14" spans="1:41">
      <c r="B14" s="92" t="s">
        <v>37</v>
      </c>
      <c r="C14" s="49" t="s">
        <v>35</v>
      </c>
      <c r="D14" s="92" t="s">
        <v>47</v>
      </c>
      <c r="E14" s="92" t="s">
        <v>109</v>
      </c>
      <c r="F14" s="85">
        <v>-1.7799999999999999E-3</v>
      </c>
      <c r="G14" s="86">
        <f t="shared" si="4"/>
        <v>-1.7799999999999999E-3</v>
      </c>
      <c r="H14" s="86">
        <f t="shared" si="1"/>
        <v>-1.7799999999999999E-3</v>
      </c>
      <c r="I14" s="86">
        <f t="shared" si="1"/>
        <v>-1.7799999999999999E-3</v>
      </c>
      <c r="J14" s="86">
        <f t="shared" si="1"/>
        <v>-1.7799999999999999E-3</v>
      </c>
      <c r="K14" s="86">
        <f t="shared" si="1"/>
        <v>-1.7799999999999999E-3</v>
      </c>
      <c r="L14" s="86">
        <f t="shared" si="1"/>
        <v>-1.7799999999999999E-3</v>
      </c>
      <c r="M14" s="86">
        <f t="shared" si="1"/>
        <v>-1.7799999999999999E-3</v>
      </c>
      <c r="N14" s="87">
        <f t="shared" si="1"/>
        <v>-1.7799999999999999E-3</v>
      </c>
      <c r="O14" s="85">
        <v>-4.8599999999999997E-3</v>
      </c>
      <c r="P14" s="86">
        <f>$O14</f>
        <v>-4.8599999999999997E-3</v>
      </c>
      <c r="Q14" s="86">
        <f t="shared" si="2"/>
        <v>-4.8599999999999997E-3</v>
      </c>
      <c r="R14" s="86">
        <f t="shared" si="2"/>
        <v>-4.8599999999999997E-3</v>
      </c>
      <c r="S14" s="86">
        <f t="shared" si="2"/>
        <v>-4.8599999999999997E-3</v>
      </c>
      <c r="T14" s="86">
        <f t="shared" si="2"/>
        <v>-4.8599999999999997E-3</v>
      </c>
      <c r="U14" s="86">
        <f t="shared" si="2"/>
        <v>-4.8599999999999997E-3</v>
      </c>
      <c r="V14" s="86">
        <f t="shared" si="2"/>
        <v>-4.8599999999999997E-3</v>
      </c>
      <c r="W14" s="86">
        <f t="shared" si="2"/>
        <v>-4.8599999999999997E-3</v>
      </c>
      <c r="X14" s="86">
        <f t="shared" si="2"/>
        <v>-4.8599999999999997E-3</v>
      </c>
      <c r="Y14" s="86">
        <f t="shared" si="2"/>
        <v>-4.8599999999999997E-3</v>
      </c>
      <c r="Z14" s="86">
        <f t="shared" si="2"/>
        <v>-4.8599999999999997E-3</v>
      </c>
      <c r="AA14" s="86">
        <f t="shared" si="2"/>
        <v>-4.8599999999999997E-3</v>
      </c>
      <c r="AB14" s="86">
        <f t="shared" si="2"/>
        <v>-4.8599999999999997E-3</v>
      </c>
      <c r="AC14" s="87">
        <f>$O14</f>
        <v>-4.8599999999999997E-3</v>
      </c>
      <c r="AD14" s="85">
        <v>0</v>
      </c>
      <c r="AE14" s="86">
        <f t="shared" si="3"/>
        <v>0</v>
      </c>
      <c r="AF14" s="86">
        <f t="shared" si="3"/>
        <v>0</v>
      </c>
      <c r="AG14" s="86">
        <f t="shared" si="3"/>
        <v>0</v>
      </c>
      <c r="AH14" s="86">
        <f t="shared" si="3"/>
        <v>0</v>
      </c>
      <c r="AI14" s="86">
        <f t="shared" si="3"/>
        <v>0</v>
      </c>
      <c r="AJ14" s="86">
        <f t="shared" si="3"/>
        <v>0</v>
      </c>
      <c r="AK14" s="86">
        <f t="shared" si="3"/>
        <v>0</v>
      </c>
      <c r="AL14" s="86">
        <f t="shared" si="3"/>
        <v>0</v>
      </c>
      <c r="AM14" s="86">
        <f t="shared" si="3"/>
        <v>0</v>
      </c>
      <c r="AN14" s="86">
        <f t="shared" si="3"/>
        <v>0</v>
      </c>
      <c r="AO14" s="87">
        <f t="shared" si="3"/>
        <v>0</v>
      </c>
    </row>
    <row r="15" spans="1:41">
      <c r="B15" s="92" t="s">
        <v>39</v>
      </c>
      <c r="C15" s="49" t="s">
        <v>35</v>
      </c>
      <c r="D15" s="92" t="s">
        <v>48</v>
      </c>
      <c r="E15" s="92" t="s">
        <v>109</v>
      </c>
      <c r="F15" s="85">
        <v>-3.16E-3</v>
      </c>
      <c r="G15" s="86">
        <f t="shared" si="4"/>
        <v>-3.16E-3</v>
      </c>
      <c r="H15" s="86">
        <f t="shared" si="1"/>
        <v>-3.16E-3</v>
      </c>
      <c r="I15" s="86">
        <f t="shared" si="1"/>
        <v>-3.16E-3</v>
      </c>
      <c r="J15" s="86">
        <f t="shared" si="1"/>
        <v>-3.16E-3</v>
      </c>
      <c r="K15" s="86">
        <f t="shared" si="1"/>
        <v>-3.16E-3</v>
      </c>
      <c r="L15" s="86">
        <f t="shared" si="1"/>
        <v>-3.16E-3</v>
      </c>
      <c r="M15" s="86">
        <f t="shared" si="1"/>
        <v>-3.16E-3</v>
      </c>
      <c r="N15" s="87">
        <f t="shared" si="1"/>
        <v>-3.16E-3</v>
      </c>
      <c r="O15" s="85">
        <v>-3.9199999999999999E-3</v>
      </c>
      <c r="P15" s="86">
        <f>$O15</f>
        <v>-3.9199999999999999E-3</v>
      </c>
      <c r="Q15" s="86">
        <f t="shared" si="2"/>
        <v>-3.9199999999999999E-3</v>
      </c>
      <c r="R15" s="86">
        <f t="shared" si="2"/>
        <v>-3.9199999999999999E-3</v>
      </c>
      <c r="S15" s="86">
        <f t="shared" si="2"/>
        <v>-3.9199999999999999E-3</v>
      </c>
      <c r="T15" s="86">
        <f t="shared" si="2"/>
        <v>-3.9199999999999999E-3</v>
      </c>
      <c r="U15" s="86">
        <f t="shared" si="2"/>
        <v>-3.9199999999999999E-3</v>
      </c>
      <c r="V15" s="86">
        <f t="shared" si="2"/>
        <v>-3.9199999999999999E-3</v>
      </c>
      <c r="W15" s="86">
        <f t="shared" si="2"/>
        <v>-3.9199999999999999E-3</v>
      </c>
      <c r="X15" s="86">
        <f t="shared" si="2"/>
        <v>-3.9199999999999999E-3</v>
      </c>
      <c r="Y15" s="86">
        <f t="shared" si="2"/>
        <v>-3.9199999999999999E-3</v>
      </c>
      <c r="Z15" s="86">
        <f t="shared" si="2"/>
        <v>-3.9199999999999999E-3</v>
      </c>
      <c r="AA15" s="86">
        <f t="shared" si="2"/>
        <v>-3.9199999999999999E-3</v>
      </c>
      <c r="AB15" s="86">
        <f t="shared" si="2"/>
        <v>-3.9199999999999999E-3</v>
      </c>
      <c r="AC15" s="87">
        <f>$O15</f>
        <v>-3.9199999999999999E-3</v>
      </c>
      <c r="AD15" s="85">
        <v>-3.15E-3</v>
      </c>
      <c r="AE15" s="86">
        <f t="shared" si="3"/>
        <v>-3.15E-3</v>
      </c>
      <c r="AF15" s="86">
        <f t="shared" si="3"/>
        <v>-3.15E-3</v>
      </c>
      <c r="AG15" s="86">
        <f t="shared" si="3"/>
        <v>-3.15E-3</v>
      </c>
      <c r="AH15" s="86">
        <f t="shared" si="3"/>
        <v>-3.15E-3</v>
      </c>
      <c r="AI15" s="86">
        <f t="shared" si="3"/>
        <v>-3.15E-3</v>
      </c>
      <c r="AJ15" s="86">
        <f t="shared" si="3"/>
        <v>-3.15E-3</v>
      </c>
      <c r="AK15" s="86">
        <f t="shared" si="3"/>
        <v>-3.15E-3</v>
      </c>
      <c r="AL15" s="86">
        <f t="shared" si="3"/>
        <v>-3.15E-3</v>
      </c>
      <c r="AM15" s="86">
        <f t="shared" si="3"/>
        <v>-3.15E-3</v>
      </c>
      <c r="AN15" s="86">
        <f t="shared" si="3"/>
        <v>-3.15E-3</v>
      </c>
      <c r="AO15" s="87">
        <f t="shared" si="3"/>
        <v>-3.15E-3</v>
      </c>
    </row>
    <row r="16" spans="1:41">
      <c r="B16" s="92"/>
      <c r="C16" s="49"/>
      <c r="D16" s="92"/>
      <c r="E16" s="92"/>
      <c r="F16" s="16"/>
      <c r="G16" s="11"/>
      <c r="H16" s="11"/>
      <c r="I16" s="11"/>
      <c r="J16" s="11"/>
      <c r="K16" s="11"/>
      <c r="L16" s="11"/>
      <c r="M16" s="11"/>
      <c r="N16" s="12"/>
      <c r="O16" s="16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  <c r="AD16" s="16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2"/>
    </row>
    <row r="17" spans="2:41">
      <c r="B17" s="92" t="s">
        <v>36</v>
      </c>
      <c r="C17" s="49" t="s">
        <v>17</v>
      </c>
      <c r="D17" s="92" t="s">
        <v>49</v>
      </c>
      <c r="E17" s="171" t="s">
        <v>110</v>
      </c>
      <c r="F17" s="16">
        <f>F7*F12</f>
        <v>0</v>
      </c>
      <c r="G17" s="11">
        <f t="shared" ref="G17:AO17" si="5">G7*G12</f>
        <v>0</v>
      </c>
      <c r="H17" s="11">
        <f t="shared" si="5"/>
        <v>0</v>
      </c>
      <c r="I17" s="11">
        <f t="shared" si="5"/>
        <v>0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ref="M17:N20" si="6">M7*M12</f>
        <v>0</v>
      </c>
      <c r="N17" s="12">
        <f t="shared" si="6"/>
        <v>0</v>
      </c>
      <c r="O17" s="16">
        <f t="shared" si="5"/>
        <v>-12.76956</v>
      </c>
      <c r="P17" s="11">
        <f t="shared" si="5"/>
        <v>-253711.95704000001</v>
      </c>
      <c r="Q17" s="11">
        <f t="shared" si="5"/>
        <v>-431319.84236000001</v>
      </c>
      <c r="R17" s="11">
        <f t="shared" si="5"/>
        <v>-370087.19199999998</v>
      </c>
      <c r="S17" s="11">
        <f t="shared" si="5"/>
        <v>-284160.60788000003</v>
      </c>
      <c r="T17" s="11">
        <f t="shared" si="5"/>
        <v>-297089.54248</v>
      </c>
      <c r="U17" s="11">
        <f t="shared" si="5"/>
        <v>-353405.27075999998</v>
      </c>
      <c r="V17" s="11">
        <f t="shared" si="5"/>
        <v>-420644.57552000001</v>
      </c>
      <c r="W17" s="11">
        <f t="shared" si="5"/>
        <v>-364518.55468</v>
      </c>
      <c r="X17" s="11">
        <f t="shared" si="5"/>
        <v>-289858.83364000003</v>
      </c>
      <c r="Y17" s="11">
        <f t="shared" si="5"/>
        <v>-407475.88540000003</v>
      </c>
      <c r="Z17" s="11">
        <f t="shared" si="5"/>
        <v>-597348.69136000006</v>
      </c>
      <c r="AA17" s="11">
        <f t="shared" si="5"/>
        <v>-594807.07492000004</v>
      </c>
      <c r="AB17" s="11">
        <f t="shared" si="5"/>
        <v>-265105.92479999998</v>
      </c>
      <c r="AC17" s="12">
        <f>AC7*AC12</f>
        <v>-263.58508</v>
      </c>
      <c r="AD17" s="16">
        <f t="shared" si="5"/>
        <v>122448.67646999999</v>
      </c>
      <c r="AE17" s="11">
        <f t="shared" si="5"/>
        <v>208515.47764999999</v>
      </c>
      <c r="AF17" s="11">
        <f t="shared" si="5"/>
        <v>155308.72961000001</v>
      </c>
      <c r="AG17" s="11">
        <f t="shared" si="5"/>
        <v>125541.99219999999</v>
      </c>
      <c r="AH17" s="11">
        <f t="shared" si="5"/>
        <v>142242.48079999999</v>
      </c>
      <c r="AI17" s="11">
        <f t="shared" si="5"/>
        <v>204549.35868</v>
      </c>
      <c r="AJ17" s="11">
        <f t="shared" si="5"/>
        <v>197479.43781999999</v>
      </c>
      <c r="AK17" s="11">
        <f t="shared" si="5"/>
        <v>145572.04509999999</v>
      </c>
      <c r="AL17" s="11">
        <f t="shared" si="5"/>
        <v>125472.72293999999</v>
      </c>
      <c r="AM17" s="11">
        <f t="shared" si="5"/>
        <v>179237.81034999999</v>
      </c>
      <c r="AN17" s="11">
        <f t="shared" si="5"/>
        <v>262757.81043999997</v>
      </c>
      <c r="AO17" s="12">
        <f t="shared" si="5"/>
        <v>261639.82092999999</v>
      </c>
    </row>
    <row r="18" spans="2:41">
      <c r="B18" s="92" t="s">
        <v>38</v>
      </c>
      <c r="C18" s="49" t="s">
        <v>17</v>
      </c>
      <c r="D18" s="92" t="s">
        <v>50</v>
      </c>
      <c r="E18" s="171" t="s">
        <v>111</v>
      </c>
      <c r="F18" s="16">
        <f>F8*F13</f>
        <v>-88941.329439503461</v>
      </c>
      <c r="G18" s="11">
        <f t="shared" ref="G18:AO18" si="7">G8*G13</f>
        <v>-95541.722169503468</v>
      </c>
      <c r="H18" s="11">
        <f t="shared" si="7"/>
        <v>-94119.457859503469</v>
      </c>
      <c r="I18" s="11">
        <f t="shared" si="7"/>
        <v>-79059.245379503467</v>
      </c>
      <c r="J18" s="11">
        <f t="shared" si="7"/>
        <v>-81870.917455726129</v>
      </c>
      <c r="K18" s="11">
        <f t="shared" si="7"/>
        <v>-99544.469059503463</v>
      </c>
      <c r="L18" s="11">
        <f t="shared" si="7"/>
        <v>-97517.366743743667</v>
      </c>
      <c r="M18" s="11">
        <f t="shared" si="6"/>
        <v>-49175.984522648141</v>
      </c>
      <c r="N18" s="12">
        <f t="shared" si="6"/>
        <v>-19.71884</v>
      </c>
      <c r="O18" s="16">
        <f t="shared" si="7"/>
        <v>-1.5443500000000001</v>
      </c>
      <c r="P18" s="11">
        <f t="shared" si="7"/>
        <v>-68601.243645172697</v>
      </c>
      <c r="Q18" s="11">
        <f t="shared" si="7"/>
        <v>-142838.94514153566</v>
      </c>
      <c r="R18" s="11">
        <f t="shared" si="7"/>
        <v>-124822.43074153566</v>
      </c>
      <c r="S18" s="11">
        <f t="shared" si="7"/>
        <v>-117544.24419153566</v>
      </c>
      <c r="T18" s="11">
        <f t="shared" si="7"/>
        <v>-127426.50634153566</v>
      </c>
      <c r="U18" s="11">
        <f t="shared" si="7"/>
        <v>-143530.04344153564</v>
      </c>
      <c r="V18" s="11">
        <f t="shared" si="7"/>
        <v>-165060.45659153565</v>
      </c>
      <c r="W18" s="11">
        <f t="shared" si="7"/>
        <v>-158458.21294153566</v>
      </c>
      <c r="X18" s="11">
        <f t="shared" si="7"/>
        <v>-138251.60254153566</v>
      </c>
      <c r="Y18" s="11">
        <f t="shared" si="7"/>
        <v>-142188.70679153566</v>
      </c>
      <c r="Z18" s="11">
        <f t="shared" si="7"/>
        <v>-169020.19344153567</v>
      </c>
      <c r="AA18" s="11">
        <f t="shared" si="7"/>
        <v>-167662.28374624508</v>
      </c>
      <c r="AB18" s="11">
        <f t="shared" si="7"/>
        <v>-87744.849970177936</v>
      </c>
      <c r="AC18" s="12">
        <f>AC8*AC13</f>
        <v>-781.04245000000003</v>
      </c>
      <c r="AD18" s="16">
        <f t="shared" si="7"/>
        <v>35967.168451647667</v>
      </c>
      <c r="AE18" s="11">
        <f t="shared" si="7"/>
        <v>78470.185683353091</v>
      </c>
      <c r="AF18" s="11">
        <f t="shared" si="7"/>
        <v>71494.210823353089</v>
      </c>
      <c r="AG18" s="11">
        <f t="shared" si="7"/>
        <v>69423.568863353081</v>
      </c>
      <c r="AH18" s="11">
        <f t="shared" si="7"/>
        <v>76967.22488335309</v>
      </c>
      <c r="AI18" s="11">
        <f t="shared" si="7"/>
        <v>94809.366383353088</v>
      </c>
      <c r="AJ18" s="11">
        <f t="shared" si="7"/>
        <v>99222.550643353083</v>
      </c>
      <c r="AK18" s="11">
        <f t="shared" si="7"/>
        <v>82171.866563353091</v>
      </c>
      <c r="AL18" s="11">
        <f t="shared" si="7"/>
        <v>72739.922463353083</v>
      </c>
      <c r="AM18" s="11">
        <f t="shared" si="7"/>
        <v>75551.014354905506</v>
      </c>
      <c r="AN18" s="11">
        <f t="shared" si="7"/>
        <v>89807.744574905504</v>
      </c>
      <c r="AO18" s="12">
        <f t="shared" si="7"/>
        <v>89086.228378601852</v>
      </c>
    </row>
    <row r="19" spans="2:41">
      <c r="B19" s="92" t="s">
        <v>37</v>
      </c>
      <c r="C19" s="49" t="s">
        <v>17</v>
      </c>
      <c r="D19" s="92" t="s">
        <v>51</v>
      </c>
      <c r="E19" s="171" t="s">
        <v>112</v>
      </c>
      <c r="F19" s="16">
        <f>F9*F14</f>
        <v>-141942.63433999999</v>
      </c>
      <c r="G19" s="11">
        <f t="shared" ref="G19:AO19" si="8">G9*G14</f>
        <v>-136542.90466</v>
      </c>
      <c r="H19" s="11">
        <f t="shared" si="8"/>
        <v>-160464.51155999998</v>
      </c>
      <c r="I19" s="11">
        <f t="shared" si="8"/>
        <v>-151464.4008</v>
      </c>
      <c r="J19" s="11">
        <f t="shared" si="8"/>
        <v>-150280.57264</v>
      </c>
      <c r="K19" s="11">
        <f t="shared" si="8"/>
        <v>-155197.66065999999</v>
      </c>
      <c r="L19" s="11">
        <f t="shared" si="8"/>
        <v>-146088.82394</v>
      </c>
      <c r="M19" s="11">
        <f t="shared" si="6"/>
        <v>-77310.220239999995</v>
      </c>
      <c r="N19" s="12">
        <f t="shared" si="6"/>
        <v>-785.22385999999995</v>
      </c>
      <c r="O19" s="16">
        <f t="shared" si="8"/>
        <v>-117.73349999999999</v>
      </c>
      <c r="P19" s="11">
        <f t="shared" si="8"/>
        <v>-177008.23728</v>
      </c>
      <c r="Q19" s="11">
        <f t="shared" si="8"/>
        <v>-336644.47745999997</v>
      </c>
      <c r="R19" s="11">
        <f t="shared" si="8"/>
        <v>-318203.96561999997</v>
      </c>
      <c r="S19" s="11">
        <f t="shared" si="8"/>
        <v>-296536.02983999997</v>
      </c>
      <c r="T19" s="11">
        <f t="shared" si="8"/>
        <v>-322323.16067999997</v>
      </c>
      <c r="U19" s="11">
        <f t="shared" si="8"/>
        <v>-354655.15632000001</v>
      </c>
      <c r="V19" s="11">
        <f t="shared" si="8"/>
        <v>-367069.41395999998</v>
      </c>
      <c r="W19" s="11">
        <f t="shared" si="8"/>
        <v>-401946.98525999999</v>
      </c>
      <c r="X19" s="11">
        <f t="shared" si="8"/>
        <v>-418846.49802</v>
      </c>
      <c r="Y19" s="11">
        <f t="shared" si="8"/>
        <v>-412561.96398</v>
      </c>
      <c r="Z19" s="11">
        <f t="shared" si="8"/>
        <v>-381186.38231999998</v>
      </c>
      <c r="AA19" s="11">
        <f t="shared" si="8"/>
        <v>-390780.87281999999</v>
      </c>
      <c r="AB19" s="11">
        <f t="shared" si="8"/>
        <v>-182953.14479999998</v>
      </c>
      <c r="AC19" s="12">
        <f>AC9*AC14</f>
        <v>-3805.5306599999999</v>
      </c>
      <c r="AD19" s="16">
        <f t="shared" si="8"/>
        <v>0</v>
      </c>
      <c r="AE19" s="11">
        <f t="shared" si="8"/>
        <v>0</v>
      </c>
      <c r="AF19" s="11">
        <f t="shared" si="8"/>
        <v>0</v>
      </c>
      <c r="AG19" s="11">
        <f t="shared" si="8"/>
        <v>0</v>
      </c>
      <c r="AH19" s="11">
        <f t="shared" si="8"/>
        <v>0</v>
      </c>
      <c r="AI19" s="11">
        <f t="shared" si="8"/>
        <v>0</v>
      </c>
      <c r="AJ19" s="11">
        <f t="shared" si="8"/>
        <v>0</v>
      </c>
      <c r="AK19" s="11">
        <f t="shared" si="8"/>
        <v>0</v>
      </c>
      <c r="AL19" s="11">
        <f t="shared" si="8"/>
        <v>0</v>
      </c>
      <c r="AM19" s="11">
        <f t="shared" si="8"/>
        <v>0</v>
      </c>
      <c r="AN19" s="11">
        <f t="shared" si="8"/>
        <v>0</v>
      </c>
      <c r="AO19" s="12">
        <f t="shared" si="8"/>
        <v>0</v>
      </c>
    </row>
    <row r="20" spans="2:41">
      <c r="B20" s="93" t="s">
        <v>39</v>
      </c>
      <c r="C20" s="48" t="s">
        <v>17</v>
      </c>
      <c r="D20" s="93" t="s">
        <v>52</v>
      </c>
      <c r="E20" s="172" t="s">
        <v>113</v>
      </c>
      <c r="F20" s="31">
        <f>F10*F15</f>
        <v>-106583.5768</v>
      </c>
      <c r="G20" s="18">
        <f t="shared" ref="G20:AO20" si="9">G10*G15</f>
        <v>-107463.1786</v>
      </c>
      <c r="H20" s="18">
        <f t="shared" si="9"/>
        <v>-92102.314320000005</v>
      </c>
      <c r="I20" s="18">
        <f t="shared" si="9"/>
        <v>-44200.83496</v>
      </c>
      <c r="J20" s="18">
        <f t="shared" si="9"/>
        <v>-22508.84116</v>
      </c>
      <c r="K20" s="18">
        <f t="shared" si="9"/>
        <v>-5360.2732400000004</v>
      </c>
      <c r="L20" s="18">
        <f t="shared" si="9"/>
        <v>-1938.2808</v>
      </c>
      <c r="M20" s="18">
        <f t="shared" si="6"/>
        <v>-783.14912000000004</v>
      </c>
      <c r="N20" s="32">
        <f t="shared" si="6"/>
        <v>161.84572</v>
      </c>
      <c r="O20" s="31">
        <f t="shared" si="9"/>
        <v>0</v>
      </c>
      <c r="P20" s="18">
        <f t="shared" si="9"/>
        <v>-1124.9968799999999</v>
      </c>
      <c r="Q20" s="18">
        <f t="shared" si="9"/>
        <v>-10422.98992</v>
      </c>
      <c r="R20" s="18">
        <f t="shared" si="9"/>
        <v>-31896.114879999997</v>
      </c>
      <c r="S20" s="18">
        <f t="shared" si="9"/>
        <v>-63942.220719999998</v>
      </c>
      <c r="T20" s="18">
        <f t="shared" si="9"/>
        <v>-80296.817439999999</v>
      </c>
      <c r="U20" s="18">
        <f t="shared" si="9"/>
        <v>-122859.90695999999</v>
      </c>
      <c r="V20" s="18">
        <f t="shared" si="9"/>
        <v>-143798.48895999999</v>
      </c>
      <c r="W20" s="18">
        <f t="shared" si="9"/>
        <v>-117105.26071999999</v>
      </c>
      <c r="X20" s="18">
        <f t="shared" si="9"/>
        <v>-77656.73272</v>
      </c>
      <c r="Y20" s="18">
        <f t="shared" si="9"/>
        <v>-31926.68304</v>
      </c>
      <c r="Z20" s="18">
        <f t="shared" si="9"/>
        <v>-7823.1557599999996</v>
      </c>
      <c r="AA20" s="18">
        <f t="shared" si="9"/>
        <v>-1856.2179999999998</v>
      </c>
      <c r="AB20" s="18">
        <f t="shared" si="9"/>
        <v>-1189.71216</v>
      </c>
      <c r="AC20" s="32">
        <f>AC10*AC15</f>
        <v>-169.08135999999999</v>
      </c>
      <c r="AD20" s="31">
        <f t="shared" si="9"/>
        <v>-764.98694999999998</v>
      </c>
      <c r="AE20" s="18">
        <f t="shared" si="9"/>
        <v>-3631.1120999999998</v>
      </c>
      <c r="AF20" s="18">
        <f t="shared" si="9"/>
        <v>-24904.596150000001</v>
      </c>
      <c r="AG20" s="18">
        <f t="shared" si="9"/>
        <v>-57106.998899999999</v>
      </c>
      <c r="AH20" s="18">
        <f t="shared" si="9"/>
        <v>-88573.016700000007</v>
      </c>
      <c r="AI20" s="18">
        <f t="shared" si="9"/>
        <v>-116111.49795</v>
      </c>
      <c r="AJ20" s="18">
        <f t="shared" si="9"/>
        <v>-123367.83795</v>
      </c>
      <c r="AK20" s="18">
        <f t="shared" si="9"/>
        <v>-81146.838149999996</v>
      </c>
      <c r="AL20" s="18">
        <f t="shared" si="9"/>
        <v>-52333.841699999997</v>
      </c>
      <c r="AM20" s="18">
        <f t="shared" si="9"/>
        <v>-25655.370299999999</v>
      </c>
      <c r="AN20" s="18">
        <f t="shared" si="9"/>
        <v>-6286.4644500000004</v>
      </c>
      <c r="AO20" s="32">
        <f t="shared" si="9"/>
        <v>-1491.60375</v>
      </c>
    </row>
    <row r="21" spans="2:41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 t="s">
        <v>68</v>
      </c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5" spans="2:41">
      <c r="AN25" s="39"/>
    </row>
    <row r="28" spans="2:41">
      <c r="AO28" s="39"/>
    </row>
  </sheetData>
  <phoneticPr fontId="10" type="noConversion"/>
  <conditionalFormatting sqref="AO7 F7:AN20">
    <cfRule type="cellIs" dxfId="31" priority="3" operator="lessThan">
      <formula>0</formula>
    </cfRule>
  </conditionalFormatting>
  <conditionalFormatting sqref="AO8:AO20">
    <cfRule type="cellIs" dxfId="30" priority="1" operator="lessThan">
      <formula>0</formula>
    </cfRule>
  </conditionalFormatting>
  <printOptions horizontalCentered="1"/>
  <pageMargins left="0.25" right="0.25" top="0.75" bottom="0.75" header="0.3" footer="0.3"/>
  <pageSetup scale="52" fitToWidth="0" pageOrder="overThenDown" orientation="landscape" r:id="rId1"/>
  <headerFooter>
    <oddFooter>Page &amp;P of &amp;N</oddFooter>
  </headerFooter>
  <colBreaks count="2" manualBreakCount="2">
    <brk id="15" max="20" man="1"/>
    <brk id="27" max="20" man="1"/>
  </colBreaks>
  <ignoredErrors>
    <ignoredError sqref="P12:P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1D9D-2E51-4E40-9C79-15A44A985A9D}">
  <dimension ref="A1:AM79"/>
  <sheetViews>
    <sheetView view="pageBreakPreview" zoomScale="30" zoomScaleNormal="70" zoomScaleSheetLayoutView="30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" defaultRowHeight="15.6"/>
  <cols>
    <col min="1" max="1" width="0.8984375" style="13" customWidth="1"/>
    <col min="2" max="2" width="15.8984375" style="21" bestFit="1" customWidth="1"/>
    <col min="3" max="3" width="13.8984375" style="1" bestFit="1" customWidth="1"/>
    <col min="4" max="4" width="34.3984375" style="23" bestFit="1" customWidth="1"/>
    <col min="5" max="26" width="11.3984375" style="1" customWidth="1"/>
    <col min="27" max="27" width="11.3984375" style="2" customWidth="1"/>
    <col min="28" max="35" width="11.3984375" style="1" customWidth="1"/>
    <col min="36" max="37" width="0.8984375" style="1" customWidth="1"/>
    <col min="38" max="16384" width="9" style="1"/>
  </cols>
  <sheetData>
    <row r="1" spans="1:39">
      <c r="A1" s="76" t="s">
        <v>71</v>
      </c>
      <c r="C1" s="23"/>
    </row>
    <row r="2" spans="1:39">
      <c r="A2" s="76" t="s">
        <v>72</v>
      </c>
      <c r="C2" s="23"/>
    </row>
    <row r="3" spans="1:39">
      <c r="B3" s="69"/>
      <c r="C3" s="9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70"/>
      <c r="AB3" s="8"/>
      <c r="AC3" s="8"/>
      <c r="AD3" s="8"/>
      <c r="AE3" s="8"/>
      <c r="AF3" s="8"/>
      <c r="AG3" s="8"/>
      <c r="AH3" s="8"/>
      <c r="AI3" s="8"/>
    </row>
    <row r="4" spans="1:39" s="8" customFormat="1" ht="15.75" customHeight="1">
      <c r="A4" s="36"/>
      <c r="B4" s="96" t="s">
        <v>59</v>
      </c>
      <c r="C4" s="97" t="s">
        <v>62</v>
      </c>
      <c r="D4" s="97" t="s">
        <v>2</v>
      </c>
      <c r="E4" s="81">
        <v>43647</v>
      </c>
      <c r="F4" s="81">
        <v>43678</v>
      </c>
      <c r="G4" s="81">
        <v>43709</v>
      </c>
      <c r="H4" s="81">
        <v>43739</v>
      </c>
      <c r="I4" s="81">
        <v>43770</v>
      </c>
      <c r="J4" s="81">
        <v>43800</v>
      </c>
      <c r="K4" s="81">
        <v>43831</v>
      </c>
      <c r="L4" s="81">
        <v>43862</v>
      </c>
      <c r="M4" s="81">
        <v>43891</v>
      </c>
      <c r="N4" s="81">
        <v>43922</v>
      </c>
      <c r="O4" s="81">
        <v>43952</v>
      </c>
      <c r="P4" s="81">
        <v>43983</v>
      </c>
      <c r="Q4" s="81">
        <v>44013</v>
      </c>
      <c r="R4" s="81">
        <v>44044</v>
      </c>
      <c r="S4" s="81">
        <v>44075</v>
      </c>
      <c r="T4" s="81">
        <v>44105</v>
      </c>
      <c r="U4" s="81">
        <v>44136</v>
      </c>
      <c r="V4" s="81">
        <v>44166</v>
      </c>
      <c r="W4" s="81">
        <v>44197</v>
      </c>
      <c r="X4" s="81">
        <v>44228</v>
      </c>
      <c r="Y4" s="81">
        <v>44256</v>
      </c>
      <c r="Z4" s="81">
        <v>44287</v>
      </c>
      <c r="AA4" s="81">
        <v>44317</v>
      </c>
      <c r="AB4" s="81">
        <v>44348</v>
      </c>
      <c r="AC4" s="81">
        <v>44378</v>
      </c>
      <c r="AD4" s="81">
        <v>44409</v>
      </c>
      <c r="AE4" s="81">
        <v>44440</v>
      </c>
      <c r="AF4" s="81">
        <v>44470</v>
      </c>
      <c r="AG4" s="81">
        <v>44501</v>
      </c>
      <c r="AH4" s="81">
        <v>44531</v>
      </c>
      <c r="AI4" s="81">
        <v>44562</v>
      </c>
    </row>
    <row r="5" spans="1:39" ht="15.75" customHeight="1">
      <c r="B5" s="60"/>
      <c r="C5" s="55"/>
      <c r="D5" s="71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3"/>
    </row>
    <row r="6" spans="1:39" ht="15.75" customHeight="1">
      <c r="B6" s="61" t="s">
        <v>36</v>
      </c>
      <c r="C6" s="56">
        <v>3</v>
      </c>
      <c r="D6" s="53" t="s">
        <v>3</v>
      </c>
      <c r="E6" s="5">
        <v>-1674.3964537115799</v>
      </c>
      <c r="F6" s="3">
        <f t="shared" ref="F6:K6" si="0">E7*F$66</f>
        <v>-1682.2661170440242</v>
      </c>
      <c r="G6" s="3">
        <f t="shared" si="0"/>
        <v>-1618.2505223560827</v>
      </c>
      <c r="H6" s="3">
        <f t="shared" si="0"/>
        <v>-1661.6555974779449</v>
      </c>
      <c r="I6" s="3">
        <f t="shared" si="0"/>
        <v>-1633.0100998953358</v>
      </c>
      <c r="J6" s="3">
        <f t="shared" si="0"/>
        <v>-1676.8110596858619</v>
      </c>
      <c r="K6" s="3">
        <f t="shared" si="0"/>
        <v>-1538.0440087725547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9" ht="15.75" customHeight="1">
      <c r="B7" s="61" t="s">
        <v>36</v>
      </c>
      <c r="C7" s="56">
        <v>3</v>
      </c>
      <c r="D7" s="72" t="s">
        <v>4</v>
      </c>
      <c r="E7" s="5">
        <v>-357928.96107319661</v>
      </c>
      <c r="F7" s="3">
        <f t="shared" ref="F7:I7" si="1">E7+F6</f>
        <v>-359611.22719024064</v>
      </c>
      <c r="G7" s="3">
        <f t="shared" si="1"/>
        <v>-361229.47771259671</v>
      </c>
      <c r="H7" s="3">
        <f t="shared" si="1"/>
        <v>-362891.13331007463</v>
      </c>
      <c r="I7" s="3">
        <f t="shared" si="1"/>
        <v>-364524.14340996998</v>
      </c>
      <c r="J7" s="3">
        <f>I7+J6</f>
        <v>-366200.95446965587</v>
      </c>
      <c r="K7" s="3">
        <f>J7+K6</f>
        <v>-367738.9984784284</v>
      </c>
      <c r="L7" s="3">
        <f>K7</f>
        <v>-367738.9984784284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9" ht="15.75" customHeight="1">
      <c r="B8" s="61" t="s">
        <v>36</v>
      </c>
      <c r="C8" s="56">
        <v>3</v>
      </c>
      <c r="D8" s="53" t="s">
        <v>32</v>
      </c>
      <c r="E8" s="5"/>
      <c r="F8" s="3"/>
      <c r="G8" s="3"/>
      <c r="H8" s="3"/>
      <c r="I8" s="3"/>
      <c r="J8" s="3"/>
      <c r="K8" s="3"/>
      <c r="L8" s="6">
        <v>5836328.8654791005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9" ht="15.75" customHeight="1">
      <c r="B9" s="61" t="s">
        <v>36</v>
      </c>
      <c r="C9" s="56">
        <v>3</v>
      </c>
      <c r="D9" s="53" t="s">
        <v>5</v>
      </c>
      <c r="E9" s="5"/>
      <c r="F9" s="3"/>
      <c r="G9" s="3"/>
      <c r="H9" s="3"/>
      <c r="I9" s="3"/>
      <c r="J9" s="3"/>
      <c r="K9" s="3"/>
      <c r="L9" s="3">
        <f>SUM(L7:L8)</f>
        <v>5468589.867000672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9" ht="15.75" customHeight="1">
      <c r="B10" s="61"/>
      <c r="C10" s="57"/>
      <c r="D10" s="53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9" ht="15.75" customHeight="1">
      <c r="B11" s="61" t="s">
        <v>36</v>
      </c>
      <c r="C11" s="56">
        <v>4</v>
      </c>
      <c r="D11" s="72" t="s">
        <v>33</v>
      </c>
      <c r="E11" s="16">
        <f>A!I17</f>
        <v>630671.17670685239</v>
      </c>
      <c r="F11" s="11">
        <f>A!J17</f>
        <v>-326542.78139198851</v>
      </c>
      <c r="G11" s="11">
        <f>A!K17</f>
        <v>-408849.1388431713</v>
      </c>
      <c r="H11" s="11">
        <f>A!L17</f>
        <v>-756085.9627956748</v>
      </c>
      <c r="I11" s="11">
        <f>A!M17</f>
        <v>808152.94730981719</v>
      </c>
      <c r="J11" s="11">
        <f>A!N17</f>
        <v>-1521552.5787562933</v>
      </c>
      <c r="K11" s="11">
        <f>A!O17</f>
        <v>-1594359.5336320885</v>
      </c>
      <c r="L11" s="11">
        <f>A!P17</f>
        <v>-1607337.4915946024</v>
      </c>
      <c r="M11" s="11">
        <f>A!Q17</f>
        <v>-792272.3049292583</v>
      </c>
      <c r="N11" s="11">
        <f>A!R17</f>
        <v>212210.1500091413</v>
      </c>
      <c r="O11" s="11">
        <f>A!S17</f>
        <v>-89627.427769176662</v>
      </c>
      <c r="P11" s="11">
        <f>A!T17</f>
        <v>996965.08378503798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M11" s="8"/>
    </row>
    <row r="12" spans="1:39" ht="15.75" customHeight="1">
      <c r="B12" s="61" t="s">
        <v>36</v>
      </c>
      <c r="C12" s="56">
        <v>4</v>
      </c>
      <c r="D12" s="53" t="s">
        <v>3</v>
      </c>
      <c r="E12" s="5">
        <f>E11/2*E$66</f>
        <v>1482.0772652611031</v>
      </c>
      <c r="F12" s="3">
        <f t="shared" ref="F12:P12" si="2">(E13+F11/2)*F$66</f>
        <v>2203.7447573977606</v>
      </c>
      <c r="G12" s="3">
        <f t="shared" si="2"/>
        <v>465.25341562171678</v>
      </c>
      <c r="H12" s="3">
        <f t="shared" si="2"/>
        <v>-2201.6181876441756</v>
      </c>
      <c r="I12" s="3">
        <f t="shared" si="2"/>
        <v>-2046.5134893829677</v>
      </c>
      <c r="J12" s="3">
        <f t="shared" si="2"/>
        <v>-3742.2246813028682</v>
      </c>
      <c r="K12" s="3">
        <f t="shared" si="2"/>
        <v>-9975.9466191275187</v>
      </c>
      <c r="L12" s="3">
        <f t="shared" si="2"/>
        <v>-15545.594394482197</v>
      </c>
      <c r="M12" s="3">
        <f t="shared" si="2"/>
        <v>-21845.881417060838</v>
      </c>
      <c r="N12" s="3">
        <f t="shared" si="2"/>
        <v>-21501.781455462973</v>
      </c>
      <c r="O12" s="3">
        <f t="shared" si="2"/>
        <v>-21893.950866432155</v>
      </c>
      <c r="P12" s="3">
        <f t="shared" si="2"/>
        <v>-19662.680073919502</v>
      </c>
      <c r="Q12" s="3">
        <f t="shared" ref="Q12:W12" si="3">P13*Q$66</f>
        <v>-13232.389635179024</v>
      </c>
      <c r="R12" s="3">
        <f t="shared" si="3"/>
        <v>-13270.763565121044</v>
      </c>
      <c r="S12" s="3">
        <f t="shared" si="3"/>
        <v>-12850.309166375073</v>
      </c>
      <c r="T12" s="3">
        <f t="shared" si="3"/>
        <v>-12886.290032040921</v>
      </c>
      <c r="U12" s="3">
        <f t="shared" si="3"/>
        <v>-12460.858371125973</v>
      </c>
      <c r="V12" s="3">
        <f t="shared" si="3"/>
        <v>-12957.262047569788</v>
      </c>
      <c r="W12" s="3">
        <f t="shared" si="3"/>
        <v>-12993.542381302985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9" ht="15.75" customHeight="1" collapsed="1">
      <c r="B13" s="61" t="s">
        <v>36</v>
      </c>
      <c r="C13" s="56">
        <v>4</v>
      </c>
      <c r="D13" s="72" t="s">
        <v>4</v>
      </c>
      <c r="E13" s="5">
        <f>SUM(E11:E12)</f>
        <v>632153.25397211348</v>
      </c>
      <c r="F13" s="3">
        <f>E13+SUM(F11:F12)</f>
        <v>307814.21733752271</v>
      </c>
      <c r="G13" s="3">
        <f t="shared" ref="G13" si="4">F13+SUM(G11:G12)</f>
        <v>-100569.66809002688</v>
      </c>
      <c r="H13" s="3">
        <f t="shared" ref="H13:K13" si="5">G13+SUM(H11:H12)</f>
        <v>-858857.24907334591</v>
      </c>
      <c r="I13" s="3">
        <f t="shared" si="5"/>
        <v>-52750.815252911649</v>
      </c>
      <c r="J13" s="3">
        <f t="shared" si="5"/>
        <v>-1578045.618690508</v>
      </c>
      <c r="K13" s="3">
        <f t="shared" si="5"/>
        <v>-3182381.0989417238</v>
      </c>
      <c r="L13" s="3">
        <f>K13+SUM(L11:L12)</f>
        <v>-4805264.1849308088</v>
      </c>
      <c r="M13" s="3">
        <f>L13+SUM(M11:M12)</f>
        <v>-5619382.3712771283</v>
      </c>
      <c r="N13" s="3">
        <f t="shared" ref="N13:P13" si="6">M13+SUM(N11:N12)</f>
        <v>-5428674.0027234498</v>
      </c>
      <c r="O13" s="3">
        <f t="shared" si="6"/>
        <v>-5540195.3813590584</v>
      </c>
      <c r="P13" s="3">
        <f t="shared" si="6"/>
        <v>-4562892.9776479397</v>
      </c>
      <c r="Q13" s="3">
        <f t="shared" ref="Q13:W13" si="7">P13+Q12</f>
        <v>-4576125.3672831189</v>
      </c>
      <c r="R13" s="3">
        <f t="shared" si="7"/>
        <v>-4589396.1308482401</v>
      </c>
      <c r="S13" s="3">
        <f t="shared" si="7"/>
        <v>-4602246.4400146147</v>
      </c>
      <c r="T13" s="3">
        <f t="shared" si="7"/>
        <v>-4615132.730046656</v>
      </c>
      <c r="U13" s="3">
        <f t="shared" si="7"/>
        <v>-4627593.5884177815</v>
      </c>
      <c r="V13" s="3">
        <f t="shared" si="7"/>
        <v>-4640550.8504653517</v>
      </c>
      <c r="W13" s="3">
        <f t="shared" si="7"/>
        <v>-4653544.3928466551</v>
      </c>
      <c r="X13" s="11">
        <f>W13</f>
        <v>-4653544.3928466551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9" ht="15.75" customHeight="1">
      <c r="B14" s="61" t="s">
        <v>36</v>
      </c>
      <c r="C14" s="56">
        <v>4</v>
      </c>
      <c r="D14" s="53" t="s">
        <v>6</v>
      </c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8">
        <f>X69</f>
        <v>6576.6311893417342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9" ht="15.75" customHeight="1">
      <c r="B15" s="61" t="s">
        <v>36</v>
      </c>
      <c r="C15" s="56">
        <v>4</v>
      </c>
      <c r="D15" s="53" t="s">
        <v>7</v>
      </c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1">
        <f>SUM(X13:X14)</f>
        <v>-4646967.7616573134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9" ht="15.75" customHeight="1">
      <c r="B16" s="61"/>
      <c r="C16" s="57"/>
      <c r="D16" s="53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1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s="23" customFormat="1" ht="15.75" customHeight="1">
      <c r="A17" s="13"/>
      <c r="B17" s="62" t="s">
        <v>36</v>
      </c>
      <c r="C17" s="64" t="s">
        <v>27</v>
      </c>
      <c r="D17" s="53" t="s">
        <v>8</v>
      </c>
      <c r="E17" s="16">
        <f>SUMIFS(B!17:17,B!$5:$5,E$4)</f>
        <v>0</v>
      </c>
      <c r="F17" s="11">
        <f>SUMIFS(B!17:17,B!$5:$5,F$4)</f>
        <v>0</v>
      </c>
      <c r="G17" s="11">
        <f>SUMIFS(B!17:17,B!$5:$5,G$4)</f>
        <v>0</v>
      </c>
      <c r="H17" s="11">
        <f>SUMIFS(B!17:17,B!$5:$5,H$4)</f>
        <v>0</v>
      </c>
      <c r="I17" s="11">
        <f>SUMIFS(B!17:17,B!$5:$5,I$4)</f>
        <v>0</v>
      </c>
      <c r="J17" s="11">
        <f>SUMIFS(B!17:17,B!$5:$5,J$4)</f>
        <v>0</v>
      </c>
      <c r="K17" s="11">
        <f>SUMIFS(B!17:17,B!$5:$5,K$4)</f>
        <v>-12.76956</v>
      </c>
      <c r="L17" s="11">
        <f>SUMIFS(B!17:17,B!$5:$5,L$4)</f>
        <v>-253711.95704000001</v>
      </c>
      <c r="M17" s="11">
        <f>SUMIFS(B!17:17,B!$5:$5,M$4)</f>
        <v>-431319.84236000001</v>
      </c>
      <c r="N17" s="11">
        <f>SUMIFS(B!17:17,B!$5:$5,N$4)</f>
        <v>-370087.19199999998</v>
      </c>
      <c r="O17" s="11">
        <f>SUMIFS(B!17:17,B!$5:$5,O$4)</f>
        <v>-284160.60788000003</v>
      </c>
      <c r="P17" s="11">
        <f>SUMIFS(B!17:17,B!$5:$5,P$4)</f>
        <v>-297089.54248</v>
      </c>
      <c r="Q17" s="11">
        <f>SUMIFS(B!17:17,B!$5:$5,Q$4)</f>
        <v>-353405.27075999998</v>
      </c>
      <c r="R17" s="11">
        <f>SUMIFS(B!17:17,B!$5:$5,R$4)</f>
        <v>-420644.57552000001</v>
      </c>
      <c r="S17" s="11">
        <f>SUMIFS(B!17:17,B!$5:$5,S$4)</f>
        <v>-364518.55468</v>
      </c>
      <c r="T17" s="11">
        <f>SUMIFS(B!17:17,B!$5:$5,T$4)</f>
        <v>-289858.83364000003</v>
      </c>
      <c r="U17" s="11">
        <f>SUMIFS(B!17:17,B!$5:$5,U$4)</f>
        <v>-407475.88540000003</v>
      </c>
      <c r="V17" s="11">
        <f>SUMIFS(B!17:17,B!$5:$5,V$4)</f>
        <v>-597348.69136000006</v>
      </c>
      <c r="W17" s="11">
        <f>SUMIFS(B!17:17,B!$5:$5,W$4)</f>
        <v>-594807.07492000004</v>
      </c>
      <c r="X17" s="11">
        <f>SUMIFS(B!17:17,B!$5:$5,X$4)</f>
        <v>-142657.24832999997</v>
      </c>
      <c r="Y17" s="11">
        <f>SUMIFS(B!17:17,B!$5:$5,Y$4)</f>
        <v>208251.89257</v>
      </c>
      <c r="Z17" s="11">
        <f>SUMIFS(B!17:17,B!$5:$5,Z$4)</f>
        <v>155308.72961000001</v>
      </c>
      <c r="AA17" s="11">
        <f>SUMIFS(B!17:17,B!$5:$5,AA$4)</f>
        <v>125541.99219999999</v>
      </c>
      <c r="AB17" s="11">
        <f>SUMIFS(B!17:17,B!$5:$5,AB$4)</f>
        <v>142242.48079999999</v>
      </c>
      <c r="AC17" s="11">
        <f>SUMIFS(B!17:17,B!$5:$5,AC$4)</f>
        <v>204549.35868</v>
      </c>
      <c r="AD17" s="11">
        <f>SUMIFS(B!17:17,B!$5:$5,AD$4)</f>
        <v>197479.43781999999</v>
      </c>
      <c r="AE17" s="11">
        <f>SUMIFS(B!17:17,B!$5:$5,AE$4)</f>
        <v>145572.04509999999</v>
      </c>
      <c r="AF17" s="11">
        <f>SUMIFS(B!17:17,B!$5:$5,AF$4)</f>
        <v>125472.72293999999</v>
      </c>
      <c r="AG17" s="11">
        <f>SUMIFS(B!17:17,B!$5:$5,AG$4)</f>
        <v>179237.81034999999</v>
      </c>
      <c r="AH17" s="11">
        <f>SUMIFS(B!17:17,B!$5:$5,AH$4)</f>
        <v>262757.81043999997</v>
      </c>
      <c r="AI17" s="11">
        <f>SUMIFS(B!17:17,B!$5:$5,AI$4)</f>
        <v>261639.82092999999</v>
      </c>
    </row>
    <row r="18" spans="1:35" ht="15.75" customHeight="1">
      <c r="B18" s="61" t="s">
        <v>36</v>
      </c>
      <c r="C18" s="64" t="s">
        <v>27</v>
      </c>
      <c r="D18" s="53" t="s">
        <v>9</v>
      </c>
      <c r="E18" s="5">
        <v>-2298.0322280697615</v>
      </c>
      <c r="F18" s="3">
        <f t="shared" ref="F18:AI18" si="8">(E19+F9+F15+F17/2)*F$66</f>
        <v>-2308.7903727665912</v>
      </c>
      <c r="G18" s="3">
        <f t="shared" si="8"/>
        <v>-2220.9335306029093</v>
      </c>
      <c r="H18" s="3">
        <f t="shared" si="8"/>
        <v>-2280.503903301525</v>
      </c>
      <c r="I18" s="3">
        <f t="shared" si="8"/>
        <v>-2241.1899990554793</v>
      </c>
      <c r="J18" s="3">
        <f t="shared" si="8"/>
        <v>-2301.3036952523671</v>
      </c>
      <c r="K18" s="3">
        <f t="shared" si="8"/>
        <v>-2110.8826220438737</v>
      </c>
      <c r="L18" s="3">
        <f t="shared" si="8"/>
        <v>18864.399530308765</v>
      </c>
      <c r="M18" s="3">
        <f t="shared" si="8"/>
        <v>18956.170885773659</v>
      </c>
      <c r="N18" s="3">
        <f t="shared" si="8"/>
        <v>16113.344029099486</v>
      </c>
      <c r="O18" s="3">
        <f t="shared" si="8"/>
        <v>15282.464472868693</v>
      </c>
      <c r="P18" s="3">
        <f t="shared" si="8"/>
        <v>13826.566679289161</v>
      </c>
      <c r="Q18" s="3">
        <f t="shared" si="8"/>
        <v>9378.1727359510587</v>
      </c>
      <c r="R18" s="3">
        <f t="shared" si="8"/>
        <v>8282.9971597793156</v>
      </c>
      <c r="S18" s="3">
        <f t="shared" si="8"/>
        <v>6921.3405778301722</v>
      </c>
      <c r="T18" s="3">
        <f t="shared" si="8"/>
        <v>6024.5919878000968</v>
      </c>
      <c r="U18" s="3">
        <f t="shared" si="8"/>
        <v>4884.2925158988674</v>
      </c>
      <c r="V18" s="3">
        <f t="shared" si="8"/>
        <v>3672.1138502904528</v>
      </c>
      <c r="W18" s="3">
        <f t="shared" si="8"/>
        <v>2013.3776962792658</v>
      </c>
      <c r="X18" s="3">
        <f t="shared" si="8"/>
        <v>-10736.557706572885</v>
      </c>
      <c r="Y18" s="3">
        <f t="shared" si="8"/>
        <v>-11963.174491004032</v>
      </c>
      <c r="Z18" s="3">
        <f t="shared" si="8"/>
        <v>-11077.411990365172</v>
      </c>
      <c r="AA18" s="3">
        <f t="shared" si="8"/>
        <v>-11125.512251565866</v>
      </c>
      <c r="AB18" s="3">
        <f t="shared" si="8"/>
        <v>-10396.702372824884</v>
      </c>
      <c r="AC18" s="3">
        <f t="shared" si="8"/>
        <v>-10325.36761504216</v>
      </c>
      <c r="AD18" s="3">
        <f t="shared" si="8"/>
        <v>-9791.4383292642779</v>
      </c>
      <c r="AE18" s="3">
        <f t="shared" si="8"/>
        <v>-9005.0614847661382</v>
      </c>
      <c r="AF18" s="3">
        <f t="shared" si="8"/>
        <v>-8984.3337773995627</v>
      </c>
      <c r="AG18" s="3">
        <f t="shared" si="8"/>
        <v>-8276.3631951784864</v>
      </c>
      <c r="AH18" s="3">
        <f t="shared" si="8"/>
        <v>-7987.2751132107824</v>
      </c>
      <c r="AI18" s="3">
        <f t="shared" si="8"/>
        <v>0</v>
      </c>
    </row>
    <row r="19" spans="1:35" ht="15.75" customHeight="1">
      <c r="B19" s="63" t="s">
        <v>36</v>
      </c>
      <c r="C19" s="65" t="s">
        <v>27</v>
      </c>
      <c r="D19" s="73" t="s">
        <v>10</v>
      </c>
      <c r="E19" s="24">
        <v>-491231.99420565768</v>
      </c>
      <c r="F19" s="6">
        <f t="shared" ref="F19:AI19" si="9">E19+F9+F15+F17+F18</f>
        <v>-493540.7845784243</v>
      </c>
      <c r="G19" s="6">
        <f t="shared" si="9"/>
        <v>-495761.71810902719</v>
      </c>
      <c r="H19" s="6">
        <f t="shared" si="9"/>
        <v>-498042.22201232874</v>
      </c>
      <c r="I19" s="6">
        <f t="shared" si="9"/>
        <v>-500283.41201138421</v>
      </c>
      <c r="J19" s="6">
        <f t="shared" si="9"/>
        <v>-502584.71570663655</v>
      </c>
      <c r="K19" s="6">
        <f t="shared" si="9"/>
        <v>-504708.36788868043</v>
      </c>
      <c r="L19" s="6">
        <f t="shared" si="9"/>
        <v>4729033.9416022999</v>
      </c>
      <c r="M19" s="6">
        <f t="shared" si="9"/>
        <v>4316670.2701280732</v>
      </c>
      <c r="N19" s="6">
        <f t="shared" si="9"/>
        <v>3962696.422157173</v>
      </c>
      <c r="O19" s="6">
        <f t="shared" si="9"/>
        <v>3693818.2787500415</v>
      </c>
      <c r="P19" s="6">
        <f t="shared" si="9"/>
        <v>3410555.3029493308</v>
      </c>
      <c r="Q19" s="6">
        <f t="shared" si="9"/>
        <v>3066528.2049252819</v>
      </c>
      <c r="R19" s="6">
        <f t="shared" si="9"/>
        <v>2654166.6265650615</v>
      </c>
      <c r="S19" s="6">
        <f t="shared" si="9"/>
        <v>2296569.4124628915</v>
      </c>
      <c r="T19" s="6">
        <f t="shared" si="9"/>
        <v>2012735.1708106915</v>
      </c>
      <c r="U19" s="6">
        <f t="shared" si="9"/>
        <v>1610143.5779265903</v>
      </c>
      <c r="V19" s="6">
        <f t="shared" si="9"/>
        <v>1016467.0004168807</v>
      </c>
      <c r="W19" s="6">
        <f t="shared" si="9"/>
        <v>423673.30319315993</v>
      </c>
      <c r="X19" s="6">
        <f t="shared" si="9"/>
        <v>-4376688.264500726</v>
      </c>
      <c r="Y19" s="6">
        <f t="shared" si="9"/>
        <v>-4180399.54642173</v>
      </c>
      <c r="Z19" s="6">
        <f t="shared" si="9"/>
        <v>-4036168.2288020952</v>
      </c>
      <c r="AA19" s="6">
        <f t="shared" si="9"/>
        <v>-3921751.7488536607</v>
      </c>
      <c r="AB19" s="6">
        <f t="shared" si="9"/>
        <v>-3789905.9704264854</v>
      </c>
      <c r="AC19" s="6">
        <f t="shared" si="9"/>
        <v>-3595681.9793615276</v>
      </c>
      <c r="AD19" s="6">
        <f t="shared" si="9"/>
        <v>-3407993.9798707915</v>
      </c>
      <c r="AE19" s="6">
        <f t="shared" si="9"/>
        <v>-3271426.996255558</v>
      </c>
      <c r="AF19" s="6">
        <f t="shared" si="9"/>
        <v>-3154938.6070929579</v>
      </c>
      <c r="AG19" s="6">
        <f t="shared" si="9"/>
        <v>-2983977.1599381366</v>
      </c>
      <c r="AH19" s="6">
        <f t="shared" si="9"/>
        <v>-2729206.6246113474</v>
      </c>
      <c r="AI19" s="6">
        <f t="shared" si="9"/>
        <v>-2467566.8036813475</v>
      </c>
    </row>
    <row r="20" spans="1:35">
      <c r="B20" s="61"/>
      <c r="C20" s="59"/>
      <c r="D20" s="74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1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5.75" customHeight="1">
      <c r="B21" s="61" t="s">
        <v>38</v>
      </c>
      <c r="C21" s="56">
        <v>3</v>
      </c>
      <c r="D21" s="53" t="s">
        <v>3</v>
      </c>
      <c r="E21" s="5">
        <v>-2048.7804779080739</v>
      </c>
      <c r="F21" s="3">
        <f t="shared" ref="F21:K21" si="10">E22*F$66</f>
        <v>-2058.4097461542419</v>
      </c>
      <c r="G21" s="3">
        <f t="shared" si="10"/>
        <v>-1980.080685920266</v>
      </c>
      <c r="H21" s="3">
        <f t="shared" si="10"/>
        <v>-2033.1908500959496</v>
      </c>
      <c r="I21" s="3">
        <f t="shared" si="10"/>
        <v>-1998.140407832339</v>
      </c>
      <c r="J21" s="3">
        <f t="shared" si="10"/>
        <v>-2051.7349738824196</v>
      </c>
      <c r="K21" s="3">
        <f t="shared" si="10"/>
        <v>-1881.9405239133851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5.75" customHeight="1">
      <c r="B22" s="61" t="s">
        <v>38</v>
      </c>
      <c r="C22" s="56">
        <v>3</v>
      </c>
      <c r="D22" s="72" t="s">
        <v>4</v>
      </c>
      <c r="E22" s="5">
        <v>-437959.52045834932</v>
      </c>
      <c r="F22" s="3">
        <f t="shared" ref="F22" si="11">E22+F21</f>
        <v>-440017.93020450359</v>
      </c>
      <c r="G22" s="3">
        <f t="shared" ref="G22" si="12">F22+G21</f>
        <v>-441998.01089042384</v>
      </c>
      <c r="H22" s="3">
        <f t="shared" ref="H22" si="13">G22+H21</f>
        <v>-444031.20174051978</v>
      </c>
      <c r="I22" s="3">
        <f t="shared" ref="I22" si="14">H22+I21</f>
        <v>-446029.34214835212</v>
      </c>
      <c r="J22" s="3">
        <f>I22+J21</f>
        <v>-448081.07712223456</v>
      </c>
      <c r="K22" s="3">
        <f>J22+K21</f>
        <v>-449963.01764614793</v>
      </c>
      <c r="L22" s="3">
        <f>K22</f>
        <v>-449963.01764614793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15.75" customHeight="1">
      <c r="B23" s="61" t="s">
        <v>38</v>
      </c>
      <c r="C23" s="56">
        <v>3</v>
      </c>
      <c r="D23" s="53" t="s">
        <v>32</v>
      </c>
      <c r="E23" s="5"/>
      <c r="F23" s="3"/>
      <c r="G23" s="3"/>
      <c r="H23" s="3"/>
      <c r="I23" s="3"/>
      <c r="J23" s="3"/>
      <c r="K23" s="3"/>
      <c r="L23" s="6">
        <v>2186682.8165388945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5.75" customHeight="1">
      <c r="B24" s="61" t="s">
        <v>38</v>
      </c>
      <c r="C24" s="56">
        <v>3</v>
      </c>
      <c r="D24" s="53" t="s">
        <v>5</v>
      </c>
      <c r="E24" s="5"/>
      <c r="F24" s="3"/>
      <c r="G24" s="3"/>
      <c r="H24" s="3"/>
      <c r="I24" s="3"/>
      <c r="J24" s="3"/>
      <c r="K24" s="3"/>
      <c r="L24" s="3">
        <f>SUM(L22:L23)</f>
        <v>1736719.7988927467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5.75" customHeight="1">
      <c r="B25" s="61"/>
      <c r="C25" s="57"/>
      <c r="D25" s="53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5.75" customHeight="1">
      <c r="B26" s="61" t="s">
        <v>38</v>
      </c>
      <c r="C26" s="56">
        <v>4</v>
      </c>
      <c r="D26" s="72" t="s">
        <v>33</v>
      </c>
      <c r="E26" s="16">
        <f>A!I30</f>
        <v>13720.815385647118</v>
      </c>
      <c r="F26" s="11">
        <f>A!J30</f>
        <v>-194827.50052289525</v>
      </c>
      <c r="G26" s="11">
        <f>A!K30</f>
        <v>-25305.865603654645</v>
      </c>
      <c r="H26" s="11">
        <f>A!L30</f>
        <v>-205161.63779142173</v>
      </c>
      <c r="I26" s="11">
        <f>A!M30</f>
        <v>-51988.716550006997</v>
      </c>
      <c r="J26" s="11">
        <f>A!N30</f>
        <v>-248838.68448160682</v>
      </c>
      <c r="K26" s="11">
        <f>A!O30</f>
        <v>-201417.41590690427</v>
      </c>
      <c r="L26" s="11">
        <f>A!P30</f>
        <v>-173056.06496680947</v>
      </c>
      <c r="M26" s="11">
        <f>A!Q30</f>
        <v>-98890.014268788509</v>
      </c>
      <c r="N26" s="11">
        <f>A!R30</f>
        <v>-237225.46840673219</v>
      </c>
      <c r="O26" s="11">
        <f>A!S30</f>
        <v>-273073.53778165928</v>
      </c>
      <c r="P26" s="11">
        <f>A!T30</f>
        <v>-316625.71920970082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5.75" customHeight="1">
      <c r="B27" s="61" t="s">
        <v>38</v>
      </c>
      <c r="C27" s="56">
        <v>4</v>
      </c>
      <c r="D27" s="53" t="s">
        <v>3</v>
      </c>
      <c r="E27" s="5">
        <v>32.243907087837833</v>
      </c>
      <c r="F27" s="3">
        <f t="shared" ref="F27:P27" si="15">(E28+F26/2)*F$66</f>
        <v>-393.20526568981535</v>
      </c>
      <c r="G27" s="3">
        <f t="shared" si="15"/>
        <v>-873.54262420463272</v>
      </c>
      <c r="H27" s="3">
        <f t="shared" si="15"/>
        <v>-1427.048236400308</v>
      </c>
      <c r="I27" s="3">
        <f t="shared" si="15"/>
        <v>-1981.0354629844912</v>
      </c>
      <c r="J27" s="3">
        <f t="shared" si="15"/>
        <v>-2726.0742587754762</v>
      </c>
      <c r="K27" s="3">
        <f t="shared" si="15"/>
        <v>-3446.0116459325122</v>
      </c>
      <c r="L27" s="3">
        <f t="shared" si="15"/>
        <v>-3943.5306900602118</v>
      </c>
      <c r="M27" s="3">
        <f t="shared" si="15"/>
        <v>-4834.5287999732363</v>
      </c>
      <c r="N27" s="3">
        <f t="shared" si="15"/>
        <v>-5163.4851677980232</v>
      </c>
      <c r="O27" s="3">
        <f t="shared" si="15"/>
        <v>-6337.1341764305644</v>
      </c>
      <c r="P27" s="3">
        <f t="shared" si="15"/>
        <v>-7353.3341964410311</v>
      </c>
      <c r="Q27" s="3">
        <f t="shared" ref="Q27:W27" si="16">P28*Q$66</f>
        <v>-5948.2958516850249</v>
      </c>
      <c r="R27" s="3">
        <f t="shared" si="16"/>
        <v>-5965.5459096549112</v>
      </c>
      <c r="S27" s="3">
        <f t="shared" si="16"/>
        <v>-5776.5409585586722</v>
      </c>
      <c r="T27" s="3">
        <f t="shared" si="16"/>
        <v>-5792.7152732426366</v>
      </c>
      <c r="U27" s="3">
        <f t="shared" si="16"/>
        <v>-5601.4729161502983</v>
      </c>
      <c r="V27" s="3">
        <f t="shared" si="16"/>
        <v>-5824.6190001729365</v>
      </c>
      <c r="W27" s="3">
        <f t="shared" si="16"/>
        <v>-5840.9279333734212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5.75" customHeight="1">
      <c r="B28" s="61" t="s">
        <v>38</v>
      </c>
      <c r="C28" s="56">
        <v>4</v>
      </c>
      <c r="D28" s="72" t="s">
        <v>4</v>
      </c>
      <c r="E28" s="5">
        <v>13753.055433827341</v>
      </c>
      <c r="F28" s="3">
        <f>E28+SUM(F26:F27)</f>
        <v>-181467.65035475773</v>
      </c>
      <c r="G28" s="3">
        <f t="shared" ref="G28" si="17">F28+SUM(G26:G27)</f>
        <v>-207647.058582617</v>
      </c>
      <c r="H28" s="3">
        <f t="shared" ref="H28" si="18">G28+SUM(H26:H27)</f>
        <v>-414235.74461043905</v>
      </c>
      <c r="I28" s="3">
        <f t="shared" ref="I28" si="19">H28+SUM(I26:I27)</f>
        <v>-468205.49662343052</v>
      </c>
      <c r="J28" s="3">
        <f t="shared" ref="J28" si="20">I28+SUM(J26:J27)</f>
        <v>-719770.25536381279</v>
      </c>
      <c r="K28" s="3">
        <f t="shared" ref="K28" si="21">J28+SUM(K26:K27)</f>
        <v>-924633.68291664962</v>
      </c>
      <c r="L28" s="3">
        <f>K28+SUM(L26:L27)</f>
        <v>-1101633.2785735193</v>
      </c>
      <c r="M28" s="3">
        <f>L28+SUM(M26:M27)</f>
        <v>-1205357.821642281</v>
      </c>
      <c r="N28" s="3">
        <f t="shared" ref="N28" si="22">M28+SUM(N26:N27)</f>
        <v>-1447746.7752168113</v>
      </c>
      <c r="O28" s="3">
        <f t="shared" ref="O28" si="23">N28+SUM(O26:O27)</f>
        <v>-1727157.4471749011</v>
      </c>
      <c r="P28" s="3">
        <f t="shared" ref="P28" si="24">O28+SUM(P26:P27)</f>
        <v>-2051136.5005810431</v>
      </c>
      <c r="Q28" s="3">
        <f t="shared" ref="Q28" si="25">P28+Q27</f>
        <v>-2057084.7964327282</v>
      </c>
      <c r="R28" s="3">
        <f t="shared" ref="R28" si="26">Q28+R27</f>
        <v>-2063050.342342383</v>
      </c>
      <c r="S28" s="3">
        <f t="shared" ref="S28" si="27">R28+S27</f>
        <v>-2068826.8833009417</v>
      </c>
      <c r="T28" s="3">
        <f t="shared" ref="T28" si="28">S28+T27</f>
        <v>-2074619.5985741843</v>
      </c>
      <c r="U28" s="3">
        <f t="shared" ref="U28" si="29">T28+U27</f>
        <v>-2080221.0714903346</v>
      </c>
      <c r="V28" s="3">
        <f t="shared" ref="V28" si="30">U28+V27</f>
        <v>-2086045.6904905075</v>
      </c>
      <c r="W28" s="3">
        <f t="shared" ref="W28" si="31">V28+W27</f>
        <v>-2091886.618423881</v>
      </c>
      <c r="X28" s="11">
        <f>W28</f>
        <v>-2091886.618423881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5.75" customHeight="1">
      <c r="B29" s="61" t="s">
        <v>38</v>
      </c>
      <c r="C29" s="56">
        <v>4</v>
      </c>
      <c r="D29" s="53" t="s">
        <v>6</v>
      </c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8">
        <f>X70</f>
        <v>2470.1919443197453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5.75" customHeight="1">
      <c r="B30" s="61" t="s">
        <v>38</v>
      </c>
      <c r="C30" s="56">
        <v>4</v>
      </c>
      <c r="D30" s="53" t="s">
        <v>7</v>
      </c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1">
        <f>SUM(X28:X29)</f>
        <v>-2089416.4264795613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5.75" customHeight="1">
      <c r="B31" s="61"/>
      <c r="C31" s="57"/>
      <c r="D31" s="53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23" customFormat="1" ht="15.75" customHeight="1">
      <c r="A32" s="13"/>
      <c r="B32" s="62" t="s">
        <v>38</v>
      </c>
      <c r="C32" s="64" t="s">
        <v>27</v>
      </c>
      <c r="D32" s="53" t="s">
        <v>8</v>
      </c>
      <c r="E32" s="16">
        <f>SUMIFS(B!18:18,B!$5:$5,E$4)</f>
        <v>-88941.329439503461</v>
      </c>
      <c r="F32" s="11">
        <f>SUMIFS(B!18:18,B!$5:$5,F$4)</f>
        <v>-95541.722169503468</v>
      </c>
      <c r="G32" s="11">
        <f>SUMIFS(B!18:18,B!$5:$5,G$4)</f>
        <v>-94119.457859503469</v>
      </c>
      <c r="H32" s="11">
        <f>SUMIFS(B!18:18,B!$5:$5,H$4)</f>
        <v>-79059.245379503467</v>
      </c>
      <c r="I32" s="11">
        <f>SUMIFS(B!18:18,B!$5:$5,I$4)</f>
        <v>-81870.917455726129</v>
      </c>
      <c r="J32" s="11">
        <f>SUMIFS(B!18:18,B!$5:$5,J$4)</f>
        <v>-99544.469059503463</v>
      </c>
      <c r="K32" s="11">
        <f>SUMIFS(B!18:18,B!$5:$5,K$4)</f>
        <v>-97518.911093743664</v>
      </c>
      <c r="L32" s="11">
        <f>SUMIFS(B!18:18,B!$5:$5,L$4)</f>
        <v>-117777.22816782084</v>
      </c>
      <c r="M32" s="11">
        <f>SUMIFS(B!18:18,B!$5:$5,M$4)</f>
        <v>-142858.66398153565</v>
      </c>
      <c r="N32" s="11">
        <f>SUMIFS(B!18:18,B!$5:$5,N$4)</f>
        <v>-124822.43074153566</v>
      </c>
      <c r="O32" s="11">
        <f>SUMIFS(B!18:18,B!$5:$5,O$4)</f>
        <v>-117544.24419153566</v>
      </c>
      <c r="P32" s="11">
        <f>SUMIFS(B!18:18,B!$5:$5,P$4)</f>
        <v>-127426.50634153566</v>
      </c>
      <c r="Q32" s="11">
        <f>SUMIFS(B!18:18,B!$5:$5,Q$4)</f>
        <v>-143530.04344153564</v>
      </c>
      <c r="R32" s="11">
        <f>SUMIFS(B!18:18,B!$5:$5,R$4)</f>
        <v>-165060.45659153565</v>
      </c>
      <c r="S32" s="11">
        <f>SUMIFS(B!18:18,B!$5:$5,S$4)</f>
        <v>-158458.21294153566</v>
      </c>
      <c r="T32" s="11">
        <f>SUMIFS(B!18:18,B!$5:$5,T$4)</f>
        <v>-138251.60254153566</v>
      </c>
      <c r="U32" s="11">
        <f>SUMIFS(B!18:18,B!$5:$5,U$4)</f>
        <v>-142188.70679153566</v>
      </c>
      <c r="V32" s="11">
        <f>SUMIFS(B!18:18,B!$5:$5,V$4)</f>
        <v>-169020.19344153567</v>
      </c>
      <c r="W32" s="11">
        <f>SUMIFS(B!18:18,B!$5:$5,W$4)</f>
        <v>-167662.28374624508</v>
      </c>
      <c r="X32" s="11">
        <f>SUMIFS(B!18:18,B!$5:$5,X$4)</f>
        <v>-51777.681518530269</v>
      </c>
      <c r="Y32" s="11">
        <f>SUMIFS(B!18:18,B!$5:$5,Y$4)</f>
        <v>77689.143233353097</v>
      </c>
      <c r="Z32" s="11">
        <f>SUMIFS(B!18:18,B!$5:$5,Z$4)</f>
        <v>71494.210823353089</v>
      </c>
      <c r="AA32" s="11">
        <f>SUMIFS(B!18:18,B!$5:$5,AA$4)</f>
        <v>69423.568863353081</v>
      </c>
      <c r="AB32" s="11">
        <f>SUMIFS(B!18:18,B!$5:$5,AB$4)</f>
        <v>76967.22488335309</v>
      </c>
      <c r="AC32" s="11">
        <f>SUMIFS(B!18:18,B!$5:$5,AC$4)</f>
        <v>94809.366383353088</v>
      </c>
      <c r="AD32" s="11">
        <f>SUMIFS(B!18:18,B!$5:$5,AD$4)</f>
        <v>99222.550643353083</v>
      </c>
      <c r="AE32" s="11">
        <f>SUMIFS(B!18:18,B!$5:$5,AE$4)</f>
        <v>82171.866563353091</v>
      </c>
      <c r="AF32" s="11">
        <f>SUMIFS(B!18:18,B!$5:$5,AF$4)</f>
        <v>72739.922463353083</v>
      </c>
      <c r="AG32" s="11">
        <f>SUMIFS(B!18:18,B!$5:$5,AG$4)</f>
        <v>75551.014354905506</v>
      </c>
      <c r="AH32" s="11">
        <f>SUMIFS(B!18:18,B!$5:$5,AH$4)</f>
        <v>89807.744574905504</v>
      </c>
      <c r="AI32" s="11">
        <f>SUMIFS(B!18:18,B!$5:$5,AI$4)</f>
        <v>89086.228378601852</v>
      </c>
    </row>
    <row r="33" spans="2:35" ht="15.75" customHeight="1">
      <c r="B33" s="61" t="s">
        <v>38</v>
      </c>
      <c r="C33" s="64" t="s">
        <v>27</v>
      </c>
      <c r="D33" s="53" t="s">
        <v>9</v>
      </c>
      <c r="E33" s="5">
        <v>2971.5952023156601</v>
      </c>
      <c r="F33" s="3">
        <f t="shared" ref="F33:AI33" si="32">(E34+F24+F30+F32/2)*F$66</f>
        <v>2552.0265264054119</v>
      </c>
      <c r="G33" s="3">
        <f t="shared" si="32"/>
        <v>2028.176117244911</v>
      </c>
      <c r="H33" s="3">
        <f t="shared" si="32"/>
        <v>1684.265290317742</v>
      </c>
      <c r="I33" s="3">
        <f t="shared" si="32"/>
        <v>1293.1371549119108</v>
      </c>
      <c r="J33" s="3">
        <f t="shared" si="32"/>
        <v>910.56657805974237</v>
      </c>
      <c r="K33" s="3">
        <f t="shared" si="32"/>
        <v>421.37815692579676</v>
      </c>
      <c r="L33" s="3">
        <f t="shared" si="32"/>
        <v>6746.302836079054</v>
      </c>
      <c r="M33" s="3">
        <f t="shared" si="32"/>
        <v>6746.2483064830203</v>
      </c>
      <c r="N33" s="3">
        <f t="shared" si="32"/>
        <v>5768.705661133813</v>
      </c>
      <c r="O33" s="3">
        <f t="shared" si="32"/>
        <v>5454.962663684867</v>
      </c>
      <c r="P33" s="3">
        <f t="shared" si="32"/>
        <v>4862.1699879416274</v>
      </c>
      <c r="Q33" s="3">
        <f t="shared" si="32"/>
        <v>3236.6730304028392</v>
      </c>
      <c r="R33" s="3">
        <f t="shared" si="32"/>
        <v>2798.603157143054</v>
      </c>
      <c r="S33" s="3">
        <f t="shared" si="32"/>
        <v>2257.0095514938907</v>
      </c>
      <c r="T33" s="3">
        <f t="shared" si="32"/>
        <v>1847.9354365617739</v>
      </c>
      <c r="U33" s="3">
        <f t="shared" si="32"/>
        <v>1408.3327504779243</v>
      </c>
      <c r="V33" s="3">
        <f t="shared" si="32"/>
        <v>1028.7440940928857</v>
      </c>
      <c r="W33" s="3">
        <f t="shared" si="32"/>
        <v>560.26910949345279</v>
      </c>
      <c r="X33" s="3">
        <f t="shared" si="32"/>
        <v>-4996.2000736726986</v>
      </c>
      <c r="Y33" s="3">
        <f t="shared" si="32"/>
        <v>-5573.4573963189541</v>
      </c>
      <c r="Z33" s="3">
        <f t="shared" si="32"/>
        <v>-5188.0561534439285</v>
      </c>
      <c r="AA33" s="3">
        <f t="shared" si="32"/>
        <v>-5197.4480470175122</v>
      </c>
      <c r="AB33" s="3">
        <f t="shared" si="32"/>
        <v>-4828.2304406500671</v>
      </c>
      <c r="AC33" s="3">
        <f t="shared" si="32"/>
        <v>-4780.0856077642047</v>
      </c>
      <c r="AD33" s="3">
        <f t="shared" si="32"/>
        <v>-4521.8251636285559</v>
      </c>
      <c r="AE33" s="3">
        <f t="shared" si="32"/>
        <v>-4127.6578724974233</v>
      </c>
      <c r="AF33" s="3">
        <f t="shared" si="32"/>
        <v>-4075.2150274029314</v>
      </c>
      <c r="AG33" s="3">
        <f t="shared" si="32"/>
        <v>-3740.4819494364515</v>
      </c>
      <c r="AH33" s="3">
        <f t="shared" si="32"/>
        <v>-3657.9894048907845</v>
      </c>
      <c r="AI33" s="3">
        <f t="shared" si="32"/>
        <v>0</v>
      </c>
    </row>
    <row r="34" spans="2:35" ht="15.75" customHeight="1">
      <c r="B34" s="63" t="s">
        <v>38</v>
      </c>
      <c r="C34" s="65" t="s">
        <v>27</v>
      </c>
      <c r="D34" s="73" t="s">
        <v>10</v>
      </c>
      <c r="E34" s="24">
        <v>590755.22840505221</v>
      </c>
      <c r="F34" s="6">
        <f t="shared" ref="F34:AI34" si="33">E34+F24+F30+F32+F33</f>
        <v>497765.53276195418</v>
      </c>
      <c r="G34" s="6">
        <f t="shared" si="33"/>
        <v>405674.25101969566</v>
      </c>
      <c r="H34" s="6">
        <f t="shared" si="33"/>
        <v>328299.27093050996</v>
      </c>
      <c r="I34" s="6">
        <f t="shared" si="33"/>
        <v>247721.49062969573</v>
      </c>
      <c r="J34" s="6">
        <f t="shared" si="33"/>
        <v>149087.58814825202</v>
      </c>
      <c r="K34" s="6">
        <f t="shared" si="33"/>
        <v>51990.055211434155</v>
      </c>
      <c r="L34" s="6">
        <f t="shared" si="33"/>
        <v>1677678.9287724392</v>
      </c>
      <c r="M34" s="6">
        <f t="shared" si="33"/>
        <v>1541566.5130973866</v>
      </c>
      <c r="N34" s="6">
        <f t="shared" si="33"/>
        <v>1422512.7880169847</v>
      </c>
      <c r="O34" s="6">
        <f t="shared" si="33"/>
        <v>1310423.5064891339</v>
      </c>
      <c r="P34" s="6">
        <f t="shared" si="33"/>
        <v>1187859.17013554</v>
      </c>
      <c r="Q34" s="6">
        <f t="shared" si="33"/>
        <v>1047565.7997244071</v>
      </c>
      <c r="R34" s="6">
        <f t="shared" si="33"/>
        <v>885303.94629001454</v>
      </c>
      <c r="S34" s="6">
        <f t="shared" si="33"/>
        <v>729102.74289997283</v>
      </c>
      <c r="T34" s="6">
        <f t="shared" si="33"/>
        <v>592699.07579499902</v>
      </c>
      <c r="U34" s="6">
        <f t="shared" si="33"/>
        <v>451918.70175394131</v>
      </c>
      <c r="V34" s="6">
        <f t="shared" si="33"/>
        <v>283927.25240649853</v>
      </c>
      <c r="W34" s="6">
        <f t="shared" si="33"/>
        <v>116825.23776974691</v>
      </c>
      <c r="X34" s="6">
        <f t="shared" si="33"/>
        <v>-2029365.0703020173</v>
      </c>
      <c r="Y34" s="6">
        <f t="shared" si="33"/>
        <v>-1957249.3844649831</v>
      </c>
      <c r="Z34" s="6">
        <f t="shared" si="33"/>
        <v>-1890943.2297950739</v>
      </c>
      <c r="AA34" s="6">
        <f t="shared" si="33"/>
        <v>-1826717.1089787383</v>
      </c>
      <c r="AB34" s="6">
        <f t="shared" si="33"/>
        <v>-1754578.1145360353</v>
      </c>
      <c r="AC34" s="6">
        <f t="shared" si="33"/>
        <v>-1664548.8337604466</v>
      </c>
      <c r="AD34" s="6">
        <f t="shared" si="33"/>
        <v>-1569848.1082807221</v>
      </c>
      <c r="AE34" s="6">
        <f t="shared" si="33"/>
        <v>-1491803.8995898664</v>
      </c>
      <c r="AF34" s="6">
        <f t="shared" si="33"/>
        <v>-1423139.1921539162</v>
      </c>
      <c r="AG34" s="6">
        <f t="shared" si="33"/>
        <v>-1351328.6597484471</v>
      </c>
      <c r="AH34" s="6">
        <f t="shared" si="33"/>
        <v>-1265178.9045784322</v>
      </c>
      <c r="AI34" s="6">
        <f t="shared" si="33"/>
        <v>-1176092.6761998304</v>
      </c>
    </row>
    <row r="35" spans="2:35" ht="15.75" customHeight="1">
      <c r="B35" s="61"/>
      <c r="C35" s="58"/>
      <c r="D35" s="53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1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2:35" ht="15.75" customHeight="1">
      <c r="B36" s="61" t="s">
        <v>37</v>
      </c>
      <c r="C36" s="56">
        <v>3</v>
      </c>
      <c r="D36" s="53" t="s">
        <v>3</v>
      </c>
      <c r="E36" s="5">
        <v>6030.8618799708001</v>
      </c>
      <c r="F36" s="3">
        <f t="shared" ref="F36:K36" si="34">E37*F$66</f>
        <v>6059.206930806663</v>
      </c>
      <c r="G36" s="3">
        <f t="shared" si="34"/>
        <v>5828.6347691950086</v>
      </c>
      <c r="H36" s="3">
        <f t="shared" si="34"/>
        <v>5984.9717062265281</v>
      </c>
      <c r="I36" s="3">
        <f t="shared" si="34"/>
        <v>5881.7959983344053</v>
      </c>
      <c r="J36" s="3">
        <f t="shared" si="34"/>
        <v>6039.5588376675087</v>
      </c>
      <c r="K36" s="3">
        <f t="shared" si="34"/>
        <v>5539.7459554233201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2:35" ht="15.75" customHeight="1">
      <c r="B37" s="61" t="s">
        <v>37</v>
      </c>
      <c r="C37" s="56">
        <v>3</v>
      </c>
      <c r="D37" s="72" t="s">
        <v>4</v>
      </c>
      <c r="E37" s="5">
        <v>1289192.9640014176</v>
      </c>
      <c r="F37" s="3">
        <f t="shared" ref="F37" si="35">E37+F36</f>
        <v>1295252.1709322243</v>
      </c>
      <c r="G37" s="3">
        <f t="shared" ref="G37" si="36">F37+G36</f>
        <v>1301080.8057014192</v>
      </c>
      <c r="H37" s="3">
        <f t="shared" ref="H37" si="37">G37+H36</f>
        <v>1307065.7774076457</v>
      </c>
      <c r="I37" s="3">
        <f t="shared" ref="I37" si="38">H37+I36</f>
        <v>1312947.5734059801</v>
      </c>
      <c r="J37" s="3">
        <f>I37+J36</f>
        <v>1318987.1322436477</v>
      </c>
      <c r="K37" s="3">
        <f>J37+K36</f>
        <v>1324526.8781990709</v>
      </c>
      <c r="L37" s="3">
        <f>K37</f>
        <v>1324526.8781990709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ht="15.75" customHeight="1">
      <c r="B38" s="61" t="s">
        <v>37</v>
      </c>
      <c r="C38" s="56">
        <v>3</v>
      </c>
      <c r="D38" s="53" t="s">
        <v>32</v>
      </c>
      <c r="E38" s="5"/>
      <c r="F38" s="3"/>
      <c r="G38" s="3"/>
      <c r="H38" s="3"/>
      <c r="I38" s="3"/>
      <c r="J38" s="3"/>
      <c r="K38" s="3"/>
      <c r="L38" s="6">
        <v>3086387.5929386057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ht="15.75" customHeight="1">
      <c r="B39" s="61" t="s">
        <v>37</v>
      </c>
      <c r="C39" s="56">
        <v>3</v>
      </c>
      <c r="D39" s="53" t="s">
        <v>5</v>
      </c>
      <c r="E39" s="5"/>
      <c r="F39" s="3"/>
      <c r="G39" s="3"/>
      <c r="H39" s="3"/>
      <c r="I39" s="3"/>
      <c r="J39" s="3"/>
      <c r="K39" s="3"/>
      <c r="L39" s="3">
        <f>SUM(L37:L38)</f>
        <v>4410914.4711376764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5" ht="15.75" customHeight="1">
      <c r="B40" s="61"/>
      <c r="C40" s="57"/>
      <c r="D40" s="53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5" ht="15.75" customHeight="1">
      <c r="B41" s="61" t="s">
        <v>37</v>
      </c>
      <c r="C41" s="56">
        <v>4</v>
      </c>
      <c r="D41" s="72" t="s">
        <v>33</v>
      </c>
      <c r="E41" s="16">
        <f>A!I43</f>
        <v>537089.46337882848</v>
      </c>
      <c r="F41" s="11">
        <f>A!J43</f>
        <v>84506.454132199753</v>
      </c>
      <c r="G41" s="11">
        <f>A!K43</f>
        <v>296944.49705085298</v>
      </c>
      <c r="H41" s="11">
        <f>A!L43</f>
        <v>-277255.79634380667</v>
      </c>
      <c r="I41" s="11">
        <f>A!M43</f>
        <v>-91255.421103514731</v>
      </c>
      <c r="J41" s="11">
        <f>A!N43</f>
        <v>-114294.73987076338</v>
      </c>
      <c r="K41" s="11">
        <f>A!O43</f>
        <v>39500.194620790891</v>
      </c>
      <c r="L41" s="11">
        <f>A!P43</f>
        <v>278393.37651263876</v>
      </c>
      <c r="M41" s="11">
        <f>A!Q43</f>
        <v>513.4797421968542</v>
      </c>
      <c r="N41" s="11">
        <f>A!R43</f>
        <v>-83246.264199567959</v>
      </c>
      <c r="O41" s="11">
        <f>A!S43</f>
        <v>-174737.20485293167</v>
      </c>
      <c r="P41" s="11">
        <f>A!T43</f>
        <v>-122827.73108505178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5" ht="15.75" customHeight="1">
      <c r="B42" s="61" t="s">
        <v>37</v>
      </c>
      <c r="C42" s="56">
        <v>4</v>
      </c>
      <c r="D42" s="53" t="s">
        <v>3</v>
      </c>
      <c r="E42" s="5">
        <v>1262.1602389402458</v>
      </c>
      <c r="F42" s="3">
        <f t="shared" ref="F42:P42" si="39">(E43+F41/2)*F$66</f>
        <v>2728.8427982141807</v>
      </c>
      <c r="G42" s="3">
        <f t="shared" si="39"/>
        <v>3483.2662608312389</v>
      </c>
      <c r="H42" s="3">
        <f t="shared" si="39"/>
        <v>3621.9792141646303</v>
      </c>
      <c r="I42" s="3">
        <f t="shared" si="39"/>
        <v>2730.3892028031014</v>
      </c>
      <c r="J42" s="3">
        <f t="shared" si="39"/>
        <v>2330.8589385130026</v>
      </c>
      <c r="K42" s="3">
        <f t="shared" si="39"/>
        <v>1980.8966150721626</v>
      </c>
      <c r="L42" s="3">
        <f t="shared" si="39"/>
        <v>2467.0219602188345</v>
      </c>
      <c r="M42" s="3">
        <f t="shared" si="39"/>
        <v>3252.8587706037415</v>
      </c>
      <c r="N42" s="3">
        <f t="shared" si="39"/>
        <v>2871.8689350740983</v>
      </c>
      <c r="O42" s="3">
        <f t="shared" si="39"/>
        <v>2441.0271377112954</v>
      </c>
      <c r="P42" s="3">
        <f t="shared" si="39"/>
        <v>1809.2698400265192</v>
      </c>
      <c r="Q42" s="3">
        <f t="shared" ref="Q42:W42" si="40">P43*Q$66</f>
        <v>1172.5011688927277</v>
      </c>
      <c r="R42" s="3">
        <f t="shared" si="40"/>
        <v>1175.9014222825165</v>
      </c>
      <c r="S42" s="3">
        <f t="shared" si="40"/>
        <v>1138.6456213586139</v>
      </c>
      <c r="T42" s="3">
        <f t="shared" si="40"/>
        <v>1141.8338290984179</v>
      </c>
      <c r="U42" s="3">
        <f t="shared" si="40"/>
        <v>1104.1370008263261</v>
      </c>
      <c r="V42" s="3">
        <f t="shared" si="40"/>
        <v>1148.1225474222072</v>
      </c>
      <c r="W42" s="3">
        <f t="shared" si="40"/>
        <v>1151.3372905549893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ht="15.75" customHeight="1">
      <c r="B43" s="61" t="s">
        <v>37</v>
      </c>
      <c r="C43" s="56">
        <v>4</v>
      </c>
      <c r="D43" s="72" t="s">
        <v>4</v>
      </c>
      <c r="E43" s="5">
        <v>538351.62361776829</v>
      </c>
      <c r="F43" s="3">
        <f>E43+SUM(F41:F42)</f>
        <v>625586.92054818221</v>
      </c>
      <c r="G43" s="3">
        <f t="shared" ref="G43" si="41">F43+SUM(G41:G42)</f>
        <v>926014.68385986646</v>
      </c>
      <c r="H43" s="3">
        <f t="shared" ref="H43" si="42">G43+SUM(H41:H42)</f>
        <v>652380.86673022434</v>
      </c>
      <c r="I43" s="3">
        <f t="shared" ref="I43" si="43">H43+SUM(I41:I42)</f>
        <v>563855.83482951275</v>
      </c>
      <c r="J43" s="3">
        <f t="shared" ref="J43" si="44">I43+SUM(J41:J42)</f>
        <v>451891.95389726234</v>
      </c>
      <c r="K43" s="3">
        <f t="shared" ref="K43" si="45">J43+SUM(K41:K42)</f>
        <v>493373.04513312539</v>
      </c>
      <c r="L43" s="3">
        <f>K43+SUM(L41:L42)</f>
        <v>774233.44360598293</v>
      </c>
      <c r="M43" s="3">
        <f>L43+SUM(M41:M42)</f>
        <v>777999.78211878357</v>
      </c>
      <c r="N43" s="3">
        <f t="shared" ref="N43" si="46">M43+SUM(N41:N42)</f>
        <v>697625.38685428968</v>
      </c>
      <c r="O43" s="3">
        <f t="shared" ref="O43" si="47">N43+SUM(O41:O42)</f>
        <v>525329.20913906931</v>
      </c>
      <c r="P43" s="3">
        <f t="shared" ref="P43" si="48">O43+SUM(P41:P42)</f>
        <v>404310.74789404403</v>
      </c>
      <c r="Q43" s="3">
        <f t="shared" ref="Q43" si="49">P43+Q42</f>
        <v>405483.24906293675</v>
      </c>
      <c r="R43" s="3">
        <f t="shared" ref="R43" si="50">Q43+R42</f>
        <v>406659.15048521926</v>
      </c>
      <c r="S43" s="3">
        <f t="shared" ref="S43" si="51">R43+S42</f>
        <v>407797.79610657785</v>
      </c>
      <c r="T43" s="3">
        <f t="shared" ref="T43" si="52">S43+T42</f>
        <v>408939.62993567629</v>
      </c>
      <c r="U43" s="3">
        <f t="shared" ref="U43" si="53">T43+U42</f>
        <v>410043.76693650259</v>
      </c>
      <c r="V43" s="3">
        <f t="shared" ref="V43" si="54">U43+V42</f>
        <v>411191.88948392478</v>
      </c>
      <c r="W43" s="3">
        <f t="shared" ref="W43" si="55">V43+W42</f>
        <v>412343.22677447979</v>
      </c>
      <c r="X43" s="11">
        <f>W43</f>
        <v>412343.22677447979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5" ht="15.75" customHeight="1">
      <c r="B44" s="61" t="s">
        <v>37</v>
      </c>
      <c r="C44" s="56">
        <v>4</v>
      </c>
      <c r="D44" s="53" t="s">
        <v>6</v>
      </c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18">
        <f>X71</f>
        <v>3441.255654262276</v>
      </c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5" ht="15.75" customHeight="1">
      <c r="B45" s="61" t="s">
        <v>37</v>
      </c>
      <c r="C45" s="56">
        <v>4</v>
      </c>
      <c r="D45" s="53" t="s">
        <v>7</v>
      </c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1">
        <f>SUM(X43:X44)</f>
        <v>415784.48242874205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ht="15.75" customHeight="1">
      <c r="B46" s="61"/>
      <c r="C46" s="57"/>
      <c r="D46" s="53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1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ht="15.75" customHeight="1">
      <c r="B47" s="61" t="s">
        <v>37</v>
      </c>
      <c r="C47" s="64" t="s">
        <v>27</v>
      </c>
      <c r="D47" s="53" t="s">
        <v>8</v>
      </c>
      <c r="E47" s="16">
        <f>SUMIFS(B!19:19,B!$5:$5,E$4)</f>
        <v>-141942.63433999999</v>
      </c>
      <c r="F47" s="11">
        <f>SUMIFS(B!19:19,B!$5:$5,F$4)</f>
        <v>-136542.90466</v>
      </c>
      <c r="G47" s="11">
        <f>SUMIFS(B!19:19,B!$5:$5,G$4)</f>
        <v>-160464.51155999998</v>
      </c>
      <c r="H47" s="11">
        <f>SUMIFS(B!19:19,B!$5:$5,H$4)</f>
        <v>-151464.4008</v>
      </c>
      <c r="I47" s="11">
        <f>SUMIFS(B!19:19,B!$5:$5,I$4)</f>
        <v>-150280.57264</v>
      </c>
      <c r="J47" s="11">
        <f>SUMIFS(B!19:19,B!$5:$5,J$4)</f>
        <v>-155197.66065999999</v>
      </c>
      <c r="K47" s="11">
        <f>SUMIFS(B!19:19,B!$5:$5,K$4)</f>
        <v>-146206.55744</v>
      </c>
      <c r="L47" s="11">
        <f>SUMIFS(B!19:19,B!$5:$5,L$4)</f>
        <v>-254318.45752</v>
      </c>
      <c r="M47" s="11">
        <f>SUMIFS(B!19:19,B!$5:$5,M$4)</f>
        <v>-337429.70131999999</v>
      </c>
      <c r="N47" s="11">
        <f>SUMIFS(B!19:19,B!$5:$5,N$4)</f>
        <v>-318203.96561999997</v>
      </c>
      <c r="O47" s="11">
        <f>SUMIFS(B!19:19,B!$5:$5,O$4)</f>
        <v>-296536.02983999997</v>
      </c>
      <c r="P47" s="11">
        <f>SUMIFS(B!19:19,B!$5:$5,P$4)</f>
        <v>-322323.16067999997</v>
      </c>
      <c r="Q47" s="11">
        <f>SUMIFS(B!19:19,B!$5:$5,Q$4)</f>
        <v>-354655.15632000001</v>
      </c>
      <c r="R47" s="11">
        <f>SUMIFS(B!19:19,B!$5:$5,R$4)</f>
        <v>-367069.41395999998</v>
      </c>
      <c r="S47" s="11">
        <f>SUMIFS(B!19:19,B!$5:$5,S$4)</f>
        <v>-401946.98525999999</v>
      </c>
      <c r="T47" s="11">
        <f>SUMIFS(B!19:19,B!$5:$5,T$4)</f>
        <v>-418846.49802</v>
      </c>
      <c r="U47" s="11">
        <f>SUMIFS(B!19:19,B!$5:$5,U$4)</f>
        <v>-412561.96398</v>
      </c>
      <c r="V47" s="11">
        <f>SUMIFS(B!19:19,B!$5:$5,V$4)</f>
        <v>-381186.38231999998</v>
      </c>
      <c r="W47" s="11">
        <f>SUMIFS(B!19:19,B!$5:$5,W$4)</f>
        <v>-390780.87281999999</v>
      </c>
      <c r="X47" s="11">
        <f>SUMIFS(B!19:19,B!$5:$5,X$4)</f>
        <v>-182953.14479999998</v>
      </c>
      <c r="Y47" s="11">
        <f>SUMIFS(B!19:19,B!$5:$5,Y$4)</f>
        <v>-3805.5306599999999</v>
      </c>
      <c r="Z47" s="11">
        <f>SUMIFS(B!19:19,B!$5:$5,Z$4)</f>
        <v>0</v>
      </c>
      <c r="AA47" s="11">
        <f>SUMIFS(B!19:19,B!$5:$5,AA$4)</f>
        <v>0</v>
      </c>
      <c r="AB47" s="11">
        <f>SUMIFS(B!19:19,B!$5:$5,AB$4)</f>
        <v>0</v>
      </c>
      <c r="AC47" s="11">
        <f>SUMIFS(B!19:19,B!$5:$5,AC$4)</f>
        <v>0</v>
      </c>
      <c r="AD47" s="11">
        <f>SUMIFS(B!19:19,B!$5:$5,AD$4)</f>
        <v>0</v>
      </c>
      <c r="AE47" s="11">
        <f>SUMIFS(B!19:19,B!$5:$5,AE$4)</f>
        <v>0</v>
      </c>
      <c r="AF47" s="11">
        <f>SUMIFS(B!19:19,B!$5:$5,AF$4)</f>
        <v>0</v>
      </c>
      <c r="AG47" s="11">
        <f>SUMIFS(B!19:19,B!$5:$5,AG$4)</f>
        <v>0</v>
      </c>
      <c r="AH47" s="11">
        <f>SUMIFS(B!19:19,B!$5:$5,AH$4)</f>
        <v>0</v>
      </c>
      <c r="AI47" s="11">
        <f>SUMIFS(B!19:19,B!$5:$5,AI$4)</f>
        <v>0</v>
      </c>
    </row>
    <row r="48" spans="2:35" ht="15.75" customHeight="1">
      <c r="B48" s="61" t="s">
        <v>37</v>
      </c>
      <c r="C48" s="64" t="s">
        <v>27</v>
      </c>
      <c r="D48" s="53" t="s">
        <v>9</v>
      </c>
      <c r="E48" s="5">
        <v>4938.6120709146353</v>
      </c>
      <c r="F48" s="3">
        <f t="shared" ref="F48:AI48" si="56">(E49+F39+F45+F47/2)*F$66</f>
        <v>4307.3825309979638</v>
      </c>
      <c r="G48" s="3">
        <f t="shared" si="56"/>
        <v>3475.2061922329663</v>
      </c>
      <c r="H48" s="3">
        <f t="shared" si="56"/>
        <v>2850.9824465610823</v>
      </c>
      <c r="I48" s="3">
        <f t="shared" si="56"/>
        <v>2122.9077980575398</v>
      </c>
      <c r="J48" s="3">
        <f t="shared" si="56"/>
        <v>1477.2489661843274</v>
      </c>
      <c r="K48" s="3">
        <f t="shared" si="56"/>
        <v>722.04812199018625</v>
      </c>
      <c r="L48" s="3">
        <f t="shared" si="56"/>
        <v>17094.831902074442</v>
      </c>
      <c r="M48" s="3">
        <f t="shared" si="56"/>
        <v>17238.946131889501</v>
      </c>
      <c r="N48" s="3">
        <f t="shared" si="56"/>
        <v>14796.339076135906</v>
      </c>
      <c r="O48" s="3">
        <f t="shared" si="56"/>
        <v>14005.43775116496</v>
      </c>
      <c r="P48" s="3">
        <f t="shared" si="56"/>
        <v>12503.147593101379</v>
      </c>
      <c r="Q48" s="3">
        <f t="shared" si="56"/>
        <v>8351.8528811889682</v>
      </c>
      <c r="R48" s="3">
        <f t="shared" si="56"/>
        <v>7329.5726276384175</v>
      </c>
      <c r="S48" s="3">
        <f t="shared" si="56"/>
        <v>6020.7285883761351</v>
      </c>
      <c r="T48" s="3">
        <f t="shared" si="56"/>
        <v>4888.4757518315892</v>
      </c>
      <c r="U48" s="3">
        <f t="shared" si="56"/>
        <v>3604.6847929532637</v>
      </c>
      <c r="V48" s="3">
        <f t="shared" si="56"/>
        <v>2637.0370697369872</v>
      </c>
      <c r="W48" s="3">
        <f t="shared" si="56"/>
        <v>1563.6666163362504</v>
      </c>
      <c r="X48" s="3">
        <f t="shared" si="56"/>
        <v>1722.3337580307766</v>
      </c>
      <c r="Y48" s="3">
        <f t="shared" si="56"/>
        <v>1672.3741978729558</v>
      </c>
      <c r="Z48" s="3">
        <f t="shared" si="56"/>
        <v>1612.0244918921785</v>
      </c>
      <c r="AA48" s="3">
        <f t="shared" si="56"/>
        <v>1676.242771280298</v>
      </c>
      <c r="AB48" s="3">
        <f t="shared" si="56"/>
        <v>1620.9028135027443</v>
      </c>
      <c r="AC48" s="3">
        <f t="shared" si="56"/>
        <v>1685.4747789176904</v>
      </c>
      <c r="AD48" s="3">
        <f t="shared" si="56"/>
        <v>1690.1941082986602</v>
      </c>
      <c r="AE48" s="3">
        <f t="shared" si="56"/>
        <v>1634.3935570946858</v>
      </c>
      <c r="AF48" s="3">
        <f t="shared" si="56"/>
        <v>1699.5029537617615</v>
      </c>
      <c r="AG48" s="3">
        <f t="shared" si="56"/>
        <v>1643.3950776739982</v>
      </c>
      <c r="AH48" s="3">
        <f t="shared" si="56"/>
        <v>1708.8630682497815</v>
      </c>
      <c r="AI48" s="3">
        <f t="shared" si="56"/>
        <v>0</v>
      </c>
    </row>
    <row r="49" spans="2:35" ht="15.75" customHeight="1">
      <c r="B49" s="63" t="s">
        <v>37</v>
      </c>
      <c r="C49" s="65" t="s">
        <v>27</v>
      </c>
      <c r="D49" s="73" t="s">
        <v>10</v>
      </c>
      <c r="E49" s="24">
        <v>984735.82062743907</v>
      </c>
      <c r="F49" s="6">
        <f t="shared" ref="F49:AI49" si="57">E49+F39+F45+F47+F48</f>
        <v>852500.29849843704</v>
      </c>
      <c r="G49" s="6">
        <f t="shared" si="57"/>
        <v>695510.99313067005</v>
      </c>
      <c r="H49" s="6">
        <f t="shared" si="57"/>
        <v>546897.57477723109</v>
      </c>
      <c r="I49" s="6">
        <f t="shared" si="57"/>
        <v>398739.9099352886</v>
      </c>
      <c r="J49" s="6">
        <f t="shared" si="57"/>
        <v>245019.49824147293</v>
      </c>
      <c r="K49" s="6">
        <f t="shared" si="57"/>
        <v>99534.988923463112</v>
      </c>
      <c r="L49" s="6">
        <f t="shared" si="57"/>
        <v>4273225.8344432143</v>
      </c>
      <c r="M49" s="6">
        <f t="shared" si="57"/>
        <v>3953035.0792551041</v>
      </c>
      <c r="N49" s="6">
        <f t="shared" si="57"/>
        <v>3649627.4527112399</v>
      </c>
      <c r="O49" s="6">
        <f t="shared" si="57"/>
        <v>3367096.8606224051</v>
      </c>
      <c r="P49" s="6">
        <f t="shared" si="57"/>
        <v>3057276.8475355068</v>
      </c>
      <c r="Q49" s="6">
        <f t="shared" si="57"/>
        <v>2710973.5440966957</v>
      </c>
      <c r="R49" s="6">
        <f t="shared" si="57"/>
        <v>2351233.7027643342</v>
      </c>
      <c r="S49" s="6">
        <f t="shared" si="57"/>
        <v>1955307.4460927104</v>
      </c>
      <c r="T49" s="6">
        <f t="shared" si="57"/>
        <v>1541349.423824542</v>
      </c>
      <c r="U49" s="6">
        <f t="shared" si="57"/>
        <v>1132392.1446374953</v>
      </c>
      <c r="V49" s="6">
        <f t="shared" si="57"/>
        <v>753842.79938723228</v>
      </c>
      <c r="W49" s="6">
        <f t="shared" si="57"/>
        <v>364625.59318356856</v>
      </c>
      <c r="X49" s="6">
        <f t="shared" si="57"/>
        <v>599179.26457034133</v>
      </c>
      <c r="Y49" s="6">
        <f t="shared" si="57"/>
        <v>597046.10810821422</v>
      </c>
      <c r="Z49" s="6">
        <f t="shared" si="57"/>
        <v>598658.13260010642</v>
      </c>
      <c r="AA49" s="6">
        <f t="shared" si="57"/>
        <v>600334.37537138676</v>
      </c>
      <c r="AB49" s="6">
        <f t="shared" si="57"/>
        <v>601955.27818488947</v>
      </c>
      <c r="AC49" s="6">
        <f t="shared" si="57"/>
        <v>603640.7529638072</v>
      </c>
      <c r="AD49" s="6">
        <f t="shared" si="57"/>
        <v>605330.94707210583</v>
      </c>
      <c r="AE49" s="6">
        <f t="shared" si="57"/>
        <v>606965.34062920057</v>
      </c>
      <c r="AF49" s="6">
        <f t="shared" si="57"/>
        <v>608664.84358296229</v>
      </c>
      <c r="AG49" s="6">
        <f t="shared" si="57"/>
        <v>610308.23866063624</v>
      </c>
      <c r="AH49" s="6">
        <f t="shared" si="57"/>
        <v>612017.10172888602</v>
      </c>
      <c r="AI49" s="6">
        <f t="shared" si="57"/>
        <v>612017.10172888602</v>
      </c>
    </row>
    <row r="50" spans="2:35" ht="15.75" customHeight="1">
      <c r="B50" s="60"/>
      <c r="C50" s="55"/>
      <c r="D50" s="53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1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15.75" customHeight="1">
      <c r="B51" s="61" t="s">
        <v>39</v>
      </c>
      <c r="C51" s="56">
        <v>3</v>
      </c>
      <c r="D51" s="53" t="s">
        <v>3</v>
      </c>
      <c r="E51" s="5">
        <v>-165.13504714777005</v>
      </c>
      <c r="F51" s="3">
        <f t="shared" ref="F51:K51" si="58">E52*F$66</f>
        <v>-165.91118186936455</v>
      </c>
      <c r="G51" s="3">
        <f t="shared" si="58"/>
        <v>-159.59773189546331</v>
      </c>
      <c r="H51" s="3">
        <f t="shared" si="58"/>
        <v>-163.87849772652606</v>
      </c>
      <c r="I51" s="3">
        <f t="shared" si="58"/>
        <v>-161.05337492876222</v>
      </c>
      <c r="J51" s="3">
        <f t="shared" si="58"/>
        <v>-165.37318434074038</v>
      </c>
      <c r="K51" s="3">
        <f t="shared" si="58"/>
        <v>-151.68747481577665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15.75" customHeight="1">
      <c r="B52" s="61" t="s">
        <v>39</v>
      </c>
      <c r="C52" s="56">
        <v>3</v>
      </c>
      <c r="D52" s="72" t="s">
        <v>4</v>
      </c>
      <c r="E52" s="5">
        <v>-35300.251461566928</v>
      </c>
      <c r="F52" s="3">
        <f t="shared" ref="F52" si="59">E52+F51</f>
        <v>-35466.162643436292</v>
      </c>
      <c r="G52" s="3">
        <f t="shared" ref="G52" si="60">F52+G51</f>
        <v>-35625.760375331753</v>
      </c>
      <c r="H52" s="3">
        <f t="shared" ref="H52" si="61">G52+H51</f>
        <v>-35789.638873058277</v>
      </c>
      <c r="I52" s="3">
        <f t="shared" ref="I52" si="62">H52+I51</f>
        <v>-35950.692247987041</v>
      </c>
      <c r="J52" s="3">
        <f>I52+J51</f>
        <v>-36116.065432327778</v>
      </c>
      <c r="K52" s="3">
        <f>J52+K51</f>
        <v>-36267.752907143557</v>
      </c>
      <c r="L52" s="3">
        <f>K52</f>
        <v>-36267.752907143557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15.75" customHeight="1">
      <c r="B53" s="61" t="s">
        <v>39</v>
      </c>
      <c r="C53" s="56">
        <v>3</v>
      </c>
      <c r="D53" s="53" t="s">
        <v>32</v>
      </c>
      <c r="E53" s="5"/>
      <c r="F53" s="3"/>
      <c r="G53" s="3"/>
      <c r="H53" s="3"/>
      <c r="I53" s="3"/>
      <c r="J53" s="3"/>
      <c r="K53" s="3"/>
      <c r="L53" s="6">
        <v>636197.2250434017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15.75" customHeight="1">
      <c r="B54" s="61" t="s">
        <v>39</v>
      </c>
      <c r="C54" s="56">
        <v>3</v>
      </c>
      <c r="D54" s="53" t="s">
        <v>5</v>
      </c>
      <c r="E54" s="5"/>
      <c r="F54" s="3"/>
      <c r="G54" s="3"/>
      <c r="H54" s="3"/>
      <c r="I54" s="3"/>
      <c r="J54" s="3"/>
      <c r="K54" s="3"/>
      <c r="L54" s="3">
        <f>SUM(L52:L53)</f>
        <v>599929.47213625815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15.75" customHeight="1">
      <c r="B55" s="61"/>
      <c r="C55" s="57"/>
      <c r="D55" s="53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15.75" customHeight="1">
      <c r="B56" s="61" t="s">
        <v>39</v>
      </c>
      <c r="C56" s="56">
        <v>4</v>
      </c>
      <c r="D56" s="72" t="s">
        <v>33</v>
      </c>
      <c r="E56" s="16">
        <f>A!I56</f>
        <v>255613.48468294227</v>
      </c>
      <c r="F56" s="11">
        <f>A!J56</f>
        <v>47536.403955873568</v>
      </c>
      <c r="G56" s="11">
        <f>A!K56</f>
        <v>130103.1222460072</v>
      </c>
      <c r="H56" s="11">
        <f>A!L56</f>
        <v>-118291.08122711501</v>
      </c>
      <c r="I56" s="11">
        <f>A!M56</f>
        <v>139130.01859289675</v>
      </c>
      <c r="J56" s="11">
        <f>A!N56</f>
        <v>55351.431989637946</v>
      </c>
      <c r="K56" s="11">
        <f>A!O56</f>
        <v>11098.070810471309</v>
      </c>
      <c r="L56" s="11">
        <f>A!P56</f>
        <v>5657.1794298133282</v>
      </c>
      <c r="M56" s="11">
        <f>A!Q56</f>
        <v>-33056.302816397947</v>
      </c>
      <c r="N56" s="11">
        <f>A!R56</f>
        <v>-122201.28146768076</v>
      </c>
      <c r="O56" s="11">
        <f>A!S56</f>
        <v>35917.514211418806</v>
      </c>
      <c r="P56" s="11">
        <f>A!T56</f>
        <v>123918.03813997027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15.75" customHeight="1">
      <c r="B57" s="61" t="s">
        <v>39</v>
      </c>
      <c r="C57" s="56">
        <v>4</v>
      </c>
      <c r="D57" s="53" t="s">
        <v>3</v>
      </c>
      <c r="E57" s="5">
        <v>600.69168900491377</v>
      </c>
      <c r="F57" s="3">
        <f t="shared" ref="F57:P57" si="63">(E58+F56/2)*F$66</f>
        <v>1315.9171782444535</v>
      </c>
      <c r="G57" s="3">
        <f t="shared" si="63"/>
        <v>1665.5312638308085</v>
      </c>
      <c r="H57" s="3">
        <f t="shared" si="63"/>
        <v>1737.3722078507892</v>
      </c>
      <c r="I57" s="3">
        <f t="shared" si="63"/>
        <v>1754.3090308188921</v>
      </c>
      <c r="J57" s="3">
        <f t="shared" si="63"/>
        <v>2248.6708338297972</v>
      </c>
      <c r="K57" s="3">
        <f t="shared" si="63"/>
        <v>2202.1226129660427</v>
      </c>
      <c r="L57" s="3">
        <f t="shared" si="63"/>
        <v>2086.089156770448</v>
      </c>
      <c r="M57" s="3">
        <f t="shared" si="63"/>
        <v>2197.7809687917061</v>
      </c>
      <c r="N57" s="3">
        <f t="shared" si="63"/>
        <v>1746.6156703023471</v>
      </c>
      <c r="O57" s="3">
        <f t="shared" si="63"/>
        <v>1625.8196156582724</v>
      </c>
      <c r="P57" s="3">
        <f t="shared" si="63"/>
        <v>1903.1941488530913</v>
      </c>
      <c r="Q57" s="3">
        <f t="shared" ref="Q57:W57" si="64">P58*Q$66</f>
        <v>1600.3960674818013</v>
      </c>
      <c r="R57" s="3">
        <f t="shared" si="64"/>
        <v>1605.0372160774987</v>
      </c>
      <c r="S57" s="3">
        <f t="shared" si="64"/>
        <v>1554.1852093832915</v>
      </c>
      <c r="T57" s="3">
        <f t="shared" si="64"/>
        <v>1558.5369279695647</v>
      </c>
      <c r="U57" s="3">
        <f t="shared" si="64"/>
        <v>1507.0829445333125</v>
      </c>
      <c r="V57" s="3">
        <f t="shared" si="64"/>
        <v>1567.1206636125728</v>
      </c>
      <c r="W57" s="3">
        <f t="shared" si="64"/>
        <v>1571.5086014706881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15.75" customHeight="1">
      <c r="B58" s="61" t="s">
        <v>39</v>
      </c>
      <c r="C58" s="56">
        <v>4</v>
      </c>
      <c r="D58" s="72" t="s">
        <v>4</v>
      </c>
      <c r="E58" s="5">
        <v>256214.17637194696</v>
      </c>
      <c r="F58" s="3">
        <f>E58+SUM(F56:F57)</f>
        <v>305066.497506065</v>
      </c>
      <c r="G58" s="3">
        <f t="shared" ref="G58" si="65">F58+SUM(G56:G57)</f>
        <v>436835.15101590299</v>
      </c>
      <c r="H58" s="3">
        <f t="shared" ref="H58" si="66">G58+SUM(H56:H57)</f>
        <v>320281.44199663878</v>
      </c>
      <c r="I58" s="3">
        <f t="shared" ref="I58" si="67">H58+SUM(I56:I57)</f>
        <v>461165.7696203544</v>
      </c>
      <c r="J58" s="3">
        <f t="shared" ref="J58" si="68">I58+SUM(J56:J57)</f>
        <v>518765.87244382215</v>
      </c>
      <c r="K58" s="3">
        <f t="shared" ref="K58" si="69">J58+SUM(K56:K57)</f>
        <v>532066.06586725952</v>
      </c>
      <c r="L58" s="3">
        <f>K58+SUM(L56:L57)</f>
        <v>539809.3344538433</v>
      </c>
      <c r="M58" s="3">
        <f>L58+SUM(M56:M57)</f>
        <v>508950.81260623707</v>
      </c>
      <c r="N58" s="3">
        <f t="shared" ref="N58" si="70">M58+SUM(N56:N57)</f>
        <v>388496.14680885867</v>
      </c>
      <c r="O58" s="3">
        <f t="shared" ref="O58" si="71">N58+SUM(O56:O57)</f>
        <v>426039.48063593573</v>
      </c>
      <c r="P58" s="3">
        <f t="shared" ref="P58" si="72">O58+SUM(P56:P57)</f>
        <v>551860.71292475914</v>
      </c>
      <c r="Q58" s="3">
        <f t="shared" ref="Q58" si="73">P58+Q57</f>
        <v>553461.10899224097</v>
      </c>
      <c r="R58" s="3">
        <f t="shared" ref="R58" si="74">Q58+R57</f>
        <v>555066.14620831842</v>
      </c>
      <c r="S58" s="3">
        <f t="shared" ref="S58" si="75">R58+S57</f>
        <v>556620.33141770167</v>
      </c>
      <c r="T58" s="3">
        <f t="shared" ref="T58" si="76">S58+T57</f>
        <v>558178.86834567122</v>
      </c>
      <c r="U58" s="3">
        <f t="shared" ref="U58" si="77">T58+U57</f>
        <v>559685.95129020454</v>
      </c>
      <c r="V58" s="3">
        <f t="shared" ref="V58" si="78">U58+V57</f>
        <v>561253.07195381715</v>
      </c>
      <c r="W58" s="3">
        <f t="shared" ref="W58" si="79">V58+W57</f>
        <v>562824.58055528789</v>
      </c>
      <c r="X58" s="11">
        <f>W58</f>
        <v>562824.58055528789</v>
      </c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15.75" customHeight="1">
      <c r="B59" s="61" t="s">
        <v>39</v>
      </c>
      <c r="C59" s="56">
        <v>4</v>
      </c>
      <c r="D59" s="53" t="s">
        <v>6</v>
      </c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18">
        <f>X72</f>
        <v>710.65121207624543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15.75" customHeight="1">
      <c r="B60" s="61" t="s">
        <v>39</v>
      </c>
      <c r="C60" s="56">
        <v>4</v>
      </c>
      <c r="D60" s="53" t="s">
        <v>7</v>
      </c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11">
        <f>SUM(X58:X59)</f>
        <v>563535.23176736408</v>
      </c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15.75" customHeight="1">
      <c r="B61" s="61"/>
      <c r="C61" s="57"/>
      <c r="D61" s="53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11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15.75" customHeight="1">
      <c r="B62" s="61" t="s">
        <v>39</v>
      </c>
      <c r="C62" s="64" t="s">
        <v>27</v>
      </c>
      <c r="D62" s="53" t="s">
        <v>8</v>
      </c>
      <c r="E62" s="16">
        <f>SUMIFS(B!20:20,B!$5:$5,E$4)</f>
        <v>-106583.5768</v>
      </c>
      <c r="F62" s="11">
        <f>SUMIFS(B!20:20,B!$5:$5,F$4)</f>
        <v>-107463.1786</v>
      </c>
      <c r="G62" s="11">
        <f>SUMIFS(B!20:20,B!$5:$5,G$4)</f>
        <v>-92102.314320000005</v>
      </c>
      <c r="H62" s="11">
        <f>SUMIFS(B!20:20,B!$5:$5,H$4)</f>
        <v>-44200.83496</v>
      </c>
      <c r="I62" s="11">
        <f>SUMIFS(B!20:20,B!$5:$5,I$4)</f>
        <v>-22508.84116</v>
      </c>
      <c r="J62" s="11">
        <f>SUMIFS(B!20:20,B!$5:$5,J$4)</f>
        <v>-5360.2732400000004</v>
      </c>
      <c r="K62" s="11">
        <f>SUMIFS(B!20:20,B!$5:$5,K$4)</f>
        <v>-1938.2808</v>
      </c>
      <c r="L62" s="11">
        <f>SUMIFS(B!20:20,B!$5:$5,L$4)</f>
        <v>-1908.146</v>
      </c>
      <c r="M62" s="11">
        <f>SUMIFS(B!20:20,B!$5:$5,M$4)</f>
        <v>-10261.144200000001</v>
      </c>
      <c r="N62" s="11">
        <f>SUMIFS(B!20:20,B!$5:$5,N$4)</f>
        <v>-31896.114879999997</v>
      </c>
      <c r="O62" s="11">
        <f>SUMIFS(B!20:20,B!$5:$5,O$4)</f>
        <v>-63942.220719999998</v>
      </c>
      <c r="P62" s="11">
        <f>SUMIFS(B!20:20,B!$5:$5,P$4)</f>
        <v>-80296.817439999999</v>
      </c>
      <c r="Q62" s="11">
        <f>SUMIFS(B!20:20,B!$5:$5,Q$4)</f>
        <v>-122859.90695999999</v>
      </c>
      <c r="R62" s="11">
        <f>SUMIFS(B!20:20,B!$5:$5,R$4)</f>
        <v>-143798.48895999999</v>
      </c>
      <c r="S62" s="11">
        <f>SUMIFS(B!20:20,B!$5:$5,S$4)</f>
        <v>-117105.26071999999</v>
      </c>
      <c r="T62" s="11">
        <f>SUMIFS(B!20:20,B!$5:$5,T$4)</f>
        <v>-77656.73272</v>
      </c>
      <c r="U62" s="11">
        <f>SUMIFS(B!20:20,B!$5:$5,U$4)</f>
        <v>-31926.68304</v>
      </c>
      <c r="V62" s="11">
        <f>SUMIFS(B!20:20,B!$5:$5,V$4)</f>
        <v>-7823.1557599999996</v>
      </c>
      <c r="W62" s="11">
        <f>SUMIFS(B!20:20,B!$5:$5,W$4)</f>
        <v>-1856.2179999999998</v>
      </c>
      <c r="X62" s="11">
        <f>SUMIFS(B!20:20,B!$5:$5,X$4)</f>
        <v>-1954.69911</v>
      </c>
      <c r="Y62" s="11">
        <f>SUMIFS(B!20:20,B!$5:$5,Y$4)</f>
        <v>-3800.19346</v>
      </c>
      <c r="Z62" s="11">
        <f>SUMIFS(B!20:20,B!$5:$5,Z$4)</f>
        <v>-24904.596150000001</v>
      </c>
      <c r="AA62" s="11">
        <f>SUMIFS(B!20:20,B!$5:$5,AA$4)</f>
        <v>-57106.998899999999</v>
      </c>
      <c r="AB62" s="11">
        <f>SUMIFS(B!20:20,B!$5:$5,AB$4)</f>
        <v>-88573.016700000007</v>
      </c>
      <c r="AC62" s="11">
        <f>SUMIFS(B!20:20,B!$5:$5,AC$4)</f>
        <v>-116111.49795</v>
      </c>
      <c r="AD62" s="11">
        <f>SUMIFS(B!20:20,B!$5:$5,AD$4)</f>
        <v>-123367.83795</v>
      </c>
      <c r="AE62" s="11">
        <f>SUMIFS(B!20:20,B!$5:$5,AE$4)</f>
        <v>-81146.838149999996</v>
      </c>
      <c r="AF62" s="11">
        <f>SUMIFS(B!20:20,B!$5:$5,AF$4)</f>
        <v>-52333.841699999997</v>
      </c>
      <c r="AG62" s="11">
        <f>SUMIFS(B!20:20,B!$5:$5,AG$4)</f>
        <v>-25655.370299999999</v>
      </c>
      <c r="AH62" s="11">
        <f>SUMIFS(B!20:20,B!$5:$5,AH$4)</f>
        <v>-6286.4644500000004</v>
      </c>
      <c r="AI62" s="11">
        <f>SUMIFS(B!20:20,B!$5:$5,AI$4)</f>
        <v>-1491.60375</v>
      </c>
    </row>
    <row r="63" spans="2:35" ht="15.75" customHeight="1">
      <c r="B63" s="61" t="s">
        <v>39</v>
      </c>
      <c r="C63" s="64" t="s">
        <v>27</v>
      </c>
      <c r="D63" s="53" t="s">
        <v>9</v>
      </c>
      <c r="E63" s="5">
        <v>1657.1489458978604</v>
      </c>
      <c r="F63" s="3">
        <f t="shared" ref="F63:AI63" si="80">(E64+F54+F60+F62/2)*F$66</f>
        <v>1161.9276707535807</v>
      </c>
      <c r="G63" s="3">
        <f t="shared" si="80"/>
        <v>668.69025553160657</v>
      </c>
      <c r="H63" s="3">
        <f t="shared" si="80"/>
        <v>373.12877081930992</v>
      </c>
      <c r="I63" s="3">
        <f t="shared" si="80"/>
        <v>216.59958400018576</v>
      </c>
      <c r="J63" s="3">
        <f t="shared" si="80"/>
        <v>158.31030305547964</v>
      </c>
      <c r="K63" s="3">
        <f t="shared" si="80"/>
        <v>129.88212953514048</v>
      </c>
      <c r="L63" s="3">
        <f t="shared" si="80"/>
        <v>2453.3357839449386</v>
      </c>
      <c r="M63" s="3">
        <f t="shared" si="80"/>
        <v>2626.8024220440411</v>
      </c>
      <c r="N63" s="3">
        <f t="shared" si="80"/>
        <v>2367.2115518522955</v>
      </c>
      <c r="O63" s="3">
        <f t="shared" si="80"/>
        <v>2245.7014589584815</v>
      </c>
      <c r="P63" s="3">
        <f t="shared" si="80"/>
        <v>1917.0510337624576</v>
      </c>
      <c r="Q63" s="3">
        <f t="shared" si="80"/>
        <v>1136.4816842617897</v>
      </c>
      <c r="R63" s="3">
        <f t="shared" si="80"/>
        <v>753.12280706214904</v>
      </c>
      <c r="S63" s="3">
        <f t="shared" si="80"/>
        <v>363.99654940226281</v>
      </c>
      <c r="T63" s="3">
        <f t="shared" si="80"/>
        <v>92.34894892458918</v>
      </c>
      <c r="U63" s="3">
        <f t="shared" si="80"/>
        <v>-58.63749693662119</v>
      </c>
      <c r="V63" s="3">
        <f t="shared" si="80"/>
        <v>-116.6232153938445</v>
      </c>
      <c r="W63" s="3">
        <f t="shared" si="80"/>
        <v>-130.5008836609473</v>
      </c>
      <c r="X63" s="3">
        <f t="shared" si="80"/>
        <v>1287.229534695912</v>
      </c>
      <c r="Y63" s="3">
        <f t="shared" si="80"/>
        <v>1437.2444719585701</v>
      </c>
      <c r="Z63" s="3">
        <f t="shared" si="80"/>
        <v>1351.0434063465523</v>
      </c>
      <c r="AA63" s="3">
        <f t="shared" si="80"/>
        <v>1290.0487394938245</v>
      </c>
      <c r="AB63" s="3">
        <f t="shared" si="80"/>
        <v>1050.7906807628212</v>
      </c>
      <c r="AC63" s="3">
        <f t="shared" si="80"/>
        <v>806.0927475205433</v>
      </c>
      <c r="AD63" s="3">
        <f t="shared" si="80"/>
        <v>473.07873695360075</v>
      </c>
      <c r="AE63" s="3">
        <f t="shared" si="80"/>
        <v>181.3655676314612</v>
      </c>
      <c r="AF63" s="3">
        <f t="shared" si="80"/>
        <v>1.7176826764389668</v>
      </c>
      <c r="AG63" s="3">
        <f t="shared" si="80"/>
        <v>-103.62446159020747</v>
      </c>
      <c r="AH63" s="3">
        <f t="shared" si="80"/>
        <v>-152.47112175451957</v>
      </c>
      <c r="AI63" s="3">
        <f t="shared" si="80"/>
        <v>0</v>
      </c>
    </row>
    <row r="64" spans="2:35" ht="15.75" customHeight="1">
      <c r="B64" s="63" t="s">
        <v>39</v>
      </c>
      <c r="C64" s="65" t="s">
        <v>27</v>
      </c>
      <c r="D64" s="73" t="s">
        <v>10</v>
      </c>
      <c r="E64" s="24">
        <v>300950.24265182565</v>
      </c>
      <c r="F64" s="6">
        <f t="shared" ref="F64:AI64" si="81">E64+F54+F60+F62+F63</f>
        <v>194648.99172257926</v>
      </c>
      <c r="G64" s="6">
        <f t="shared" si="81"/>
        <v>103215.36765811086</v>
      </c>
      <c r="H64" s="6">
        <f t="shared" si="81"/>
        <v>59387.661468930171</v>
      </c>
      <c r="I64" s="6">
        <f t="shared" si="81"/>
        <v>37095.419892930353</v>
      </c>
      <c r="J64" s="6">
        <f t="shared" si="81"/>
        <v>31893.456955985832</v>
      </c>
      <c r="K64" s="6">
        <f t="shared" si="81"/>
        <v>30085.058285520972</v>
      </c>
      <c r="L64" s="6">
        <f t="shared" si="81"/>
        <v>630559.72020572412</v>
      </c>
      <c r="M64" s="6">
        <f t="shared" si="81"/>
        <v>622925.37842776813</v>
      </c>
      <c r="N64" s="6">
        <f t="shared" si="81"/>
        <v>593396.47509962041</v>
      </c>
      <c r="O64" s="6">
        <f t="shared" si="81"/>
        <v>531699.95583857887</v>
      </c>
      <c r="P64" s="6">
        <f t="shared" si="81"/>
        <v>453320.18943234131</v>
      </c>
      <c r="Q64" s="6">
        <f t="shared" si="81"/>
        <v>331596.76415660314</v>
      </c>
      <c r="R64" s="6">
        <f t="shared" si="81"/>
        <v>188551.39800366529</v>
      </c>
      <c r="S64" s="6">
        <f t="shared" si="81"/>
        <v>71810.133833067564</v>
      </c>
      <c r="T64" s="6">
        <f t="shared" si="81"/>
        <v>-5754.2499380078461</v>
      </c>
      <c r="U64" s="6">
        <f t="shared" si="81"/>
        <v>-37739.57047494447</v>
      </c>
      <c r="V64" s="6">
        <f t="shared" si="81"/>
        <v>-45679.349450338319</v>
      </c>
      <c r="W64" s="6">
        <f t="shared" si="81"/>
        <v>-47666.068333999268</v>
      </c>
      <c r="X64" s="6">
        <f t="shared" si="81"/>
        <v>515201.69385806075</v>
      </c>
      <c r="Y64" s="6">
        <f t="shared" si="81"/>
        <v>512838.74487001932</v>
      </c>
      <c r="Z64" s="6">
        <f t="shared" si="81"/>
        <v>489285.1921263659</v>
      </c>
      <c r="AA64" s="6">
        <f t="shared" si="81"/>
        <v>433468.24196585972</v>
      </c>
      <c r="AB64" s="6">
        <f t="shared" si="81"/>
        <v>345946.01594662259</v>
      </c>
      <c r="AC64" s="6">
        <f t="shared" si="81"/>
        <v>230640.61074414314</v>
      </c>
      <c r="AD64" s="6">
        <f t="shared" si="81"/>
        <v>107745.85153109673</v>
      </c>
      <c r="AE64" s="6">
        <f t="shared" si="81"/>
        <v>26780.378948728201</v>
      </c>
      <c r="AF64" s="6">
        <f t="shared" si="81"/>
        <v>-25551.745068595355</v>
      </c>
      <c r="AG64" s="6">
        <f t="shared" si="81"/>
        <v>-51310.739830185565</v>
      </c>
      <c r="AH64" s="6">
        <f t="shared" si="81"/>
        <v>-57749.675401940083</v>
      </c>
      <c r="AI64" s="6">
        <f t="shared" si="81"/>
        <v>-59241.279151940085</v>
      </c>
    </row>
    <row r="65" spans="1:35" ht="15.75" customHeight="1">
      <c r="B65" s="60"/>
      <c r="C65" s="55"/>
      <c r="D65" s="53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30" customFormat="1" ht="15.75" customHeight="1">
      <c r="A66" s="25"/>
      <c r="B66" s="66" t="s">
        <v>27</v>
      </c>
      <c r="C66" s="54" t="s">
        <v>27</v>
      </c>
      <c r="D66" s="73" t="s">
        <v>12</v>
      </c>
      <c r="E66" s="67">
        <v>4.7000000000000002E-3</v>
      </c>
      <c r="F66" s="68">
        <v>4.7000000000000002E-3</v>
      </c>
      <c r="G66" s="68">
        <v>4.4999999999999997E-3</v>
      </c>
      <c r="H66" s="68">
        <v>4.5999999999999999E-3</v>
      </c>
      <c r="I66" s="68">
        <v>4.4999999999999997E-3</v>
      </c>
      <c r="J66" s="68">
        <v>4.5999999999999999E-3</v>
      </c>
      <c r="K66" s="68">
        <v>4.1999999999999997E-3</v>
      </c>
      <c r="L66" s="68">
        <v>3.8999999999999998E-3</v>
      </c>
      <c r="M66" s="68">
        <v>4.1999999999999997E-3</v>
      </c>
      <c r="N66" s="68">
        <v>3.8999999999999998E-3</v>
      </c>
      <c r="O66" s="68">
        <v>4.0000000000000001E-3</v>
      </c>
      <c r="P66" s="68">
        <v>3.8999999999999998E-3</v>
      </c>
      <c r="Q66" s="68">
        <v>2.8999999999999998E-3</v>
      </c>
      <c r="R66" s="68">
        <v>2.8999999999999998E-3</v>
      </c>
      <c r="S66" s="68">
        <v>2.8E-3</v>
      </c>
      <c r="T66" s="68">
        <v>2.8E-3</v>
      </c>
      <c r="U66" s="68">
        <v>2.7000000000000001E-3</v>
      </c>
      <c r="V66" s="68">
        <v>2.8E-3</v>
      </c>
      <c r="W66" s="68">
        <v>2.8E-3</v>
      </c>
      <c r="X66" s="68">
        <v>2.5000000000000001E-3</v>
      </c>
      <c r="Y66" s="68">
        <v>2.8E-3</v>
      </c>
      <c r="Z66" s="68">
        <v>2.7000000000000001E-3</v>
      </c>
      <c r="AA66" s="68">
        <v>2.8E-3</v>
      </c>
      <c r="AB66" s="68">
        <v>2.7000000000000001E-3</v>
      </c>
      <c r="AC66" s="68">
        <v>2.8E-3</v>
      </c>
      <c r="AD66" s="68">
        <v>2.8E-3</v>
      </c>
      <c r="AE66" s="68">
        <v>2.7000000000000001E-3</v>
      </c>
      <c r="AF66" s="68">
        <v>2.8E-3</v>
      </c>
      <c r="AG66" s="68">
        <v>2.7000000000000001E-3</v>
      </c>
      <c r="AH66" s="68">
        <v>2.8E-3</v>
      </c>
      <c r="AI66" s="29"/>
    </row>
    <row r="67" spans="1:35" ht="15.75" customHeight="1">
      <c r="B67" s="60"/>
      <c r="C67" s="55"/>
      <c r="D67" s="53"/>
      <c r="E67" s="37"/>
      <c r="F67" s="7"/>
      <c r="G67" s="7"/>
      <c r="H67" s="7"/>
      <c r="I67" s="7"/>
      <c r="J67" s="7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5.75" customHeight="1">
      <c r="B68" s="60" t="s">
        <v>11</v>
      </c>
      <c r="C68" s="56">
        <v>4</v>
      </c>
      <c r="D68" s="53" t="s">
        <v>13</v>
      </c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>
        <v>13198.73</v>
      </c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5.75" customHeight="1">
      <c r="B69" s="61" t="s">
        <v>36</v>
      </c>
      <c r="C69" s="56">
        <v>4</v>
      </c>
      <c r="D69" s="53" t="s">
        <v>14</v>
      </c>
      <c r="E69" s="5">
        <f>A!I16</f>
        <v>5003658.9265008466</v>
      </c>
      <c r="F69" s="3">
        <f>A!J16</f>
        <v>6685276.6684967121</v>
      </c>
      <c r="G69" s="3">
        <f>A!K16</f>
        <v>6162270.194122307</v>
      </c>
      <c r="H69" s="3">
        <f>A!L16</f>
        <v>5865829.8095315062</v>
      </c>
      <c r="I69" s="3">
        <f>A!M16</f>
        <v>6367822.5379861249</v>
      </c>
      <c r="J69" s="3">
        <f>A!N16</f>
        <v>11763868.712054795</v>
      </c>
      <c r="K69" s="3">
        <f>A!O16</f>
        <v>11389763.052544439</v>
      </c>
      <c r="L69" s="3">
        <f>A!P16</f>
        <v>9949143.6994773205</v>
      </c>
      <c r="M69" s="3">
        <f>A!Q16</f>
        <v>8029874.0672163879</v>
      </c>
      <c r="N69" s="3">
        <f>A!R16</f>
        <v>5995327.189172131</v>
      </c>
      <c r="O69" s="3">
        <f>A!S16</f>
        <v>4855903.1105535412</v>
      </c>
      <c r="P69" s="3">
        <f>A!T16</f>
        <v>3986169.8851897349</v>
      </c>
      <c r="Q69" s="3"/>
      <c r="R69" s="3"/>
      <c r="S69" s="3"/>
      <c r="T69" s="3"/>
      <c r="U69" s="3"/>
      <c r="V69" s="3"/>
      <c r="W69" s="3"/>
      <c r="X69" s="3">
        <f>IFERROR(SUM(E69:P69)/SUM($E$69:$P$72)*$X$68,0)</f>
        <v>6576.6311893417342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5.75" customHeight="1">
      <c r="B70" s="61" t="s">
        <v>38</v>
      </c>
      <c r="C70" s="56">
        <v>4</v>
      </c>
      <c r="D70" s="53" t="s">
        <v>14</v>
      </c>
      <c r="E70" s="5">
        <f>A!I29</f>
        <v>2636526.6421903055</v>
      </c>
      <c r="F70" s="3">
        <f>A!J29</f>
        <v>3041751.5106298458</v>
      </c>
      <c r="G70" s="3">
        <f>A!K29</f>
        <v>2829849.6639987668</v>
      </c>
      <c r="H70" s="3">
        <f>A!L29</f>
        <v>2560945.6741366307</v>
      </c>
      <c r="I70" s="3">
        <f>A!M29</f>
        <v>2491554.12673464</v>
      </c>
      <c r="J70" s="3">
        <f>A!N29</f>
        <v>3215035.3638346149</v>
      </c>
      <c r="K70" s="3">
        <f>A!O29</f>
        <v>3107237.3365242286</v>
      </c>
      <c r="L70" s="3">
        <f>A!P29</f>
        <v>2803863.5880667334</v>
      </c>
      <c r="M70" s="3">
        <f>A!Q29</f>
        <v>2526188.2863854035</v>
      </c>
      <c r="N70" s="3">
        <f>A!R29</f>
        <v>2357851.0966244359</v>
      </c>
      <c r="O70" s="3">
        <f>A!S29</f>
        <v>2270049.0429150071</v>
      </c>
      <c r="P70" s="3">
        <f>A!T29</f>
        <v>2481492.3498047027</v>
      </c>
      <c r="Q70" s="3"/>
      <c r="R70" s="3"/>
      <c r="S70" s="3"/>
      <c r="T70" s="3"/>
      <c r="U70" s="3"/>
      <c r="V70" s="3"/>
      <c r="W70" s="3"/>
      <c r="X70" s="3">
        <f>IFERROR(SUM(E70:P70)/SUM($E$69:$P$72)*$X$68,0)</f>
        <v>2470.1919443197453</v>
      </c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5.75" customHeight="1">
      <c r="B71" s="61" t="s">
        <v>37</v>
      </c>
      <c r="C71" s="56">
        <v>4</v>
      </c>
      <c r="D71" s="53" t="s">
        <v>14</v>
      </c>
      <c r="E71" s="5">
        <f>A!I42</f>
        <v>3365220.9171033404</v>
      </c>
      <c r="F71" s="3">
        <f>A!J42</f>
        <v>3669353.6648761076</v>
      </c>
      <c r="G71" s="3">
        <f>A!K42</f>
        <v>4114572.3954683687</v>
      </c>
      <c r="H71" s="3">
        <f>A!L42</f>
        <v>4441340.1552374354</v>
      </c>
      <c r="I71" s="3">
        <f>A!M42</f>
        <v>4222793.7804181203</v>
      </c>
      <c r="J71" s="3">
        <f>A!N42</f>
        <v>4381014.4963139361</v>
      </c>
      <c r="K71" s="3">
        <f>A!O42</f>
        <v>3977983.3920393744</v>
      </c>
      <c r="L71" s="3">
        <f>A!P42</f>
        <v>3629353.9464227203</v>
      </c>
      <c r="M71" s="3">
        <f>A!Q42</f>
        <v>3410796.7541300878</v>
      </c>
      <c r="N71" s="3">
        <f>A!R42</f>
        <v>3287288.7694004285</v>
      </c>
      <c r="O71" s="3">
        <f>A!S42</f>
        <v>3160602.0795399412</v>
      </c>
      <c r="P71" s="3">
        <f>A!T42</f>
        <v>3368347.0168588315</v>
      </c>
      <c r="Q71" s="3"/>
      <c r="R71" s="3"/>
      <c r="S71" s="3"/>
      <c r="T71" s="3"/>
      <c r="U71" s="3"/>
      <c r="V71" s="3"/>
      <c r="W71" s="3"/>
      <c r="X71" s="3">
        <f>IFERROR(SUM(E71:P71)/SUM($E$69:$P$72)*$X$68,0)</f>
        <v>3441.255654262276</v>
      </c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5.75" customHeight="1">
      <c r="B72" s="63" t="s">
        <v>39</v>
      </c>
      <c r="C72" s="54">
        <v>4</v>
      </c>
      <c r="D72" s="73" t="s">
        <v>14</v>
      </c>
      <c r="E72" s="24">
        <f>A!I55</f>
        <v>1713426.614078203</v>
      </c>
      <c r="F72" s="6">
        <f>A!J55</f>
        <v>1937753.5830820787</v>
      </c>
      <c r="G72" s="6">
        <f>A!K55</f>
        <v>1571408.0817276132</v>
      </c>
      <c r="H72" s="6">
        <f>A!L55</f>
        <v>934863.56873405969</v>
      </c>
      <c r="I72" s="6">
        <f>A!M55</f>
        <v>276701.50209111662</v>
      </c>
      <c r="J72" s="6">
        <f>A!N55</f>
        <v>43675.015299531311</v>
      </c>
      <c r="K72" s="6">
        <f>A!O55</f>
        <v>24710.003307931063</v>
      </c>
      <c r="L72" s="6">
        <f>A!P55</f>
        <v>25564.754784015091</v>
      </c>
      <c r="M72" s="6">
        <f>A!Q55</f>
        <v>185289.88909443919</v>
      </c>
      <c r="N72" s="6">
        <f>A!R55</f>
        <v>597211.63132575923</v>
      </c>
      <c r="O72" s="6">
        <f>A!S55</f>
        <v>916336.91392756312</v>
      </c>
      <c r="P72" s="6">
        <f>A!T55</f>
        <v>1071895.9187686478</v>
      </c>
      <c r="Q72" s="6"/>
      <c r="R72" s="6"/>
      <c r="S72" s="6"/>
      <c r="T72" s="6"/>
      <c r="U72" s="6"/>
      <c r="V72" s="6"/>
      <c r="W72" s="6"/>
      <c r="X72" s="6">
        <f>IFERROR(SUM(E72:P72)/SUM($E$69:$P$72)*$X$68,0)</f>
        <v>710.65121207624543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.75" customHeight="1">
      <c r="A73" s="36"/>
      <c r="B73" s="69"/>
      <c r="C73" s="4"/>
      <c r="D73" s="7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43"/>
      <c r="AI73" s="3"/>
    </row>
    <row r="74" spans="1:35" s="8" customFormat="1">
      <c r="A74" s="36"/>
      <c r="B74" s="69"/>
      <c r="D74" s="9"/>
      <c r="AA74" s="70"/>
    </row>
    <row r="79" spans="1:35">
      <c r="X79" s="8"/>
    </row>
  </sheetData>
  <phoneticPr fontId="10" type="noConversion"/>
  <conditionalFormatting sqref="K66:M66 K67:Y67 Q11:Y13 E66:J67 E14:Y15 E12:P13 E73:Y73 E20:Y20 E35:Y35 AA20:AI20 AA35:AI35 E65:AI65 Q69:Y72 Z5:AI15 E5:Y10 E50:AI50 AA65:AI73 Z67:Z73 E68:Y68 E69:P71 E18:E19 B6:B49 B51:B64 E16:AI17">
    <cfRule type="cellIs" dxfId="29" priority="287" operator="lessThan">
      <formula>0</formula>
    </cfRule>
  </conditionalFormatting>
  <conditionalFormatting sqref="W66:Y66">
    <cfRule type="cellIs" dxfId="28" priority="254" operator="lessThan">
      <formula>0</formula>
    </cfRule>
  </conditionalFormatting>
  <conditionalFormatting sqref="N66">
    <cfRule type="cellIs" dxfId="27" priority="212" operator="lessThan">
      <formula>0</formula>
    </cfRule>
  </conditionalFormatting>
  <conditionalFormatting sqref="P66:S66">
    <cfRule type="cellIs" dxfId="26" priority="211" operator="lessThan">
      <formula>0</formula>
    </cfRule>
  </conditionalFormatting>
  <conditionalFormatting sqref="O66">
    <cfRule type="cellIs" dxfId="25" priority="210" operator="lessThan">
      <formula>0</formula>
    </cfRule>
  </conditionalFormatting>
  <conditionalFormatting sqref="T66">
    <cfRule type="cellIs" dxfId="24" priority="200" operator="lessThan">
      <formula>0</formula>
    </cfRule>
  </conditionalFormatting>
  <conditionalFormatting sqref="U66">
    <cfRule type="cellIs" dxfId="23" priority="199" operator="lessThan">
      <formula>0</formula>
    </cfRule>
  </conditionalFormatting>
  <conditionalFormatting sqref="V66">
    <cfRule type="cellIs" dxfId="22" priority="198" operator="lessThan">
      <formula>0</formula>
    </cfRule>
  </conditionalFormatting>
  <conditionalFormatting sqref="Z20">
    <cfRule type="cellIs" dxfId="21" priority="161" operator="lessThan">
      <formula>0</formula>
    </cfRule>
  </conditionalFormatting>
  <conditionalFormatting sqref="Z35">
    <cfRule type="cellIs" dxfId="20" priority="152" operator="lessThan">
      <formula>0</formula>
    </cfRule>
  </conditionalFormatting>
  <conditionalFormatting sqref="Z35">
    <cfRule type="cellIs" dxfId="19" priority="151" operator="lessThan">
      <formula>0</formula>
    </cfRule>
  </conditionalFormatting>
  <conditionalFormatting sqref="Z66">
    <cfRule type="cellIs" dxfId="18" priority="150" operator="lessThan">
      <formula>0</formula>
    </cfRule>
  </conditionalFormatting>
  <conditionalFormatting sqref="B69">
    <cfRule type="cellIs" dxfId="17" priority="122" operator="lessThan">
      <formula>0</formula>
    </cfRule>
  </conditionalFormatting>
  <conditionalFormatting sqref="B70">
    <cfRule type="cellIs" dxfId="16" priority="121" operator="lessThan">
      <formula>0</formula>
    </cfRule>
  </conditionalFormatting>
  <conditionalFormatting sqref="B71">
    <cfRule type="cellIs" dxfId="15" priority="119" operator="lessThan">
      <formula>0</formula>
    </cfRule>
  </conditionalFormatting>
  <conditionalFormatting sqref="B72">
    <cfRule type="cellIs" dxfId="14" priority="117" operator="lessThan">
      <formula>0</formula>
    </cfRule>
  </conditionalFormatting>
  <conditionalFormatting sqref="E11:P11">
    <cfRule type="cellIs" dxfId="13" priority="108" operator="lessThan">
      <formula>0</formula>
    </cfRule>
  </conditionalFormatting>
  <conditionalFormatting sqref="E72:P72">
    <cfRule type="cellIs" dxfId="12" priority="33" operator="lessThan">
      <formula>0</formula>
    </cfRule>
  </conditionalFormatting>
  <conditionalFormatting sqref="F18:AI19">
    <cfRule type="cellIs" dxfId="11" priority="10" operator="lessThan">
      <formula>0</formula>
    </cfRule>
  </conditionalFormatting>
  <conditionalFormatting sqref="Q26:Y28 E29:Y30 E27:P28 Z21:AI30 E21:Y25 E33:E34 E31:AI32">
    <cfRule type="cellIs" dxfId="10" priority="9" operator="lessThan">
      <formula>0</formula>
    </cfRule>
  </conditionalFormatting>
  <conditionalFormatting sqref="E26:P26">
    <cfRule type="cellIs" dxfId="9" priority="8" operator="lessThan">
      <formula>0</formula>
    </cfRule>
  </conditionalFormatting>
  <conditionalFormatting sqref="F33:AI34">
    <cfRule type="cellIs" dxfId="8" priority="7" operator="lessThan">
      <formula>0</formula>
    </cfRule>
  </conditionalFormatting>
  <conditionalFormatting sqref="Q41:Y43 E44:Y45 E42:P43 Z36:AI45 E36:Y40 E48:E49 E46:AI47">
    <cfRule type="cellIs" dxfId="7" priority="6" operator="lessThan">
      <formula>0</formula>
    </cfRule>
  </conditionalFormatting>
  <conditionalFormatting sqref="E41:P41">
    <cfRule type="cellIs" dxfId="6" priority="5" operator="lessThan">
      <formula>0</formula>
    </cfRule>
  </conditionalFormatting>
  <conditionalFormatting sqref="F48:AI49">
    <cfRule type="cellIs" dxfId="5" priority="4" operator="lessThan">
      <formula>0</formula>
    </cfRule>
  </conditionalFormatting>
  <conditionalFormatting sqref="Q56:Y58 E59:Y60 E57:P58 Z51:AI60 E51:Y55 E63:E64 E61:AI62">
    <cfRule type="cellIs" dxfId="4" priority="3" operator="lessThan">
      <formula>0</formula>
    </cfRule>
  </conditionalFormatting>
  <conditionalFormatting sqref="E56:P56">
    <cfRule type="cellIs" dxfId="3" priority="2" operator="lessThan">
      <formula>0</formula>
    </cfRule>
  </conditionalFormatting>
  <conditionalFormatting sqref="F63:AI64">
    <cfRule type="cellIs" dxfId="2" priority="1" operator="lessThan">
      <formula>0</formula>
    </cfRule>
  </conditionalFormatting>
  <pageMargins left="0.25" right="0.25" top="0.75" bottom="0.75" header="0.3" footer="0.3"/>
  <pageSetup scale="44" fitToWidth="0" pageOrder="overThenDown" orientation="landscape" r:id="rId1"/>
  <headerFooter>
    <oddFooter>Page &amp;P of &amp;N</oddFooter>
  </headerFooter>
  <colBreaks count="1" manualBreakCount="1">
    <brk id="17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8DF1-DC6E-4646-9F8F-B1BD20C70407}">
  <dimension ref="A1:T29"/>
  <sheetViews>
    <sheetView tabSelected="1" view="pageBreakPreview" zoomScaleNormal="70" zoomScaleSheetLayoutView="100" workbookViewId="0"/>
  </sheetViews>
  <sheetFormatPr defaultColWidth="9" defaultRowHeight="15.6"/>
  <cols>
    <col min="1" max="1" width="0.8984375" style="23" customWidth="1"/>
    <col min="2" max="2" width="15.8984375" style="20" bestFit="1" customWidth="1"/>
    <col min="3" max="5" width="9.5" style="23" customWidth="1"/>
    <col min="6" max="6" width="11.8984375" style="23" customWidth="1"/>
    <col min="7" max="9" width="9.5" style="23" customWidth="1"/>
    <col min="10" max="10" width="11.8984375" style="23" customWidth="1"/>
    <col min="11" max="13" width="9.5" style="23" customWidth="1"/>
    <col min="14" max="15" width="11.8984375" style="23" customWidth="1"/>
    <col min="16" max="18" width="9.5" style="23" customWidth="1"/>
    <col min="19" max="19" width="0.8984375" style="23" customWidth="1"/>
    <col min="20" max="24" width="15.5" style="23" customWidth="1"/>
    <col min="25" max="57" width="15.09765625" style="23" customWidth="1"/>
    <col min="58" max="68" width="13.3984375" style="23" customWidth="1"/>
    <col min="69" max="16384" width="9" style="23"/>
  </cols>
  <sheetData>
    <row r="1" spans="1:20" ht="15.75" customHeight="1">
      <c r="A1" s="98" t="s">
        <v>76</v>
      </c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20" ht="15.75" customHeight="1">
      <c r="A2" s="98" t="s">
        <v>91</v>
      </c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20" ht="15.75" customHeight="1">
      <c r="A3" s="19"/>
      <c r="C3" s="103"/>
      <c r="D3" s="103"/>
      <c r="E3" s="103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20" ht="15.75" customHeight="1">
      <c r="A4" s="19"/>
      <c r="B4" s="90"/>
      <c r="C4" s="131"/>
      <c r="D4" s="119"/>
      <c r="E4" s="118"/>
      <c r="F4" s="44"/>
      <c r="G4" s="117" t="s">
        <v>92</v>
      </c>
      <c r="H4" s="119"/>
      <c r="I4" s="119"/>
      <c r="J4" s="118"/>
      <c r="K4" s="119"/>
      <c r="L4" s="119"/>
      <c r="M4" s="119"/>
      <c r="N4" s="119"/>
      <c r="O4" s="119"/>
      <c r="P4" s="119"/>
      <c r="Q4" s="119"/>
      <c r="R4" s="118"/>
      <c r="S4" s="19"/>
    </row>
    <row r="5" spans="1:20" ht="15.75" customHeight="1">
      <c r="A5" s="19"/>
      <c r="B5" s="104"/>
      <c r="C5" s="147"/>
      <c r="D5" s="103"/>
      <c r="E5" s="109"/>
      <c r="F5" s="104" t="s">
        <v>82</v>
      </c>
      <c r="G5" s="131"/>
      <c r="H5" s="119"/>
      <c r="I5" s="118"/>
      <c r="J5" s="94" t="s">
        <v>86</v>
      </c>
      <c r="K5" s="117"/>
      <c r="L5" s="119"/>
      <c r="M5" s="120"/>
      <c r="N5" s="152"/>
      <c r="O5" s="94" t="s">
        <v>63</v>
      </c>
      <c r="P5" s="131"/>
      <c r="Q5" s="129"/>
      <c r="R5" s="120"/>
    </row>
    <row r="6" spans="1:20" ht="15.75" customHeight="1">
      <c r="A6" s="19"/>
      <c r="B6" s="104"/>
      <c r="C6" s="38"/>
      <c r="D6" s="9"/>
      <c r="E6" s="115"/>
      <c r="F6" s="104" t="s">
        <v>83</v>
      </c>
      <c r="G6" s="108"/>
      <c r="H6" s="103"/>
      <c r="I6" s="109"/>
      <c r="J6" s="114" t="s">
        <v>83</v>
      </c>
      <c r="K6" s="108"/>
      <c r="L6" s="103"/>
      <c r="M6" s="109"/>
      <c r="N6" s="114" t="s">
        <v>104</v>
      </c>
      <c r="O6" s="114" t="s">
        <v>0</v>
      </c>
      <c r="P6" s="108" t="s">
        <v>101</v>
      </c>
      <c r="Q6" s="103"/>
      <c r="R6" s="109"/>
    </row>
    <row r="7" spans="1:20" ht="15.75" customHeight="1">
      <c r="B7" s="104"/>
      <c r="C7" s="38"/>
      <c r="D7" s="9"/>
      <c r="E7" s="115"/>
      <c r="F7" s="104" t="s">
        <v>84</v>
      </c>
      <c r="G7" s="130"/>
      <c r="H7" s="103"/>
      <c r="I7" s="109"/>
      <c r="J7" s="114" t="s">
        <v>84</v>
      </c>
      <c r="K7" s="108"/>
      <c r="L7" s="103"/>
      <c r="M7" s="109"/>
      <c r="N7" s="114" t="s">
        <v>105</v>
      </c>
      <c r="O7" s="114" t="s">
        <v>70</v>
      </c>
      <c r="P7" s="108" t="s">
        <v>89</v>
      </c>
      <c r="Q7" s="103"/>
      <c r="R7" s="109"/>
    </row>
    <row r="8" spans="1:20" ht="15.75" customHeight="1">
      <c r="B8" s="104"/>
      <c r="C8" s="111" t="s">
        <v>77</v>
      </c>
      <c r="D8" s="113"/>
      <c r="E8" s="112"/>
      <c r="F8" s="104" t="s">
        <v>90</v>
      </c>
      <c r="G8" s="107" t="s">
        <v>103</v>
      </c>
      <c r="H8" s="103"/>
      <c r="I8" s="109"/>
      <c r="J8" s="114" t="s">
        <v>90</v>
      </c>
      <c r="K8" s="111" t="s">
        <v>100</v>
      </c>
      <c r="L8" s="113"/>
      <c r="M8" s="112"/>
      <c r="N8" s="114" t="s">
        <v>99</v>
      </c>
      <c r="O8" s="170" t="s">
        <v>64</v>
      </c>
      <c r="P8" s="111" t="s">
        <v>64</v>
      </c>
      <c r="Q8" s="113"/>
      <c r="R8" s="112"/>
    </row>
    <row r="9" spans="1:20" ht="15.75" customHeight="1">
      <c r="B9" s="38" t="s">
        <v>59</v>
      </c>
      <c r="C9" s="104" t="s">
        <v>79</v>
      </c>
      <c r="D9" s="89" t="s">
        <v>60</v>
      </c>
      <c r="E9" s="106" t="s">
        <v>78</v>
      </c>
      <c r="F9" s="158" t="s">
        <v>61</v>
      </c>
      <c r="G9" s="90" t="s">
        <v>79</v>
      </c>
      <c r="H9" s="134" t="s">
        <v>60</v>
      </c>
      <c r="I9" s="151" t="s">
        <v>78</v>
      </c>
      <c r="J9" s="166" t="s">
        <v>61</v>
      </c>
      <c r="K9" s="90" t="s">
        <v>79</v>
      </c>
      <c r="L9" s="134" t="s">
        <v>60</v>
      </c>
      <c r="M9" s="151" t="s">
        <v>78</v>
      </c>
      <c r="N9" s="169" t="s">
        <v>85</v>
      </c>
      <c r="O9" s="169" t="s">
        <v>85</v>
      </c>
      <c r="P9" s="104" t="s">
        <v>79</v>
      </c>
      <c r="Q9" s="89" t="s">
        <v>60</v>
      </c>
      <c r="R9" s="106" t="s">
        <v>78</v>
      </c>
    </row>
    <row r="10" spans="1:20" ht="15.75" customHeight="1">
      <c r="B10" s="131"/>
      <c r="C10" s="90" t="s">
        <v>42</v>
      </c>
      <c r="D10" s="134" t="s">
        <v>18</v>
      </c>
      <c r="E10" s="151" t="s">
        <v>43</v>
      </c>
      <c r="F10" s="90" t="s">
        <v>44</v>
      </c>
      <c r="G10" s="90" t="s">
        <v>45</v>
      </c>
      <c r="H10" s="134" t="s">
        <v>46</v>
      </c>
      <c r="I10" s="151" t="s">
        <v>47</v>
      </c>
      <c r="J10" s="94" t="s">
        <v>48</v>
      </c>
      <c r="K10" s="90" t="s">
        <v>49</v>
      </c>
      <c r="L10" s="134" t="s">
        <v>50</v>
      </c>
      <c r="M10" s="151" t="s">
        <v>51</v>
      </c>
      <c r="N10" s="94" t="s">
        <v>52</v>
      </c>
      <c r="O10" s="94" t="s">
        <v>80</v>
      </c>
      <c r="P10" s="90" t="s">
        <v>81</v>
      </c>
      <c r="Q10" s="134" t="s">
        <v>87</v>
      </c>
      <c r="R10" s="151" t="s">
        <v>102</v>
      </c>
    </row>
    <row r="11" spans="1:20" ht="15.75" customHeight="1">
      <c r="B11" s="91"/>
      <c r="C11" s="110"/>
      <c r="D11" s="105"/>
      <c r="E11" s="150" t="s">
        <v>98</v>
      </c>
      <c r="F11" s="110"/>
      <c r="G11" s="168" t="s">
        <v>93</v>
      </c>
      <c r="H11" s="162" t="s">
        <v>88</v>
      </c>
      <c r="I11" s="150" t="s">
        <v>94</v>
      </c>
      <c r="J11" s="155"/>
      <c r="K11" s="168" t="s">
        <v>95</v>
      </c>
      <c r="L11" s="162" t="s">
        <v>96</v>
      </c>
      <c r="M11" s="150" t="s">
        <v>97</v>
      </c>
      <c r="N11" s="132"/>
      <c r="O11" s="155"/>
      <c r="P11" s="168" t="s">
        <v>106</v>
      </c>
      <c r="Q11" s="162" t="s">
        <v>107</v>
      </c>
      <c r="R11" s="150" t="s">
        <v>108</v>
      </c>
    </row>
    <row r="12" spans="1:20" ht="15.75" customHeight="1">
      <c r="B12" s="163" t="s">
        <v>36</v>
      </c>
      <c r="C12" s="159">
        <v>0.13900000000000001</v>
      </c>
      <c r="D12" s="160">
        <v>0.13900000000000001</v>
      </c>
      <c r="E12" s="161">
        <f>D12-C12</f>
        <v>0</v>
      </c>
      <c r="F12" s="33">
        <v>1524718.2118738799</v>
      </c>
      <c r="G12" s="33">
        <f t="shared" ref="G12:I16" si="0">C12*$F12/100</f>
        <v>2119.3583145046932</v>
      </c>
      <c r="H12" s="34">
        <f t="shared" si="0"/>
        <v>2119.3583145046932</v>
      </c>
      <c r="I12" s="35">
        <f t="shared" si="0"/>
        <v>0</v>
      </c>
      <c r="J12" s="154">
        <v>148455.83006268702</v>
      </c>
      <c r="K12" s="137">
        <f>IFERROR(G12/$J12,0)</f>
        <v>1.4276019430222256E-2</v>
      </c>
      <c r="L12" s="138">
        <f t="shared" ref="L12:M12" si="1">IFERROR(H12/$J12,0)</f>
        <v>1.4276019430222256E-2</v>
      </c>
      <c r="M12" s="139">
        <f t="shared" si="1"/>
        <v>0</v>
      </c>
      <c r="N12" s="154">
        <f>2.5%*A!I9/1000</f>
        <v>2080.0942070272695</v>
      </c>
      <c r="O12" s="154">
        <f>-'C'!AI19/1000</f>
        <v>2467.5668036813477</v>
      </c>
      <c r="P12" s="137">
        <f t="shared" ref="P12:R17" si="2">IFERROR(G12/$O12,0)</f>
        <v>0.85888589169818452</v>
      </c>
      <c r="Q12" s="138">
        <f t="shared" si="2"/>
        <v>0.85888589169818452</v>
      </c>
      <c r="R12" s="139">
        <f t="shared" si="2"/>
        <v>0</v>
      </c>
      <c r="T12" s="149"/>
    </row>
    <row r="13" spans="1:20" ht="15.75" customHeight="1">
      <c r="B13" s="164" t="s">
        <v>38</v>
      </c>
      <c r="C13" s="123">
        <v>0.17799999999999999</v>
      </c>
      <c r="D13" s="124">
        <v>0.17799999999999999</v>
      </c>
      <c r="E13" s="125">
        <f t="shared" ref="E13:E16" si="3">D13-C13</f>
        <v>0</v>
      </c>
      <c r="F13" s="16">
        <v>554739.13183022395</v>
      </c>
      <c r="G13" s="16">
        <f t="shared" si="0"/>
        <v>987.43565465779864</v>
      </c>
      <c r="H13" s="11">
        <f t="shared" si="0"/>
        <v>987.43565465779864</v>
      </c>
      <c r="I13" s="12">
        <f t="shared" si="0"/>
        <v>0</v>
      </c>
      <c r="J13" s="121">
        <v>52559.234199139384</v>
      </c>
      <c r="K13" s="135">
        <f t="shared" ref="K13:K17" si="4">IFERROR(G13/$J13,0)</f>
        <v>1.8787101252589544E-2</v>
      </c>
      <c r="L13" s="136">
        <f t="shared" ref="L13:L17" si="5">IFERROR(H13/$J13,0)</f>
        <v>1.8787101252589544E-2</v>
      </c>
      <c r="M13" s="140">
        <f t="shared" ref="M13:M17" si="6">IFERROR(I13/$J13,0)</f>
        <v>0</v>
      </c>
      <c r="N13" s="121">
        <f>2.5%*A!I22/1000</f>
        <v>763.02178019054372</v>
      </c>
      <c r="O13" s="121">
        <f>-'C'!AI34/1000</f>
        <v>1176.0926761998303</v>
      </c>
      <c r="P13" s="135">
        <f t="shared" si="2"/>
        <v>0.83959000395137495</v>
      </c>
      <c r="Q13" s="136">
        <f t="shared" si="2"/>
        <v>0.83959000395137495</v>
      </c>
      <c r="R13" s="140">
        <f t="shared" si="2"/>
        <v>0</v>
      </c>
      <c r="T13" s="157"/>
    </row>
    <row r="14" spans="1:20" ht="15.75" customHeight="1">
      <c r="B14" s="164" t="s">
        <v>37</v>
      </c>
      <c r="C14" s="123">
        <v>0</v>
      </c>
      <c r="D14" s="124">
        <v>0</v>
      </c>
      <c r="E14" s="125">
        <f t="shared" si="3"/>
        <v>0</v>
      </c>
      <c r="F14" s="16">
        <v>950741.26118410204</v>
      </c>
      <c r="G14" s="16">
        <f t="shared" si="0"/>
        <v>0</v>
      </c>
      <c r="H14" s="11">
        <f t="shared" si="0"/>
        <v>0</v>
      </c>
      <c r="I14" s="12">
        <f t="shared" si="0"/>
        <v>0</v>
      </c>
      <c r="J14" s="121">
        <v>76324.918432145074</v>
      </c>
      <c r="K14" s="135">
        <f t="shared" si="4"/>
        <v>0</v>
      </c>
      <c r="L14" s="136">
        <f t="shared" si="5"/>
        <v>0</v>
      </c>
      <c r="M14" s="140">
        <f t="shared" si="6"/>
        <v>0</v>
      </c>
      <c r="N14" s="121">
        <f>2.5%*A!I35/1000</f>
        <v>1136.0677260732007</v>
      </c>
      <c r="O14" s="121">
        <f>-'C'!AI49/1000</f>
        <v>-612.01710172888602</v>
      </c>
      <c r="P14" s="135">
        <f t="shared" si="2"/>
        <v>0</v>
      </c>
      <c r="Q14" s="136">
        <f t="shared" si="2"/>
        <v>0</v>
      </c>
      <c r="R14" s="140">
        <f t="shared" si="2"/>
        <v>0</v>
      </c>
      <c r="T14" s="149"/>
    </row>
    <row r="15" spans="1:20" ht="15.75" customHeight="1">
      <c r="B15" s="164" t="s">
        <v>39</v>
      </c>
      <c r="C15" s="123">
        <v>-0.315</v>
      </c>
      <c r="D15" s="124">
        <v>0</v>
      </c>
      <c r="E15" s="125">
        <f t="shared" si="3"/>
        <v>0.315</v>
      </c>
      <c r="F15" s="16">
        <v>164795.79784019999</v>
      </c>
      <c r="G15" s="16">
        <f t="shared" si="0"/>
        <v>-519.10676319663003</v>
      </c>
      <c r="H15" s="11">
        <f t="shared" si="0"/>
        <v>0</v>
      </c>
      <c r="I15" s="12">
        <f t="shared" si="0"/>
        <v>519.10676319663003</v>
      </c>
      <c r="J15" s="121">
        <v>15181.736999999999</v>
      </c>
      <c r="K15" s="135">
        <f t="shared" si="4"/>
        <v>-3.4192843888458224E-2</v>
      </c>
      <c r="L15" s="136">
        <f t="shared" si="5"/>
        <v>0</v>
      </c>
      <c r="M15" s="140">
        <f t="shared" si="6"/>
        <v>3.4192843888458224E-2</v>
      </c>
      <c r="N15" s="121">
        <f>2.5%*A!I48/1000</f>
        <v>234.78998893845662</v>
      </c>
      <c r="O15" s="121">
        <f>-'C'!AI64/1000</f>
        <v>59.241279151940084</v>
      </c>
      <c r="P15" s="135">
        <f t="shared" si="2"/>
        <v>-8.7625853227315034</v>
      </c>
      <c r="Q15" s="136">
        <f t="shared" si="2"/>
        <v>0</v>
      </c>
      <c r="R15" s="140">
        <f t="shared" si="2"/>
        <v>8.7625853227315034</v>
      </c>
      <c r="T15" s="149"/>
    </row>
    <row r="16" spans="1:20" ht="15.75" customHeight="1">
      <c r="B16" s="165" t="s">
        <v>69</v>
      </c>
      <c r="C16" s="126">
        <v>0</v>
      </c>
      <c r="D16" s="128">
        <v>0</v>
      </c>
      <c r="E16" s="127">
        <f t="shared" si="3"/>
        <v>0</v>
      </c>
      <c r="F16" s="31">
        <v>886612.41586615227</v>
      </c>
      <c r="G16" s="31">
        <f t="shared" si="0"/>
        <v>0</v>
      </c>
      <c r="H16" s="18">
        <f t="shared" si="0"/>
        <v>0</v>
      </c>
      <c r="I16" s="32">
        <f t="shared" si="0"/>
        <v>0</v>
      </c>
      <c r="J16" s="122">
        <v>59385.598003682418</v>
      </c>
      <c r="K16" s="141">
        <f t="shared" si="4"/>
        <v>0</v>
      </c>
      <c r="L16" s="142">
        <f t="shared" si="5"/>
        <v>0</v>
      </c>
      <c r="M16" s="143">
        <f t="shared" si="6"/>
        <v>0</v>
      </c>
      <c r="N16" s="122"/>
      <c r="O16" s="122">
        <v>0</v>
      </c>
      <c r="P16" s="141">
        <f t="shared" si="2"/>
        <v>0</v>
      </c>
      <c r="Q16" s="142">
        <f t="shared" si="2"/>
        <v>0</v>
      </c>
      <c r="R16" s="143">
        <f t="shared" si="2"/>
        <v>0</v>
      </c>
      <c r="T16" s="149"/>
    </row>
    <row r="17" spans="2:20" ht="15.75" customHeight="1">
      <c r="B17" s="165" t="s">
        <v>11</v>
      </c>
      <c r="C17" s="31"/>
      <c r="D17" s="18"/>
      <c r="E17" s="32"/>
      <c r="F17" s="144">
        <f>F12+F13+F14+F15+F16</f>
        <v>4081606.8185945582</v>
      </c>
      <c r="G17" s="144">
        <f>G12+G13+G14+G15+G16</f>
        <v>2587.6872059658617</v>
      </c>
      <c r="H17" s="146">
        <f t="shared" ref="H17:I17" si="7">H12+H13+H14+H15+H16</f>
        <v>3106.793969162492</v>
      </c>
      <c r="I17" s="145">
        <f t="shared" si="7"/>
        <v>519.10676319663003</v>
      </c>
      <c r="J17" s="167">
        <f>J12+J13+J14+J15+J16</f>
        <v>351907.3176976539</v>
      </c>
      <c r="K17" s="141">
        <f t="shared" si="4"/>
        <v>7.3533202517519387E-3</v>
      </c>
      <c r="L17" s="142">
        <f t="shared" si="5"/>
        <v>8.8284437774372674E-3</v>
      </c>
      <c r="M17" s="143">
        <f t="shared" si="6"/>
        <v>1.475123525685328E-3</v>
      </c>
      <c r="N17" s="153"/>
      <c r="O17" s="122">
        <f>O12+O13+O14+O15+O16</f>
        <v>3090.8836573042317</v>
      </c>
      <c r="P17" s="141">
        <f t="shared" si="2"/>
        <v>0.83719980849190501</v>
      </c>
      <c r="Q17" s="142">
        <f t="shared" si="2"/>
        <v>1.0051474961927673</v>
      </c>
      <c r="R17" s="143">
        <f t="shared" si="2"/>
        <v>0.16794768770086224</v>
      </c>
      <c r="T17" s="156"/>
    </row>
    <row r="18" spans="2:20" ht="15.75" customHeight="1">
      <c r="B18" s="89"/>
      <c r="C18" s="133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2:20" ht="15.75" customHeight="1">
      <c r="B19" s="89"/>
      <c r="K19" s="149"/>
      <c r="L19" s="149"/>
      <c r="M19" s="149"/>
      <c r="N19" s="149"/>
    </row>
    <row r="20" spans="2:20" ht="15.75" customHeight="1">
      <c r="K20" s="149"/>
      <c r="L20" s="149"/>
      <c r="M20" s="149"/>
      <c r="N20" s="149"/>
    </row>
    <row r="21" spans="2:20" ht="15.75" customHeight="1">
      <c r="B21" s="101"/>
      <c r="K21" s="149"/>
      <c r="L21" s="149"/>
      <c r="M21" s="149"/>
      <c r="N21" s="149"/>
      <c r="O21" s="102"/>
    </row>
    <row r="22" spans="2:20">
      <c r="K22" s="149"/>
      <c r="L22" s="149"/>
      <c r="M22" s="149"/>
      <c r="N22" s="149"/>
    </row>
    <row r="23" spans="2:20">
      <c r="K23" s="149"/>
      <c r="L23" s="149"/>
      <c r="M23" s="149"/>
      <c r="N23" s="149"/>
    </row>
    <row r="24" spans="2:20">
      <c r="D24" s="9"/>
      <c r="K24" s="149"/>
      <c r="L24" s="149"/>
      <c r="M24" s="149"/>
      <c r="N24" s="149"/>
    </row>
    <row r="29" spans="2:20">
      <c r="C29" s="9"/>
    </row>
  </sheetData>
  <phoneticPr fontId="10" type="noConversion"/>
  <conditionalFormatting sqref="B12:O17">
    <cfRule type="cellIs" dxfId="1" priority="7" operator="lessThan">
      <formula>0</formula>
    </cfRule>
  </conditionalFormatting>
  <conditionalFormatting sqref="P12:R17">
    <cfRule type="cellIs" dxfId="0" priority="1" operator="lessThan">
      <formula>0</formula>
    </cfRule>
  </conditionalFormatting>
  <printOptions horizontalCentered="1"/>
  <pageMargins left="0.2" right="0.2" top="0.75" bottom="0.75" header="0.3" footer="0.3"/>
  <pageSetup scale="59" orientation="landscape" r:id="rId1"/>
  <headerFooter>
    <oddFooter>Page &amp;P of &amp;N</oddFooter>
  </headerFooter>
  <ignoredErrors>
    <ignoredError sqref="N9:O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AAEBA3-7926-4F12-8BB9-B6BD0B853298}"/>
</file>

<file path=customXml/itemProps2.xml><?xml version="1.0" encoding="utf-8"?>
<ds:datastoreItem xmlns:ds="http://schemas.openxmlformats.org/officeDocument/2006/customXml" ds:itemID="{50F1BD55-89CF-448B-9F4B-BE7AB5BDC803}"/>
</file>

<file path=customXml/itemProps3.xml><?xml version="1.0" encoding="utf-8"?>
<ds:datastoreItem xmlns:ds="http://schemas.openxmlformats.org/officeDocument/2006/customXml" ds:itemID="{64A0B057-543C-4F05-A4BB-CFE12ADD7D8B}"/>
</file>

<file path=customXml/itemProps4.xml><?xml version="1.0" encoding="utf-8"?>
<ds:datastoreItem xmlns:ds="http://schemas.openxmlformats.org/officeDocument/2006/customXml" ds:itemID="{18688F51-933F-4673-AB35-8FDFE27F5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Attachments&gt;</vt:lpstr>
      <vt:lpstr>A</vt:lpstr>
      <vt:lpstr>B</vt:lpstr>
      <vt:lpstr>C</vt:lpstr>
      <vt:lpstr>D</vt:lpstr>
      <vt:lpstr>A!Print_Area</vt:lpstr>
      <vt:lpstr>B!Print_Area</vt:lpstr>
      <vt:lpstr>'C'!Print_Area</vt:lpstr>
      <vt:lpstr>D!Print_Area</vt:lpstr>
      <vt:lpstr>A!Print_Titles</vt:lpstr>
      <vt:lpstr>B!Print_Titles</vt:lpstr>
      <vt:lpstr>'C'!Print_Titles</vt:lpstr>
      <vt:lpstr>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Penfield, Mary</cp:lastModifiedBy>
  <cp:lastPrinted>2021-11-30T23:17:05Z</cp:lastPrinted>
  <dcterms:created xsi:type="dcterms:W3CDTF">2021-02-04T17:45:20Z</dcterms:created>
  <dcterms:modified xsi:type="dcterms:W3CDTF">2021-11-30T23:17:12Z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