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Commission Basis Report\Dec_31_24\TO FILE 2024 CBR WP\"/>
    </mc:Choice>
  </mc:AlternateContent>
  <bookViews>
    <workbookView xWindow="2670" yWindow="870" windowWidth="16560" windowHeight="11250"/>
  </bookViews>
  <sheets>
    <sheet name="4.01 E" sheetId="3" r:id="rId1"/>
    <sheet name="4.01 G" sheetId="6" r:id="rId2"/>
    <sheet name="Annual Filing Fee" sheetId="28" r:id="rId3"/>
    <sheet name="Pub Util Tax" sheetId="25" r:id="rId4"/>
  </sheets>
  <externalReferences>
    <externalReference r:id="rId5"/>
    <externalReference r:id="rId6"/>
  </externalReferences>
  <calcPr calcId="162913" concurrentManualCount="12"/>
</workbook>
</file>

<file path=xl/calcChain.xml><?xml version="1.0" encoding="utf-8"?>
<calcChain xmlns="http://schemas.openxmlformats.org/spreadsheetml/2006/main">
  <c r="E13" i="6" l="1"/>
  <c r="E14" i="3"/>
  <c r="E16" i="3" l="1"/>
  <c r="D15" i="6" l="1"/>
  <c r="E14" i="6" l="1"/>
  <c r="E15" i="6" l="1"/>
  <c r="B7" i="6" l="1"/>
  <c r="E15" i="3" l="1"/>
  <c r="B15" i="6"/>
  <c r="D16" i="3"/>
  <c r="E18" i="3" l="1"/>
  <c r="B16" i="3"/>
  <c r="E17" i="6" l="1"/>
  <c r="E19" i="6" s="1"/>
  <c r="E20" i="3"/>
  <c r="E21" i="3" l="1"/>
  <c r="E22" i="3" s="1"/>
  <c r="E20" i="6"/>
  <c r="E21" i="6" s="1"/>
</calcChain>
</file>

<file path=xl/sharedStrings.xml><?xml version="1.0" encoding="utf-8"?>
<sst xmlns="http://schemas.openxmlformats.org/spreadsheetml/2006/main" count="44" uniqueCount="32">
  <si>
    <t>NO.</t>
  </si>
  <si>
    <t>LINE</t>
  </si>
  <si>
    <t>PUGET SOUND ENERGY-ELECTRIC</t>
  </si>
  <si>
    <t>CONVERSION FACTOR - ELECTRIC</t>
  </si>
  <si>
    <t>DESCRIPTION</t>
  </si>
  <si>
    <t>RATE</t>
  </si>
  <si>
    <t>BAD DEBTS</t>
  </si>
  <si>
    <t>ANNUAL FILING FEE</t>
  </si>
  <si>
    <t>SUM OF TAXES OTHER</t>
  </si>
  <si>
    <t>CONVERSION FACTOR EXCLUDING FEDERAL INCOME TAX ( 1 - LINE 5)</t>
  </si>
  <si>
    <t>PUGET SOUND ENERGY-GAS</t>
  </si>
  <si>
    <t>CONVERSION FACTOR - GAS</t>
  </si>
  <si>
    <t xml:space="preserve">CONVERSION FACTOR INCL FEDERAL INCOME TAX ( LINE 5 + LINE 8 ) </t>
  </si>
  <si>
    <t>COMMISSION BASIS REPORT</t>
  </si>
  <si>
    <t>RCW 80.24.010</t>
  </si>
  <si>
    <t xml:space="preserve"> </t>
  </si>
  <si>
    <t xml:space="preserve">Companies to file reports of gross revenue and pay fees — Delinquent fee payments.  </t>
  </si>
  <si>
    <t>Electric</t>
  </si>
  <si>
    <t>Gas</t>
  </si>
  <si>
    <t>State Utility Tax</t>
  </si>
  <si>
    <t>https://dor.wa.gov/find-taxes-rates/other-taxes/public-utility-tax</t>
  </si>
  <si>
    <t>FEDERAL INCOME TAX ( LINE 7 * 21%)</t>
  </si>
  <si>
    <t>https://app.leg.wa.gov/RCW/default.aspx?cite=80.24.010</t>
  </si>
  <si>
    <t>RCW 80.24.010</t>
  </si>
  <si>
    <r>
      <t>Companies to file reports of gross revenue and pay fees</t>
    </r>
    <r>
      <rPr>
        <b/>
        <sz val="13.5"/>
        <color rgb="FF000000"/>
        <rFont val="Times New Roman"/>
        <family val="1"/>
      </rPr>
      <t>—</t>
    </r>
    <r>
      <rPr>
        <b/>
        <sz val="13.5"/>
        <color rgb="FF000000"/>
        <rFont val="Arial"/>
        <family val="2"/>
      </rPr>
      <t>Delinquent fee payments.</t>
    </r>
  </si>
  <si>
    <t>The percentage rates of gross operating revenue to be paid in any year may be decreased by the commission for any class of companies subject to the payment of such fees, by general order entered before March 1st of such year, and for such purpose such companies shall be classified as follows:</t>
  </si>
  <si>
    <t>Electrical, gas, water, telecommunications, and irrigation companies shall constitute class one. Every other company subject to regulation by the commission, for which regulatory fees are not otherwise fixed by law shall pay fees as herein provided and shall constitute additional classes according to kinds of businesses engaged in.</t>
  </si>
  <si>
    <t>Any payment of the fee imposed by this section made after its due date shall include a late fee of two percent of the amount due. Delinquent fees shall accrue interest at the rate of one percent per month.</t>
  </si>
  <si>
    <t>&lt;=New Rate</t>
  </si>
  <si>
    <r>
      <t>Every public service company subject to regulation by the commission shall, on or before the date specified by the commission for filing annual reports under RCW </t>
    </r>
    <r>
      <rPr>
        <b/>
        <sz val="10"/>
        <color rgb="FF2B674D"/>
        <rFont val="Arial"/>
        <family val="2"/>
      </rPr>
      <t>80.04.080</t>
    </r>
    <r>
      <rPr>
        <sz val="10"/>
        <color rgb="FF000000"/>
        <rFont val="Arial"/>
        <family val="2"/>
      </rPr>
      <t>, file with the commission a statement on oath showing its gross operating revenue from intrastate operations for the preceding calendar year or portion thereof and pay to the commission a fee equal to one-tenth of one percent of the first $50,000 of gross operating revenue, plus four-tenths of one percent of any gross operating revenue in excess of $50,000, except that a large combination utility as defined in RCW </t>
    </r>
    <r>
      <rPr>
        <b/>
        <sz val="10"/>
        <color rgb="FF2B674D"/>
        <rFont val="Arial"/>
        <family val="2"/>
      </rPr>
      <t>80.86.010</t>
    </r>
    <r>
      <rPr>
        <sz val="10"/>
        <color rgb="FF000000"/>
        <rFont val="Arial"/>
        <family val="2"/>
      </rPr>
      <t xml:space="preserve"> shall pay a fee equal to 0.001 percent of the first $50,000 of gross operating revenue, </t>
    </r>
    <r>
      <rPr>
        <b/>
        <sz val="10"/>
        <color rgb="FF000000"/>
        <rFont val="Arial"/>
        <family val="2"/>
      </rPr>
      <t>plus 0.005 percent of</t>
    </r>
    <r>
      <rPr>
        <sz val="10"/>
        <color rgb="FF000000"/>
        <rFont val="Arial"/>
        <family val="2"/>
      </rPr>
      <t xml:space="preserve"> any gross operating revenue in excess of $50,000: PROVIDED, That the commission may, by rule, set minimum fees that do not exceed the cost of collecting the fees. The commission may by rule waive any or all of the minimum fee established pursuant to this section.</t>
    </r>
  </si>
  <si>
    <t>five-tenths of one percent</t>
  </si>
  <si>
    <t>FOR THE TWELVE MONTHS ENDED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</si>
</sst>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
    <numFmt numFmtId="166" formatCode="0.00000000"/>
  </numFmts>
  <fonts count="15" x14ac:knownFonts="1">
    <font>
      <sz val="11"/>
      <color theme="1"/>
      <name val="Calibri"/>
      <family val="2"/>
      <scheme val="minor"/>
    </font>
    <font>
      <sz val="10"/>
      <name val="Times New Roman"/>
      <family val="1"/>
    </font>
    <font>
      <sz val="10"/>
      <name val="Arial"/>
      <family val="2"/>
    </font>
    <font>
      <b/>
      <sz val="10"/>
      <name val="Times New Roman"/>
      <family val="1"/>
    </font>
    <font>
      <b/>
      <sz val="11"/>
      <name val="Calibri"/>
      <family val="2"/>
      <scheme val="minor"/>
    </font>
    <font>
      <sz val="11"/>
      <name val="Calibri"/>
      <family val="2"/>
      <scheme val="minor"/>
    </font>
    <font>
      <sz val="10"/>
      <color rgb="FFFF0000"/>
      <name val="Arial"/>
      <family val="2"/>
    </font>
    <font>
      <sz val="10"/>
      <color rgb="FF000000"/>
      <name val="Arial"/>
      <family val="2"/>
    </font>
    <font>
      <b/>
      <sz val="13.5"/>
      <color rgb="FF000000"/>
      <name val="Arial"/>
      <family val="2"/>
    </font>
    <font>
      <b/>
      <sz val="13.5"/>
      <color rgb="FF000000"/>
      <name val="Times New Roman"/>
      <family val="1"/>
    </font>
    <font>
      <b/>
      <sz val="10"/>
      <color rgb="FF2B674D"/>
      <name val="Arial"/>
      <family val="2"/>
    </font>
    <font>
      <u/>
      <sz val="11"/>
      <color theme="10"/>
      <name val="Calibri"/>
      <family val="2"/>
      <scheme val="minor"/>
    </font>
    <font>
      <sz val="11"/>
      <color rgb="FF0000FF"/>
      <name val="Calibri"/>
      <family val="2"/>
      <scheme val="minor"/>
    </font>
    <font>
      <sz val="8"/>
      <color rgb="FF0000FF"/>
      <name val="Arial"/>
      <family val="2"/>
    </font>
    <font>
      <b/>
      <sz val="10"/>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35">
    <xf numFmtId="0" fontId="0" fillId="0" borderId="0" xfId="0"/>
    <xf numFmtId="0" fontId="3" fillId="0" borderId="0" xfId="0" applyNumberFormat="1" applyFont="1" applyFill="1" applyAlignment="1"/>
    <xf numFmtId="0" fontId="1" fillId="0" borderId="0" xfId="0" applyNumberFormat="1" applyFont="1" applyFill="1" applyAlignment="1"/>
    <xf numFmtId="0" fontId="2" fillId="0" borderId="0" xfId="0" applyNumberFormat="1" applyFont="1" applyAlignment="1"/>
    <xf numFmtId="0" fontId="3" fillId="0" borderId="0" xfId="0" applyNumberFormat="1" applyFont="1" applyFill="1" applyAlignment="1">
      <alignment horizontal="centerContinuous"/>
    </xf>
    <xf numFmtId="0" fontId="3" fillId="0" borderId="0" xfId="0" applyNumberFormat="1" applyFont="1" applyFill="1" applyAlignment="1" applyProtection="1">
      <alignment horizontal="centerContinuous"/>
      <protection locked="0"/>
    </xf>
    <xf numFmtId="0" fontId="3" fillId="0" borderId="0" xfId="0" applyNumberFormat="1" applyFont="1" applyFill="1" applyAlignment="1">
      <alignment horizontal="center"/>
    </xf>
    <xf numFmtId="0" fontId="3" fillId="0" borderId="2" xfId="0" applyNumberFormat="1" applyFont="1" applyFill="1" applyBorder="1" applyAlignment="1">
      <alignment horizontal="center"/>
    </xf>
    <xf numFmtId="0" fontId="3" fillId="0" borderId="2" xfId="0" applyNumberFormat="1" applyFont="1" applyFill="1" applyBorder="1" applyAlignment="1" applyProtection="1">
      <protection locked="0"/>
    </xf>
    <xf numFmtId="0" fontId="3" fillId="0" borderId="2" xfId="0" applyNumberFormat="1" applyFont="1" applyFill="1" applyBorder="1" applyAlignment="1"/>
    <xf numFmtId="0" fontId="3" fillId="0" borderId="2" xfId="0" applyNumberFormat="1" applyFont="1" applyFill="1" applyBorder="1" applyAlignment="1">
      <alignment horizontal="right"/>
    </xf>
    <xf numFmtId="0" fontId="1" fillId="0" borderId="0" xfId="0" applyNumberFormat="1" applyFont="1" applyFill="1" applyAlignment="1">
      <alignment horizontal="center"/>
    </xf>
    <xf numFmtId="0" fontId="1" fillId="0" borderId="0" xfId="0" applyNumberFormat="1" applyFont="1" applyFill="1" applyAlignment="1">
      <alignment horizontal="left"/>
    </xf>
    <xf numFmtId="9" fontId="1" fillId="0" borderId="0" xfId="0" applyNumberFormat="1" applyFont="1" applyFill="1" applyAlignment="1"/>
    <xf numFmtId="164" fontId="1" fillId="0" borderId="0" xfId="0" applyNumberFormat="1" applyFont="1" applyFill="1" applyAlignment="1"/>
    <xf numFmtId="164" fontId="1" fillId="0" borderId="2" xfId="0" applyNumberFormat="1" applyFont="1" applyFill="1" applyBorder="1" applyAlignment="1"/>
    <xf numFmtId="164" fontId="1" fillId="0" borderId="0" xfId="0" applyNumberFormat="1" applyFont="1" applyFill="1" applyBorder="1" applyAlignment="1"/>
    <xf numFmtId="164" fontId="1" fillId="0" borderId="1" xfId="0" applyNumberFormat="1" applyFont="1" applyFill="1" applyBorder="1" applyAlignment="1" applyProtection="1">
      <protection locked="0"/>
    </xf>
    <xf numFmtId="166" fontId="2" fillId="0" borderId="0" xfId="0" applyNumberFormat="1" applyFont="1" applyAlignment="1"/>
    <xf numFmtId="164" fontId="3" fillId="0" borderId="0" xfId="0" applyNumberFormat="1" applyFont="1" applyFill="1" applyAlignment="1">
      <alignment horizontal="right"/>
    </xf>
    <xf numFmtId="165" fontId="1" fillId="0" borderId="0" xfId="0" applyNumberFormat="1" applyFont="1" applyFill="1" applyAlignment="1"/>
    <xf numFmtId="164" fontId="0" fillId="0" borderId="0" xfId="0" applyNumberFormat="1"/>
    <xf numFmtId="0" fontId="4" fillId="0" borderId="0" xfId="0" applyFont="1" applyFill="1"/>
    <xf numFmtId="0" fontId="5" fillId="0" borderId="0" xfId="0" applyFont="1" applyFill="1"/>
    <xf numFmtId="0" fontId="5" fillId="0" borderId="0" xfId="0" applyNumberFormat="1" applyFont="1" applyFill="1"/>
    <xf numFmtId="16" fontId="5" fillId="0" borderId="0" xfId="0" applyNumberFormat="1" applyFont="1" applyFill="1"/>
    <xf numFmtId="0" fontId="6" fillId="0" borderId="0" xfId="0" applyNumberFormat="1" applyFont="1" applyAlignment="1"/>
    <xf numFmtId="0" fontId="8" fillId="0" borderId="0" xfId="0" applyFont="1" applyAlignment="1">
      <alignment vertical="center" wrapText="1"/>
    </xf>
    <xf numFmtId="0" fontId="11" fillId="0" borderId="0" xfId="1" applyAlignment="1">
      <alignment vertical="center" wrapText="1"/>
    </xf>
    <xf numFmtId="0" fontId="7" fillId="0" borderId="0" xfId="0" applyFont="1" applyAlignment="1">
      <alignment vertical="center" wrapText="1"/>
    </xf>
    <xf numFmtId="0" fontId="12" fillId="0" borderId="0" xfId="0" applyFont="1"/>
    <xf numFmtId="0" fontId="13" fillId="0" borderId="0" xfId="0" applyNumberFormat="1" applyFont="1" applyAlignment="1"/>
    <xf numFmtId="0" fontId="3" fillId="0" borderId="0" xfId="0" applyNumberFormat="1" applyFont="1" applyFill="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xdr:colOff>
      <xdr:row>0</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15240</xdr:colOff>
      <xdr:row>0</xdr:row>
      <xdr:rowOff>15240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46257</xdr:rowOff>
    </xdr:from>
    <xdr:to>
      <xdr:col>10</xdr:col>
      <xdr:colOff>411480</xdr:colOff>
      <xdr:row>27</xdr:row>
      <xdr:rowOff>172475</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777777"/>
          <a:ext cx="6507480" cy="4332458"/>
        </a:xfrm>
        <a:prstGeom prst="rect">
          <a:avLst/>
        </a:prstGeom>
      </xdr:spPr>
    </xdr:pic>
    <xdr:clientData/>
  </xdr:twoCellAnchor>
  <xdr:twoCellAnchor>
    <xdr:from>
      <xdr:col>9</xdr:col>
      <xdr:colOff>15240</xdr:colOff>
      <xdr:row>20</xdr:row>
      <xdr:rowOff>145317</xdr:rowOff>
    </xdr:from>
    <xdr:to>
      <xdr:col>10</xdr:col>
      <xdr:colOff>449580</xdr:colOff>
      <xdr:row>26</xdr:row>
      <xdr:rowOff>0</xdr:rowOff>
    </xdr:to>
    <xdr:sp macro="" textlink="">
      <xdr:nvSpPr>
        <xdr:cNvPr id="7" name="Rounded Rectangle 6"/>
        <xdr:cNvSpPr/>
      </xdr:nvSpPr>
      <xdr:spPr>
        <a:xfrm>
          <a:off x="5501640" y="3802917"/>
          <a:ext cx="1043940" cy="951963"/>
        </a:xfrm>
        <a:prstGeom prst="roundRect">
          <a:avLst/>
        </a:prstGeom>
        <a:noFill/>
        <a:ln w="349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E%20Bad%20Debts%20-%20Dec%202024%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7G%20Bad%20Debts%20-%20Dec%202024%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3-YR AVERAGE-ELEC"/>
      <sheetName val="NetWriteoffs-Elec"/>
      <sheetName val="BS Acct-Elec"/>
      <sheetName val="2024 Bad Debt -FM"/>
      <sheetName val="2023 Bad Debt -FM"/>
      <sheetName val="2020 Bad Debt"/>
      <sheetName val="SOE 12 ME August"/>
      <sheetName val="2024 AM"/>
      <sheetName val="2023 AllocM"/>
      <sheetName val="2022 AllocM"/>
      <sheetName val="2021 AllocFct"/>
      <sheetName val="2020 AllocFactrs"/>
      <sheetName val="2019 Allocation Factors"/>
    </sheetNames>
    <sheetDataSet>
      <sheetData sheetId="0">
        <row r="18">
          <cell r="I18">
            <v>6.0270000000000002E-3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4 Bad Debt -FM"/>
      <sheetName val="2023 Bad Debt - FM"/>
      <sheetName val="BS Acct-Gas"/>
      <sheetName val="SOG 12ME August"/>
      <sheetName val="2023 AllocM"/>
      <sheetName val="2022 AllocM"/>
      <sheetName val="2021 AllocFct"/>
      <sheetName val="2020 AllocFactrs"/>
      <sheetName val="2019 Allocation Factors"/>
    </sheetNames>
    <sheetDataSet>
      <sheetData sheetId="0">
        <row r="18">
          <cell r="G18">
            <v>2.9520000000000002E-3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app.leg.wa.gov/RCW/default.aspx?cite=80.24.01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tabSelected="1" zoomScaleNormal="100" workbookViewId="0">
      <selection activeCell="B38" sqref="B38"/>
    </sheetView>
  </sheetViews>
  <sheetFormatPr defaultColWidth="9.140625" defaultRowHeight="12.75" x14ac:dyDescent="0.2"/>
  <cols>
    <col min="1" max="1" width="5.42578125" style="3" customWidth="1"/>
    <col min="2" max="2" width="63.140625" style="3" customWidth="1"/>
    <col min="3" max="3" width="1.28515625" style="3" customWidth="1"/>
    <col min="4" max="4" width="7.85546875" style="3" customWidth="1"/>
    <col min="5" max="5" width="15.42578125" style="3" customWidth="1"/>
    <col min="6" max="6" width="9.140625" style="3"/>
    <col min="7" max="7" width="82.85546875" style="3" bestFit="1" customWidth="1"/>
    <col min="8" max="16384" width="9.140625" style="3"/>
  </cols>
  <sheetData>
    <row r="3" spans="1:7" x14ac:dyDescent="0.2">
      <c r="A3" s="1"/>
      <c r="B3" s="2"/>
      <c r="C3" s="2"/>
      <c r="D3" s="2"/>
      <c r="E3" s="19"/>
    </row>
    <row r="4" spans="1:7" x14ac:dyDescent="0.2">
      <c r="A4" s="1"/>
      <c r="B4" s="1"/>
      <c r="C4" s="1"/>
      <c r="D4" s="1"/>
      <c r="E4" s="19"/>
    </row>
    <row r="5" spans="1:7" x14ac:dyDescent="0.2">
      <c r="A5" s="1"/>
      <c r="B5" s="1"/>
      <c r="C5" s="1"/>
      <c r="D5" s="1"/>
    </row>
    <row r="6" spans="1:7" x14ac:dyDescent="0.2">
      <c r="B6" s="32" t="s">
        <v>2</v>
      </c>
      <c r="C6" s="32"/>
      <c r="D6" s="32"/>
      <c r="E6" s="32"/>
    </row>
    <row r="7" spans="1:7" x14ac:dyDescent="0.2">
      <c r="A7" s="4"/>
      <c r="B7" s="33" t="s">
        <v>3</v>
      </c>
      <c r="C7" s="33"/>
      <c r="D7" s="33"/>
      <c r="E7" s="33"/>
    </row>
    <row r="8" spans="1:7" x14ac:dyDescent="0.2">
      <c r="A8" s="5"/>
      <c r="B8" s="34" t="s">
        <v>31</v>
      </c>
      <c r="C8" s="34"/>
      <c r="D8" s="34"/>
      <c r="E8" s="34"/>
    </row>
    <row r="9" spans="1:7" x14ac:dyDescent="0.2">
      <c r="A9" s="5"/>
      <c r="B9" s="34" t="s">
        <v>13</v>
      </c>
      <c r="C9" s="34"/>
      <c r="D9" s="34"/>
      <c r="E9" s="34"/>
    </row>
    <row r="10" spans="1:7" x14ac:dyDescent="0.2">
      <c r="A10" s="1"/>
      <c r="B10" s="1"/>
      <c r="C10" s="1"/>
      <c r="D10" s="1"/>
      <c r="E10" s="1"/>
    </row>
    <row r="11" spans="1:7" x14ac:dyDescent="0.2">
      <c r="A11" s="6" t="s">
        <v>1</v>
      </c>
      <c r="B11" s="1"/>
      <c r="C11" s="1"/>
      <c r="D11" s="1"/>
      <c r="E11" s="1"/>
    </row>
    <row r="12" spans="1:7" x14ac:dyDescent="0.2">
      <c r="A12" s="7" t="s">
        <v>0</v>
      </c>
      <c r="B12" s="8" t="s">
        <v>4</v>
      </c>
      <c r="C12" s="9"/>
      <c r="D12" s="9"/>
      <c r="E12" s="10" t="s">
        <v>5</v>
      </c>
    </row>
    <row r="13" spans="1:7" x14ac:dyDescent="0.2">
      <c r="A13" s="2"/>
      <c r="B13" s="2"/>
      <c r="C13" s="2"/>
      <c r="D13" s="2"/>
      <c r="E13" s="11"/>
    </row>
    <row r="14" spans="1:7" x14ac:dyDescent="0.2">
      <c r="A14" s="11">
        <v>1</v>
      </c>
      <c r="B14" s="12" t="s">
        <v>6</v>
      </c>
      <c r="C14" s="2"/>
      <c r="D14" s="2"/>
      <c r="E14" s="14">
        <f>[1]Lead!$I$18</f>
        <v>6.0270000000000002E-3</v>
      </c>
      <c r="G14" s="26"/>
    </row>
    <row r="15" spans="1:7" x14ac:dyDescent="0.2">
      <c r="A15" s="11">
        <v>2</v>
      </c>
      <c r="B15" s="12" t="s">
        <v>7</v>
      </c>
      <c r="C15" s="2"/>
      <c r="D15" s="2"/>
      <c r="E15" s="14">
        <f>'Annual Filing Fee'!A1</f>
        <v>5.0000000000000001E-3</v>
      </c>
      <c r="F15" s="31" t="s">
        <v>28</v>
      </c>
    </row>
    <row r="16" spans="1:7" x14ac:dyDescent="0.2">
      <c r="A16" s="11">
        <v>3</v>
      </c>
      <c r="B16" s="12" t="str">
        <f>"STATE UTILITY TAX - NET OF BAD DEBTS ( "&amp;D16*100&amp;"% - ( LINE 1 * "&amp;D16*100&amp;"%) )"</f>
        <v>STATE UTILITY TAX - NET OF BAD DEBTS ( 3.8734% - ( LINE 1 * 3.8734%) )</v>
      </c>
      <c r="C16" s="2"/>
      <c r="D16" s="20">
        <f>'Pub Util Tax'!D3</f>
        <v>3.8733999999999998E-2</v>
      </c>
      <c r="E16" s="15">
        <f>ROUND(D16-(D16*E14),6)</f>
        <v>3.8501000000000001E-2</v>
      </c>
    </row>
    <row r="17" spans="1:5" x14ac:dyDescent="0.2">
      <c r="A17" s="11">
        <v>4</v>
      </c>
      <c r="B17" s="12"/>
      <c r="C17" s="2"/>
      <c r="D17" s="2"/>
      <c r="E17" s="16"/>
    </row>
    <row r="18" spans="1:5" x14ac:dyDescent="0.2">
      <c r="A18" s="11">
        <v>5</v>
      </c>
      <c r="B18" s="12" t="s">
        <v>8</v>
      </c>
      <c r="C18" s="2"/>
      <c r="D18" s="2"/>
      <c r="E18" s="14">
        <f>ROUND(SUM(E14:E16),6)</f>
        <v>4.9528000000000003E-2</v>
      </c>
    </row>
    <row r="19" spans="1:5" x14ac:dyDescent="0.2">
      <c r="A19" s="11">
        <v>6</v>
      </c>
      <c r="B19" s="2"/>
      <c r="C19" s="2"/>
      <c r="D19" s="2"/>
      <c r="E19" s="14"/>
    </row>
    <row r="20" spans="1:5" x14ac:dyDescent="0.2">
      <c r="A20" s="11">
        <v>7</v>
      </c>
      <c r="B20" s="2" t="s">
        <v>9</v>
      </c>
      <c r="C20" s="2"/>
      <c r="D20" s="2"/>
      <c r="E20" s="14">
        <f>ROUND(1-E18,6)</f>
        <v>0.95047199999999998</v>
      </c>
    </row>
    <row r="21" spans="1:5" x14ac:dyDescent="0.2">
      <c r="A21" s="11">
        <v>8</v>
      </c>
      <c r="B21" s="12" t="s">
        <v>21</v>
      </c>
      <c r="C21" s="2"/>
      <c r="D21" s="13">
        <v>0.21</v>
      </c>
      <c r="E21" s="14">
        <f>ROUND((E20)*D21,6)</f>
        <v>0.199599</v>
      </c>
    </row>
    <row r="22" spans="1:5" x14ac:dyDescent="0.2">
      <c r="A22" s="11">
        <v>9</v>
      </c>
      <c r="B22" s="12" t="s">
        <v>12</v>
      </c>
      <c r="C22" s="2"/>
      <c r="D22" s="2"/>
      <c r="E22" s="17">
        <f>ROUND(1-E21-E18,6)</f>
        <v>0.75087300000000001</v>
      </c>
    </row>
    <row r="23" spans="1:5" x14ac:dyDescent="0.2">
      <c r="A23" s="2"/>
      <c r="B23" s="2"/>
      <c r="C23" s="2"/>
      <c r="D23" s="2"/>
      <c r="E23" s="11"/>
    </row>
    <row r="26" spans="1:5" x14ac:dyDescent="0.2">
      <c r="E26" s="18"/>
    </row>
  </sheetData>
  <mergeCells count="4">
    <mergeCell ref="B6:E6"/>
    <mergeCell ref="B7:E7"/>
    <mergeCell ref="B8:E8"/>
    <mergeCell ref="B9:E9"/>
  </mergeCells>
  <phoneticPr fontId="0" type="noConversion"/>
  <printOptions horizontalCentered="1"/>
  <pageMargins left="0.68" right="0.56000000000000005" top="1" bottom="1" header="0.5" footer="0.5"/>
  <pageSetup scale="99"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D30" sqref="D30"/>
    </sheetView>
  </sheetViews>
  <sheetFormatPr defaultColWidth="9.140625" defaultRowHeight="12.75" x14ac:dyDescent="0.2"/>
  <cols>
    <col min="1" max="1" width="5.42578125" style="3" customWidth="1"/>
    <col min="2" max="2" width="63.28515625" style="3" bestFit="1" customWidth="1"/>
    <col min="3" max="3" width="3.42578125" style="3" customWidth="1"/>
    <col min="4" max="4" width="10" style="3" bestFit="1" customWidth="1"/>
    <col min="5" max="5" width="18.140625" style="3" customWidth="1"/>
    <col min="6" max="16384" width="9.140625" style="3"/>
  </cols>
  <sheetData>
    <row r="2" spans="1:7" x14ac:dyDescent="0.2">
      <c r="A2" s="1"/>
      <c r="B2" s="2"/>
      <c r="C2" s="2"/>
      <c r="D2" s="2"/>
      <c r="E2" s="19"/>
    </row>
    <row r="3" spans="1:7" x14ac:dyDescent="0.2">
      <c r="A3" s="1"/>
      <c r="B3" s="1"/>
      <c r="C3" s="1"/>
      <c r="D3" s="1"/>
      <c r="E3" s="19"/>
    </row>
    <row r="4" spans="1:7" x14ac:dyDescent="0.2">
      <c r="A4" s="1"/>
      <c r="B4" s="1"/>
      <c r="C4" s="1"/>
      <c r="D4" s="1"/>
    </row>
    <row r="5" spans="1:7" x14ac:dyDescent="0.2">
      <c r="B5" s="32" t="s">
        <v>10</v>
      </c>
      <c r="C5" s="32"/>
      <c r="D5" s="32"/>
      <c r="E5" s="32"/>
    </row>
    <row r="6" spans="1:7" x14ac:dyDescent="0.2">
      <c r="A6" s="4"/>
      <c r="B6" s="33" t="s">
        <v>11</v>
      </c>
      <c r="C6" s="33"/>
      <c r="D6" s="33"/>
      <c r="E6" s="33"/>
    </row>
    <row r="7" spans="1:7" x14ac:dyDescent="0.2">
      <c r="A7" s="5"/>
      <c r="B7" s="34" t="str">
        <f>+'4.01 E'!B8:E8</f>
        <v>FOR THE TWELVE MONTHS ENDED DECEMBER 31, 2024</v>
      </c>
      <c r="C7" s="34"/>
      <c r="D7" s="34"/>
      <c r="E7" s="34"/>
    </row>
    <row r="8" spans="1:7" x14ac:dyDescent="0.2">
      <c r="A8" s="5"/>
      <c r="B8" s="34" t="s">
        <v>13</v>
      </c>
      <c r="C8" s="34"/>
      <c r="D8" s="34"/>
      <c r="E8" s="34"/>
    </row>
    <row r="9" spans="1:7" x14ac:dyDescent="0.2">
      <c r="A9" s="1"/>
      <c r="B9" s="1"/>
      <c r="C9" s="1"/>
      <c r="D9" s="1"/>
      <c r="E9" s="1"/>
    </row>
    <row r="10" spans="1:7" x14ac:dyDescent="0.2">
      <c r="A10" s="6" t="s">
        <v>1</v>
      </c>
      <c r="B10" s="1"/>
      <c r="C10" s="1"/>
      <c r="D10" s="1"/>
      <c r="E10" s="1"/>
    </row>
    <row r="11" spans="1:7" x14ac:dyDescent="0.2">
      <c r="A11" s="7" t="s">
        <v>0</v>
      </c>
      <c r="B11" s="8" t="s">
        <v>4</v>
      </c>
      <c r="C11" s="9"/>
      <c r="D11" s="9"/>
      <c r="E11" s="10" t="s">
        <v>5</v>
      </c>
    </row>
    <row r="12" spans="1:7" x14ac:dyDescent="0.2">
      <c r="A12" s="2"/>
      <c r="B12" s="2"/>
      <c r="C12" s="2"/>
      <c r="D12" s="2"/>
      <c r="E12" s="11"/>
    </row>
    <row r="13" spans="1:7" x14ac:dyDescent="0.2">
      <c r="A13" s="11">
        <v>1</v>
      </c>
      <c r="B13" s="12" t="s">
        <v>6</v>
      </c>
      <c r="C13" s="2"/>
      <c r="D13" s="2"/>
      <c r="E13" s="14">
        <f>'[2]Lead Sheet'!$G$18</f>
        <v>2.9520000000000002E-3</v>
      </c>
      <c r="G13" s="26"/>
    </row>
    <row r="14" spans="1:7" x14ac:dyDescent="0.2">
      <c r="A14" s="11">
        <v>2</v>
      </c>
      <c r="B14" s="12" t="s">
        <v>7</v>
      </c>
      <c r="C14" s="2"/>
      <c r="D14" s="2"/>
      <c r="E14" s="14">
        <f>'Annual Filing Fee'!A1</f>
        <v>5.0000000000000001E-3</v>
      </c>
      <c r="F14" s="31" t="s">
        <v>28</v>
      </c>
    </row>
    <row r="15" spans="1:7" x14ac:dyDescent="0.2">
      <c r="A15" s="11">
        <v>3</v>
      </c>
      <c r="B15" s="12" t="str">
        <f>"STATE UTILITY TAX - NET OF BAD DEBTS ( "&amp;D15*100&amp;"% - ( LINE 1 * "&amp;D15*100&amp;"%) )"</f>
        <v>STATE UTILITY TAX - NET OF BAD DEBTS ( 3.852% - ( LINE 1 * 3.852%) )</v>
      </c>
      <c r="C15" s="2"/>
      <c r="D15" s="20">
        <f>'Pub Util Tax'!D4</f>
        <v>3.8519999999999999E-2</v>
      </c>
      <c r="E15" s="15">
        <f>ROUND(D15-(D15*E13),6)</f>
        <v>3.8406000000000003E-2</v>
      </c>
    </row>
    <row r="16" spans="1:7" x14ac:dyDescent="0.2">
      <c r="A16" s="11">
        <v>4</v>
      </c>
      <c r="B16" s="12"/>
      <c r="C16" s="2"/>
      <c r="D16" s="2"/>
      <c r="E16" s="16"/>
    </row>
    <row r="17" spans="1:5" x14ac:dyDescent="0.2">
      <c r="A17" s="11">
        <v>5</v>
      </c>
      <c r="B17" s="12" t="s">
        <v>8</v>
      </c>
      <c r="C17" s="2"/>
      <c r="D17" s="2"/>
      <c r="E17" s="14">
        <f>ROUND(SUM(E13:E15),6)</f>
        <v>4.6358000000000003E-2</v>
      </c>
    </row>
    <row r="18" spans="1:5" x14ac:dyDescent="0.2">
      <c r="A18" s="11">
        <v>6</v>
      </c>
      <c r="B18" s="2"/>
      <c r="C18" s="2"/>
      <c r="D18" s="2"/>
      <c r="E18" s="14"/>
    </row>
    <row r="19" spans="1:5" x14ac:dyDescent="0.2">
      <c r="A19" s="11">
        <v>7</v>
      </c>
      <c r="B19" s="2" t="s">
        <v>9</v>
      </c>
      <c r="C19" s="2"/>
      <c r="D19" s="2"/>
      <c r="E19" s="14">
        <f>ROUND(1-E17,6)</f>
        <v>0.95364199999999999</v>
      </c>
    </row>
    <row r="20" spans="1:5" x14ac:dyDescent="0.2">
      <c r="A20" s="11">
        <v>8</v>
      </c>
      <c r="B20" s="12" t="s">
        <v>21</v>
      </c>
      <c r="C20" s="2"/>
      <c r="D20" s="13">
        <v>0.21</v>
      </c>
      <c r="E20" s="14">
        <f>ROUND((E19)*D20,6)</f>
        <v>0.200265</v>
      </c>
    </row>
    <row r="21" spans="1:5" x14ac:dyDescent="0.2">
      <c r="A21" s="11">
        <v>9</v>
      </c>
      <c r="B21" s="12" t="s">
        <v>12</v>
      </c>
      <c r="C21" s="2"/>
      <c r="D21" s="2"/>
      <c r="E21" s="17">
        <f>ROUND(1-E20-E17,6)</f>
        <v>0.75337699999999996</v>
      </c>
    </row>
    <row r="22" spans="1:5" x14ac:dyDescent="0.2">
      <c r="A22" s="2"/>
      <c r="B22" s="2"/>
      <c r="C22" s="2"/>
      <c r="D22" s="2"/>
      <c r="E22" s="11"/>
    </row>
    <row r="25" spans="1:5" x14ac:dyDescent="0.2">
      <c r="E25" s="18"/>
    </row>
  </sheetData>
  <mergeCells count="4">
    <mergeCell ref="B5:E5"/>
    <mergeCell ref="B6:E6"/>
    <mergeCell ref="B7:E7"/>
    <mergeCell ref="B8:E8"/>
  </mergeCells>
  <phoneticPr fontId="0" type="noConversion"/>
  <printOptions horizontalCentered="1"/>
  <pageMargins left="0.68" right="0.56000000000000005" top="1" bottom="1" header="0.5" footer="0.5"/>
  <pageSetup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C12" sqref="C12"/>
    </sheetView>
  </sheetViews>
  <sheetFormatPr defaultColWidth="8.85546875" defaultRowHeight="15" x14ac:dyDescent="0.25"/>
  <cols>
    <col min="1" max="1" width="73.85546875" style="23" customWidth="1"/>
    <col min="2" max="9" width="8.85546875" style="23"/>
    <col min="10" max="10" width="90" style="23" customWidth="1"/>
    <col min="11" max="16384" width="8.85546875" style="23"/>
  </cols>
  <sheetData>
    <row r="1" spans="1:7" x14ac:dyDescent="0.25">
      <c r="A1" s="22">
        <v>5.0000000000000001E-3</v>
      </c>
      <c r="F1" s="23">
        <v>5.0000000000000001E-3</v>
      </c>
      <c r="G1" s="23" t="s">
        <v>30</v>
      </c>
    </row>
    <row r="2" spans="1:7" ht="5.45" customHeight="1" x14ac:dyDescent="0.25">
      <c r="A2" s="22"/>
    </row>
    <row r="3" spans="1:7" x14ac:dyDescent="0.25">
      <c r="A3" s="22" t="s">
        <v>14</v>
      </c>
    </row>
    <row r="4" spans="1:7" x14ac:dyDescent="0.25">
      <c r="A4" s="22" t="s">
        <v>16</v>
      </c>
    </row>
    <row r="5" spans="1:7" x14ac:dyDescent="0.25">
      <c r="A5" s="23" t="s">
        <v>22</v>
      </c>
    </row>
    <row r="7" spans="1:7" x14ac:dyDescent="0.25">
      <c r="A7" s="28" t="s">
        <v>23</v>
      </c>
    </row>
    <row r="8" spans="1:7" ht="34.5" x14ac:dyDescent="0.25">
      <c r="A8" s="27" t="s">
        <v>24</v>
      </c>
    </row>
    <row r="9" spans="1:7" ht="153" x14ac:dyDescent="0.25">
      <c r="A9" s="29" t="s">
        <v>29</v>
      </c>
    </row>
    <row r="10" spans="1:7" ht="51" x14ac:dyDescent="0.25">
      <c r="A10" s="29" t="s">
        <v>25</v>
      </c>
    </row>
    <row r="11" spans="1:7" ht="51" x14ac:dyDescent="0.25">
      <c r="A11" s="29" t="s">
        <v>26</v>
      </c>
    </row>
    <row r="12" spans="1:7" ht="38.25" x14ac:dyDescent="0.25">
      <c r="A12" s="29" t="s">
        <v>27</v>
      </c>
    </row>
    <row r="15" spans="1:7" x14ac:dyDescent="0.25">
      <c r="A15" s="24"/>
    </row>
    <row r="18" spans="1:14" x14ac:dyDescent="0.25">
      <c r="N18" s="25"/>
    </row>
    <row r="20" spans="1:14" x14ac:dyDescent="0.25">
      <c r="A20" s="24"/>
    </row>
    <row r="21" spans="1:14" x14ac:dyDescent="0.25">
      <c r="A21" s="24"/>
    </row>
    <row r="35" spans="1:1" x14ac:dyDescent="0.25">
      <c r="A35" s="23" t="s">
        <v>15</v>
      </c>
    </row>
  </sheetData>
  <hyperlinks>
    <hyperlink ref="A7" r:id="rId1" display="http://app.leg.wa.gov/RCW/default.aspx?cite=80.24.010"/>
  </hyperlinks>
  <pageMargins left="0.7" right="0.7" top="0.75" bottom="0.75" header="0.3" footer="0.3"/>
  <pageSetup orientation="portrait"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N32" sqref="N32"/>
    </sheetView>
  </sheetViews>
  <sheetFormatPr defaultRowHeight="15" x14ac:dyDescent="0.25"/>
  <sheetData>
    <row r="1" spans="1:4" x14ac:dyDescent="0.25">
      <c r="A1" t="s">
        <v>19</v>
      </c>
    </row>
    <row r="2" spans="1:4" x14ac:dyDescent="0.25">
      <c r="A2" t="s">
        <v>20</v>
      </c>
    </row>
    <row r="3" spans="1:4" x14ac:dyDescent="0.25">
      <c r="C3" t="s">
        <v>17</v>
      </c>
      <c r="D3">
        <v>3.8733999999999998E-2</v>
      </c>
    </row>
    <row r="4" spans="1:4" x14ac:dyDescent="0.25">
      <c r="C4" t="s">
        <v>18</v>
      </c>
      <c r="D4" s="21">
        <v>3.8519999999999999E-2</v>
      </c>
    </row>
    <row r="25" spans="13:13" x14ac:dyDescent="0.25">
      <c r="M25" s="30"/>
    </row>
  </sheetData>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CEDFC37DB0B148BE5C2318585A16B7" ma:contentTypeVersion="19" ma:contentTypeDescription="" ma:contentTypeScope="" ma:versionID="67f8e72e35deb426e2b6a244687f02c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2025-03-31T07:00:00+00:00</OpenedDate>
    <SignificantOrder xmlns="dc463f71-b30c-4ab2-9473-d307f9d35888">false</SignificantOrder>
    <Date1 xmlns="dc463f71-b30c-4ab2-9473-d307f9d35888">2025-03-31T07:00:00+00:00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250209</DocketNumber>
    <DelegatedOrder xmlns="dc463f71-b30c-4ab2-9473-d307f9d35888">false</DelegatedOrder>
  </documentManagement>
</p:properties>
</file>

<file path=customXml/itemProps1.xml><?xml version="1.0" encoding="utf-8"?>
<ds:datastoreItem xmlns:ds="http://schemas.openxmlformats.org/officeDocument/2006/customXml" ds:itemID="{E71EA586-59CE-47BC-A5DE-75E0D630F279}"/>
</file>

<file path=customXml/itemProps2.xml><?xml version="1.0" encoding="utf-8"?>
<ds:datastoreItem xmlns:ds="http://schemas.openxmlformats.org/officeDocument/2006/customXml" ds:itemID="{34109062-3987-4F18-9998-2A32A4F84251}"/>
</file>

<file path=customXml/itemProps3.xml><?xml version="1.0" encoding="utf-8"?>
<ds:datastoreItem xmlns:ds="http://schemas.openxmlformats.org/officeDocument/2006/customXml" ds:itemID="{79735330-A9D0-4DC9-9CBF-7807097CA0CC}"/>
</file>

<file path=customXml/itemProps4.xml><?xml version="1.0" encoding="utf-8"?>
<ds:datastoreItem xmlns:ds="http://schemas.openxmlformats.org/officeDocument/2006/customXml" ds:itemID="{DEBB4052-DD97-4545-9BE9-92B818879C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4.01 E</vt:lpstr>
      <vt:lpstr>4.01 G</vt:lpstr>
      <vt:lpstr>Annual Filing Fee</vt:lpstr>
      <vt:lpstr>Pub Util Tax</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Edward Pedersen</dc:creator>
  <cp:lastModifiedBy>Kellogg, Anh</cp:lastModifiedBy>
  <cp:lastPrinted>2013-10-08T16:45:25Z</cp:lastPrinted>
  <dcterms:created xsi:type="dcterms:W3CDTF">2010-03-22T20:07:48Z</dcterms:created>
  <dcterms:modified xsi:type="dcterms:W3CDTF">2025-03-27T17:05:29Z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0x0101006E56B4D1795A2E4DB2F0B01679ED314A009ECEDFC37DB0B148BE5C2318585A16B7</vt:lpwstr>
  </property>
  <property fmtid="{D5CDD505-2E9C-101B-9397-08002B2CF9AE}" pid="3" name="_docset_NoMedatataSyncRequired">
    <vt:lpwstr>False</vt:lpwstr>
  </property>
</Properties>
</file>