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\\PacifiCorp.us\DFS\PDXCO\CT\Shared\Common\Res Com Strategy\Environmental Policy and Strategy\GHG\WA\2023 (Reporting Year 2022)\Sent to z Reg\"/>
    </mc:Choice>
  </mc:AlternateContent>
  <xr:revisionPtr revIDLastSave="0" documentId="13_ncr:1_{BAE5D010-A40B-4C2D-84A1-F7E349C4AF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ummary 2022" sheetId="1" r:id="rId1"/>
    <sheet name="Known Resources" sheetId="4" r:id="rId2"/>
    <sheet name="Unknown Resources" sheetId="3" r:id="rId3"/>
    <sheet name="WIJAM NPC" sheetId="8" r:id="rId4"/>
    <sheet name="Hydro Allocation Detail" sheetId="9" r:id="rId5"/>
    <sheet name="Known - Emission Factor" sheetId="7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Dec11">[3]Variables!$C$2</definedName>
    <definedName name="_Fill" hidden="1">#REF!</definedName>
    <definedName name="_xlnm._FilterDatabase" localSheetId="0" hidden="1">'Summary 2022'!$J$20:$M$26</definedName>
    <definedName name="_xlnm._FilterDatabase" localSheetId="3" hidden="1">'WIJAM NPC'!$A$177:$S$360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ar13">[3]Variables!$C$3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Sort" hidden="1">#REF!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'[4]DSM Output'!$J$21:$J$23</definedName>
    <definedName name="Access_Button1" hidden="1">"Headcount_Workbook_Schedules_List"</definedName>
    <definedName name="AccessDatabase" hidden="1">"P:\HR\SharonPlummer\Headcount Workbook.mdb"</definedName>
    <definedName name="Acct108D_S">[5]FuncStudy!$F$2065</definedName>
    <definedName name="Acct108D00S">[5]FuncStudy!$F$2057</definedName>
    <definedName name="Acct108DSS">[5]FuncStudy!$F$2061</definedName>
    <definedName name="Acct228.42TROJD">[5]FuncStudy!$F$1867</definedName>
    <definedName name="ACCT2281">[5]FuncStudy!$F$1847</definedName>
    <definedName name="Acct2282">[5]FuncStudy!$F$1851</definedName>
    <definedName name="Acct2283">[5]FuncStudy!$F$1855</definedName>
    <definedName name="Acct2283S">[5]FuncStudy!$F$1859</definedName>
    <definedName name="Acct22842">[5]FuncStudy!$F$1868</definedName>
    <definedName name="Acct228SO">[5]FuncStudy!$F$1850</definedName>
    <definedName name="ACCT25398">[5]FuncStudy!$F$1880</definedName>
    <definedName name="Acct25399">[5]FuncStudy!$F$1887</definedName>
    <definedName name="Acct254">[5]FuncStudy!$F$1864</definedName>
    <definedName name="Acct282DITBAL">[5]FuncStudy!$F$1912</definedName>
    <definedName name="Acct350">[5]FuncStudy!$F$1323</definedName>
    <definedName name="Acct352">[5]FuncStudy!$F$1330</definedName>
    <definedName name="Acct353">[5]FuncStudy!$F$1336</definedName>
    <definedName name="Acct354">[5]FuncStudy!$F$1342</definedName>
    <definedName name="Acct355">[5]FuncStudy!$F$1348</definedName>
    <definedName name="Acct356">[5]FuncStudy!$F$1354</definedName>
    <definedName name="Acct357">[5]FuncStudy!$F$1360</definedName>
    <definedName name="Acct358">[5]FuncStudy!$F$1366</definedName>
    <definedName name="Acct359">[5]FuncStudy!$F$1372</definedName>
    <definedName name="Acct360">[5]FuncStudy!$F$1388</definedName>
    <definedName name="Acct361">[5]FuncStudy!$F$1394</definedName>
    <definedName name="Acct362">[5]FuncStudy!$F$1400</definedName>
    <definedName name="Acct364">[5]FuncStudy!$F$1407</definedName>
    <definedName name="Acct365">[5]FuncStudy!$F$1414</definedName>
    <definedName name="Acct366">[5]FuncStudy!$F$1421</definedName>
    <definedName name="Acct367">[5]FuncStudy!$F$1428</definedName>
    <definedName name="Acct368">[5]FuncStudy!$F$1434</definedName>
    <definedName name="Acct369">[5]FuncStudy!$F$1441</definedName>
    <definedName name="Acct370">[5]FuncStudy!$F$1447</definedName>
    <definedName name="Acct371">[5]FuncStudy!$F$1454</definedName>
    <definedName name="Acct372">[5]FuncStudy!$F$1461</definedName>
    <definedName name="Acct372A">[5]FuncStudy!$F$1460</definedName>
    <definedName name="Acct372DP">[5]FuncStudy!$F$1458</definedName>
    <definedName name="Acct372DS">[5]FuncStudy!$F$1459</definedName>
    <definedName name="Acct373">[5]FuncStudy!$F$1467</definedName>
    <definedName name="Acct444S">[5]FuncStudy!$F$105</definedName>
    <definedName name="Acct448S">[5]FuncStudy!$F$114</definedName>
    <definedName name="Acct450S">[5]FuncStudy!$F$138</definedName>
    <definedName name="Acct451S">[5]FuncStudy!$F$143</definedName>
    <definedName name="Acct454S">[5]FuncStudy!$F$153</definedName>
    <definedName name="Acct456S">[5]FuncStudy!$F$159</definedName>
    <definedName name="Acct580">[5]FuncStudy!$F$536</definedName>
    <definedName name="Acct581">[5]FuncStudy!$F$541</definedName>
    <definedName name="Acct582">[5]FuncStudy!$F$546</definedName>
    <definedName name="Acct583">[5]FuncStudy!$F$551</definedName>
    <definedName name="Acct584">[5]FuncStudy!$F$556</definedName>
    <definedName name="Acct585">[5]FuncStudy!$F$561</definedName>
    <definedName name="Acct586">[5]FuncStudy!$F$566</definedName>
    <definedName name="Acct587">[5]FuncStudy!$F$571</definedName>
    <definedName name="Acct588">[5]FuncStudy!$F$576</definedName>
    <definedName name="Acct589">[5]FuncStudy!$F$581</definedName>
    <definedName name="Acct590">[5]FuncStudy!$F$586</definedName>
    <definedName name="Acct591">[5]FuncStudy!$F$591</definedName>
    <definedName name="Acct592">[5]FuncStudy!$F$596</definedName>
    <definedName name="Acct593">[5]FuncStudy!$F$601</definedName>
    <definedName name="Acct594">[5]FuncStudy!$F$606</definedName>
    <definedName name="Acct595">[5]FuncStudy!$F$611</definedName>
    <definedName name="Acct596">[5]FuncStudy!$F$616</definedName>
    <definedName name="Acct597">[5]FuncStudy!$F$621</definedName>
    <definedName name="Acct598">[5]FuncStudy!$F$626</definedName>
    <definedName name="Acct928RE">[5]FuncStudy!$F$749</definedName>
    <definedName name="AcctAGA">[5]FuncStudy!$F$132</definedName>
    <definedName name="AcctTS0">[5]FuncStudy!$F$1380</definedName>
    <definedName name="ActualROR">#REF!</definedName>
    <definedName name="Adjs2avg">[6]Inputs!$L$255:'[6]Inputs'!$T$505</definedName>
    <definedName name="AdjustInput">[7]Inputs!$L$3:$T$250</definedName>
    <definedName name="Adjustment">#REF!</definedName>
    <definedName name="AdjustSwitch">[7]Variables!$AH$3:$AJ$3</definedName>
    <definedName name="anscount" hidden="1">1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verageFactors">[7]UTCR!$AC$22:$AQ$108</definedName>
    <definedName name="AverageInput">[7]Inputs!$F$3:$I$1732</definedName>
    <definedName name="B1_Print">#REF!</definedName>
    <definedName name="B2_Print">#REF!</definedName>
    <definedName name="B3_Print">#REF!</definedName>
    <definedName name="Bottom">[8]Variance!#REF!</definedName>
    <definedName name="calcoutput">'[9]Calcoutput (futures)'!$B$7:$J$128</definedName>
    <definedName name="Camas" hidden="1">{#N/A,#N/A,FALSE,"Summary";#N/A,#N/A,FALSE,"SmPlants";#N/A,#N/A,FALSE,"Utah";#N/A,#N/A,FALSE,"Idaho";#N/A,#N/A,FALSE,"Lewis River";#N/A,#N/A,FALSE,"NrthUmpq";#N/A,#N/A,FALSE,"KlamRog"}</definedName>
    <definedName name="Canadian__for_USexchangerate">'[9]OTC Gas Quotes'!$M$2</definedName>
    <definedName name="CCG_Hier">OFFSET('[10]cost center'!$A$1,0,0,COUNTA('[10]cost center'!$A$1:$A$65536),COUNTA('[10]cost center'!$A$1:$IV$1))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hecksumavg">[7]Inputs!$J$1</definedName>
    <definedName name="Checksumend">[7]Inputs!$E$1</definedName>
    <definedName name="Classification">[5]FuncStudy!$Y$91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mmon">[11]Variables!$AQ$27</definedName>
    <definedName name="CONTRACTDATA">[12]MarketData!#REF!</definedName>
    <definedName name="contractsymbol">[9]Futures!$B$2:$B$500</definedName>
    <definedName name="ContractTypeDol">#REF!</definedName>
    <definedName name="ContractTypeMWh">#REF!</definedName>
    <definedName name="COSFacVal">[5]Inputs!$W$11</definedName>
    <definedName name="DATA5">[13]DS13!$E$2:$E$103</definedName>
    <definedName name="DATA6">[13]DS13!$F$2:$F$103</definedName>
    <definedName name="_xlnm.Database">[14]Invoice!#REF!</definedName>
    <definedName name="DataCheck">'[15]Base NPC'!#REF!</definedName>
    <definedName name="DataCheck_Base">#REF!</definedName>
    <definedName name="DataCheck_Delta">#REF!</definedName>
    <definedName name="DataCheck_NPC">'[16](4.2) WCA Base NPC UE-140762'!#REF!</definedName>
    <definedName name="Date">#REF!</definedName>
    <definedName name="dateTable">'[17]on off peak hours'!$C$15:$Z$15</definedName>
    <definedName name="Debt">[11]Variables!$AQ$25</definedName>
    <definedName name="DebtCost">[11]Variables!$AT$25</definedName>
    <definedName name="Demand">[18]Inputs!$D$9</definedName>
    <definedName name="Demand2">[5]Inputs!$D$10</definedName>
    <definedName name="Dis">[5]FuncStudy!$Y$90</definedName>
    <definedName name="DisFac">'[5]Func Dist Factor Table'!$A$11:$G$25</definedName>
    <definedName name="DispatchSum">"GRID Thermal Generation!R2C1:R4C2"</definedName>
    <definedName name="Dollars_Wheeling">'[15]Exhibit 1'!#REF!</definedName>
    <definedName name="DUDE" hidden="1">#REF!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_Rates___Bloomberg">[9]MarketData!$J$1</definedName>
    <definedName name="ExchangeMWh">'[15]Base NPC'!#REF!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actorck">'[5]COS Factor Table'!$Q$15:$Q$136</definedName>
    <definedName name="FactorMethod">[7]Variables!$AC$2</definedName>
    <definedName name="FactSum">'[5]COS Factor Table'!$A$14:$Q$137</definedName>
    <definedName name="Fed_Funds___Bloomberg">[9]MarketData!$A$14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[7]Variables!$B$28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TE">OFFSET([19]FTE!$A$1,0,0,COUNTA([19]FTE!$A$1:$A$65536),12)</definedName>
    <definedName name="Func">'[5]Func Factor Table'!$A$10:$H$76</definedName>
    <definedName name="Func_Ftrs">[7]Function1149!$E$6:$P$88</definedName>
    <definedName name="Function">[5]FuncStudy!$Y$90</definedName>
    <definedName name="Gas_Forward_Price_Curve_copy_Instructions_List">'[12]Main Page'!#REF!</definedName>
    <definedName name="Green_Res">#REF!</definedName>
    <definedName name="GResIDX">#REF!</definedName>
    <definedName name="GrossReceipts">[7]Variables!$B$31</definedName>
    <definedName name="Header">#REF!</definedName>
    <definedName name="HenryHub___Nymex">[12]MarketData!#REF!</definedName>
    <definedName name="Hide_Rows">#REF!</definedName>
    <definedName name="Hide_Rows_Recon">#REF!</definedName>
    <definedName name="High_Plan">#REF!</definedName>
    <definedName name="HoursHoliday">'[17]on off peak hours'!$C$16:$Z$20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IncomeTaxOptVal">[18]Inputs!$Y$11</definedName>
    <definedName name="INSERTPOINT">'[20]REX Data'!#REF!</definedName>
    <definedName name="INSERTPOINT2">'[20]REX Data'!#REF!</definedName>
    <definedName name="Interest_Rates___Bloomberg">[9]MarketData!$A$1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tem_Number">"GP Detail"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Cell">[8]Variance!#REF!</definedName>
    <definedName name="LeadLag">[7]Inputs!#REF!</definedName>
    <definedName name="limcount" hidden="1">1</definedName>
    <definedName name="LinkCos">'[5]JAM Download'!$I$4</definedName>
    <definedName name="ListOffset" hidden="1">1</definedName>
    <definedName name="Low_Plan">#REF!</definedName>
    <definedName name="Macro2">[21]!Macro2</definedName>
    <definedName name="market1">'[9]OTC Gas Quotes'!$E$5</definedName>
    <definedName name="market2">'[9]OTC Gas Quotes'!$F$5</definedName>
    <definedName name="market3">'[9]OTC Gas Quotes'!$G$5</definedName>
    <definedName name="market4">'[9]OTC Gas Quotes'!$H$5</definedName>
    <definedName name="market5">'[9]OTC Gas Quotes'!$I$5</definedName>
    <definedName name="market6">'[9]OTC Gas Quotes'!$J$5</definedName>
    <definedName name="market7">'[9]OTC Gas Quotes'!$K$5</definedName>
    <definedName name="Master" hidden="1">{#N/A,#N/A,FALSE,"Actual";#N/A,#N/A,FALSE,"Normalized";#N/A,#N/A,FALSE,"Electric Actual";#N/A,#N/A,FALSE,"Electric Normalized"}</definedName>
    <definedName name="MD_High1">'[8]Master Data'!$A$2</definedName>
    <definedName name="MD_Low1">'[8]Master Data'!$D$29</definedName>
    <definedName name="MidC">[22]lookup!$C$98:$D$107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SPAverageInput">[6]Inputs!#REF!</definedName>
    <definedName name="MSPYearEndInput">[6]Inputs!#REF!</definedName>
    <definedName name="NetToGross">[5]Inputs!$H$21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NymexFutures">[9]Futures!$A$2:$J$500</definedName>
    <definedName name="NymexOptions">[9]Options!$A$2:$K$3000</definedName>
    <definedName name="OFPC_Date">[23]VDOC!$O$4</definedName>
    <definedName name="OH">[5]Inputs!$D$24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sTable">[9]Options!$A$1:$P$3000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ge110">#REF!</definedName>
    <definedName name="Page111">#REF!</definedName>
    <definedName name="Page112">#REF!</definedName>
    <definedName name="Page113">#REF!</definedName>
    <definedName name="Page114">#REF!</definedName>
    <definedName name="Page115">#REF!</definedName>
    <definedName name="Page116">#REF!</definedName>
    <definedName name="Page117">#REF!</definedName>
    <definedName name="Page118">#REF!</definedName>
    <definedName name="Page119">#REF!</definedName>
    <definedName name="Page120">#REF!</definedName>
    <definedName name="Page121">#REF!</definedName>
    <definedName name="Page122">#REF!</definedName>
    <definedName name="Page123">#REF!</definedName>
    <definedName name="page63">'[5]Energy Factor'!#REF!</definedName>
    <definedName name="page64">'[5]Energy Factor'!#REF!</definedName>
    <definedName name="paste.cell">'[24]1993'!#REF!</definedName>
    <definedName name="PE_Lookup">'[15]Exhibit 1'!#REF!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ostDE">[7]Variables!#REF!</definedName>
    <definedName name="PostDG">[7]Variables!#REF!</definedName>
    <definedName name="PreDG">[7]Variables!#REF!</definedName>
    <definedName name="Pref">[11]Variables!$AQ$26</definedName>
    <definedName name="PrefCost">[11]Variables!$AT$26</definedName>
    <definedName name="PricingInfo" hidden="1">[25]Inputs!#REF!</definedName>
    <definedName name="_xlnm.Print_Area">#REF!</definedName>
    <definedName name="PSATable">[26]Hermiston!$A$32:$E$57</definedName>
    <definedName name="Purchases">[22]lookup!$C$21:$D$64</definedName>
    <definedName name="QF_Data">#REF!</definedName>
    <definedName name="QF_Data_1">#REF!</definedName>
    <definedName name="QFs">[22]lookup!$C$66:$D$96</definedName>
    <definedName name="Report">#REF!</definedName>
    <definedName name="ResourceSupplier">[7]Variables!$B$30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enueSum">"GRID Thermal Revenue!R2C1:R4C2"</definedName>
    <definedName name="RevenueTax">[7]Variables!$B$29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les">[22]lookup!$C$3:$D$19</definedName>
    <definedName name="SAPBEXrevision" hidden="1">1</definedName>
    <definedName name="SAPBEXsysID" hidden="1">"BWP"</definedName>
    <definedName name="SAPBEXwbID" hidden="1">"44KU92Q9LH2VK4DK86GZ93AXN"</definedName>
    <definedName name="shapefactortable">'[9]GAS CURVE Engine'!$AW$3:$CB$34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[7]Variables!$AF$32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PWS_WBID">"12F19027-1C25-43D5-BF1F-44D7E5A374C0"</definedName>
    <definedName name="ST_Bottom1">[8]Variance!#REF!</definedName>
    <definedName name="ST_Top1">[8]Variance!#REF!</definedName>
    <definedName name="ST_Top2">[8]Variance!#REF!</definedName>
    <definedName name="ST_Top3">#REF!</definedName>
    <definedName name="standard1" hidden="1">{"YTD-Total",#N/A,FALSE,"Provision"}</definedName>
    <definedName name="startmonth">'[9]GAS CURVE Engine'!$N$2</definedName>
    <definedName name="startmonth1">'[9]OTC Gas Quotes'!$L$6</definedName>
    <definedName name="startmonth10">'[9]OTC Gas Quotes'!$L$15</definedName>
    <definedName name="startmonth2">'[9]OTC Gas Quotes'!$L$7</definedName>
    <definedName name="startmonth3">'[9]OTC Gas Quotes'!$L$8</definedName>
    <definedName name="startmonth4">'[9]OTC Gas Quotes'!$L$9</definedName>
    <definedName name="startmonth5">'[9]OTC Gas Quotes'!$L$10</definedName>
    <definedName name="startmonth6">'[9]OTC Gas Quotes'!$L$11</definedName>
    <definedName name="startmonth7">'[9]OTC Gas Quotes'!$L$12</definedName>
    <definedName name="startmonth8">'[9]OTC Gas Quotes'!$L$13</definedName>
    <definedName name="startmonth9">'[9]OTC Gas Quotes'!$L$14</definedName>
    <definedName name="State">[5]Inputs!$C$5</definedName>
    <definedName name="Storage">[22]lookup!$C$109:$D$126</definedName>
    <definedName name="T1_Print">#REF!</definedName>
    <definedName name="T2_Print">#REF!</definedName>
    <definedName name="T3_Print">#REF!</definedName>
    <definedName name="TargetROR">[5]Inputs!$L$6</definedName>
    <definedName name="Test_COS">'[5]Hot Sheet'!$F$120</definedName>
    <definedName name="TestPeriod">[5]Inputs!$C$6</definedName>
    <definedName name="Top">#REF!</definedName>
    <definedName name="TotalRateBase">'[5]G+T+D+R+M'!$H$58</definedName>
    <definedName name="TotTaxRate">[5]Inputs!$H$17</definedName>
    <definedName name="TRANSM_2">[27]Transm2!$A$1:$M$461:'[27]10 Yr FC'!$M$47</definedName>
    <definedName name="UAACT550SGW">[5]FuncStudy!$Y$405</definedName>
    <definedName name="UAACT554SGW">[5]FuncStudy!$Y$427</definedName>
    <definedName name="UAcct103">[5]FuncStudy!$Y$1315</definedName>
    <definedName name="UAcct105S">[5]FuncStudy!$Y$1673</definedName>
    <definedName name="UAcct105SEU">[5]FuncStudy!$Y$1677</definedName>
    <definedName name="UAcct105SGG">[5]FuncStudy!$Y$1678</definedName>
    <definedName name="UAcct105SGP1">[5]FuncStudy!$Y$1674</definedName>
    <definedName name="UAcct105SGP2">[5]FuncStudy!$Y$1676</definedName>
    <definedName name="UAcct105SGT">[5]FuncStudy!$Y$1675</definedName>
    <definedName name="UAcct1081390">[5]FuncStudy!$Y$2099</definedName>
    <definedName name="UAcct1081390Rcl">[5]FuncStudy!$Y$2098</definedName>
    <definedName name="UAcct1081399">[5]FuncStudy!$Y$2107</definedName>
    <definedName name="UAcct1081399Rcl">[5]FuncStudy!$Y$2106</definedName>
    <definedName name="UAcct108360">[5]FuncStudy!$Y$2006</definedName>
    <definedName name="UAcct108361">[5]FuncStudy!$Y$2010</definedName>
    <definedName name="UAcct108362">[5]FuncStudy!$Y$2014</definedName>
    <definedName name="UAcct108364">[5]FuncStudy!$Y$2018</definedName>
    <definedName name="UAcct108365">[5]FuncStudy!$Y$2022</definedName>
    <definedName name="UAcct108366">[5]FuncStudy!$Y$2026</definedName>
    <definedName name="UAcct108367">[5]FuncStudy!$Y$2030</definedName>
    <definedName name="UAcct108368">[5]FuncStudy!$Y$2034</definedName>
    <definedName name="UAcct108369">[5]FuncStudy!$Y$2038</definedName>
    <definedName name="UAcct108370">[5]FuncStudy!$Y$2042</definedName>
    <definedName name="UAcct108371">[5]FuncStudy!$Y$2046</definedName>
    <definedName name="UAcct108372">[5]FuncStudy!$Y$2050</definedName>
    <definedName name="UAcct108373">[5]FuncStudy!$Y$2054</definedName>
    <definedName name="UAcct108D">[5]FuncStudy!$Y$2066</definedName>
    <definedName name="UAcct108D00">[5]FuncStudy!$Y$2058</definedName>
    <definedName name="UAcct108Ds">[5]FuncStudy!$Y$2062</definedName>
    <definedName name="UAcct108Ep">[5]FuncStudy!$Y$1988</definedName>
    <definedName name="UAcct108Gpcn">[5]FuncStudy!$Y$2076</definedName>
    <definedName name="UAcct108Gps">[5]FuncStudy!$Y$2072</definedName>
    <definedName name="UAcct108Gpse">[5]FuncStudy!$Y$2078</definedName>
    <definedName name="UAcct108Gpsg">[5]FuncStudy!$Y$2075</definedName>
    <definedName name="UAcct108Gpsgp">[5]FuncStudy!$Y$2073</definedName>
    <definedName name="UAcct108Gpsgu">[5]FuncStudy!$Y$2074</definedName>
    <definedName name="UAcct108Gpso">[5]FuncStudy!$Y$2077</definedName>
    <definedName name="UACCT108GPSSGCH">[5]FuncStudy!$Y$2080</definedName>
    <definedName name="UACCT108GPSSGCT">[5]FuncStudy!$Y$2079</definedName>
    <definedName name="UAcct108Hp">[5]FuncStudy!$Y$1975</definedName>
    <definedName name="UAcct108Mp">[5]FuncStudy!$Y$2092</definedName>
    <definedName name="UAcct108Np">[5]FuncStudy!$Y$1968</definedName>
    <definedName name="UAcct108Op">[5]FuncStudy!$Y$1983</definedName>
    <definedName name="UAcct108Opsgw">[5]FuncStudy!$Y$1980</definedName>
    <definedName name="UAcct108OPSSGCT">[5]FuncStudy!$Y$1982</definedName>
    <definedName name="UAcct108Sp">[5]FuncStudy!$Y$1962</definedName>
    <definedName name="uacct108spssgch">[5]FuncStudy!$Y$1961</definedName>
    <definedName name="UAcct108Tp">[5]FuncStudy!$Y$2002</definedName>
    <definedName name="UAcct111390">[5]FuncStudy!$Y$2159</definedName>
    <definedName name="UAcct111Clg">[5]FuncStudy!$Y$2128</definedName>
    <definedName name="UAcct111Clgcn">[5]FuncStudy!$Y$2124</definedName>
    <definedName name="UAcct111Clgsop">[5]FuncStudy!$Y$2127</definedName>
    <definedName name="UAcct111Clgsou">[5]FuncStudy!$Y$2126</definedName>
    <definedName name="UAcct111Clh">[5]FuncStudy!$Y$2134</definedName>
    <definedName name="UAcct111Cls">[5]FuncStudy!$Y$2119</definedName>
    <definedName name="UAcct111Ipcn">[5]FuncStudy!$Y$2143</definedName>
    <definedName name="UAcct111Ips">[5]FuncStudy!$Y$2138</definedName>
    <definedName name="UAcct111Ipse">[5]FuncStudy!$Y$2141</definedName>
    <definedName name="UAcct111Ipsg">[5]FuncStudy!$Y$2142</definedName>
    <definedName name="UAcct111Ipsgp">[5]FuncStudy!$Y$2139</definedName>
    <definedName name="UAcct111Ipsgu">[5]FuncStudy!$Y$2140</definedName>
    <definedName name="uacct111ipso">[5]FuncStudy!$Y$2146</definedName>
    <definedName name="UACCT111IPSSGCH">[5]FuncStudy!$Y$2145</definedName>
    <definedName name="UAcct114">[5]FuncStudy!$Y$1685</definedName>
    <definedName name="UAcct120">[5]FuncStudy!$Y$1689</definedName>
    <definedName name="UAcct124">[5]FuncStudy!$Y$1694</definedName>
    <definedName name="UAcct141">[5]FuncStudy!$Y$1834</definedName>
    <definedName name="UAcct151">[5]FuncStudy!$Y$1716</definedName>
    <definedName name="uacct151ssech">[5]FuncStudy!$Y$1715</definedName>
    <definedName name="UAcct154">[5]FuncStudy!$Y$1750</definedName>
    <definedName name="uacct154ssgch">[5]FuncStudy!$Y$1749</definedName>
    <definedName name="UAcct163">[5]FuncStudy!$Y$1755</definedName>
    <definedName name="UAcct165">[5]FuncStudy!$Y$1770</definedName>
    <definedName name="UAcct165Se">[5]FuncStudy!$Y$1768</definedName>
    <definedName name="UAcct182">[5]FuncStudy!$Y$1701</definedName>
    <definedName name="UAcct18222">[5]FuncStudy!$Y$1824</definedName>
    <definedName name="UAcct182M">[5]FuncStudy!$Y$1780</definedName>
    <definedName name="UAcct182MSSGCT">[5]FuncStudy!$Y$1778</definedName>
    <definedName name="UAcct186">[5]FuncStudy!$Y$1709</definedName>
    <definedName name="UAcct1869">[5]FuncStudy!$Y$1829</definedName>
    <definedName name="UAcct186M">[5]FuncStudy!$Y$1791</definedName>
    <definedName name="UAcct186Mse">[5]FuncStudy!$Y$1788</definedName>
    <definedName name="UAcct190">[5]FuncStudy!$Y$1902</definedName>
    <definedName name="UAcct190CN">[5]FuncStudy!$Y$1891</definedName>
    <definedName name="UAcct190Dop">[5]FuncStudy!$Y$1892</definedName>
    <definedName name="UACCT190IBT">[5]FuncStudy!$Y$1894</definedName>
    <definedName name="UACCT190SSGCT">[5]FuncStudy!$Y$1901</definedName>
    <definedName name="UACCT2281">[5]FuncStudy!$Y$1847</definedName>
    <definedName name="UAcct2282">[5]FuncStudy!$Y$1851</definedName>
    <definedName name="UAcct2283">[5]FuncStudy!$Y$1855</definedName>
    <definedName name="UAcct2283S">[5]FuncStudy!$Y$1859</definedName>
    <definedName name="UAcct22842">[5]FuncStudy!$Y$1868</definedName>
    <definedName name="UAcct235">[5]FuncStudy!$Y$1843</definedName>
    <definedName name="UAcct252">[5]FuncStudy!$Y$1876</definedName>
    <definedName name="UAcct25316">[5]FuncStudy!$Y$1724</definedName>
    <definedName name="UAcct25317">[5]FuncStudy!$Y$1728</definedName>
    <definedName name="UAcct25318">[5]FuncStudy!$Y$1760</definedName>
    <definedName name="UAcct25319">[5]FuncStudy!$Y$1732</definedName>
    <definedName name="UACCT25398">[5]FuncStudy!$Y$1880</definedName>
    <definedName name="UAcct25399">[5]FuncStudy!$Y$1887</definedName>
    <definedName name="UAcct254">[5]FuncStudy!$Y$1864</definedName>
    <definedName name="UACCT254SO">[5]FuncStudy!$Y$1863</definedName>
    <definedName name="UAcct255">[5]FuncStudy!$Y$1952</definedName>
    <definedName name="UAcct281">[5]FuncStudy!$Y$1908</definedName>
    <definedName name="UAcct282">[5]FuncStudy!$Y$1926</definedName>
    <definedName name="UAcct282So">[5]FuncStudy!$Y$1914</definedName>
    <definedName name="UAcct283">[5]FuncStudy!$Y$1939</definedName>
    <definedName name="UAcct283So">[5]FuncStudy!$Y$1932</definedName>
    <definedName name="UAcct301S">[5]FuncStudy!$Y$1636</definedName>
    <definedName name="UAcct301Sg">[5]FuncStudy!$Y$1638</definedName>
    <definedName name="UAcct301So">[5]FuncStudy!$Y$1637</definedName>
    <definedName name="UAcct302S">[5]FuncStudy!$Y$1641</definedName>
    <definedName name="UAcct302Sg">[5]FuncStudy!$Y$1642</definedName>
    <definedName name="UAcct302Sgp">[5]FuncStudy!$Y$1643</definedName>
    <definedName name="UAcct302Sgu">[5]FuncStudy!$Y$1644</definedName>
    <definedName name="UAcct303Cn">[5]FuncStudy!$Y$1652</definedName>
    <definedName name="UAcct303S">[5]FuncStudy!$Y$1648</definedName>
    <definedName name="UAcct303Se">[5]FuncStudy!$Y$1651</definedName>
    <definedName name="UAcct303Sg">[5]FuncStudy!$Y$1649</definedName>
    <definedName name="UAcct303So">[5]FuncStudy!$Y$1650</definedName>
    <definedName name="UACCT303SSGCT">[5]FuncStudy!$Y$1654</definedName>
    <definedName name="UAcct310">[5]FuncStudy!$Y$1151</definedName>
    <definedName name="uacct310ssgch">[5]FuncStudy!$Y$1150</definedName>
    <definedName name="UAcct311">[5]FuncStudy!$Y$1156</definedName>
    <definedName name="uacct311ssgch">[5]FuncStudy!$Y$1155</definedName>
    <definedName name="UAcct312">[5]FuncStudy!$Y$1161</definedName>
    <definedName name="uacct312ssgch">[5]FuncStudy!$Y$1160</definedName>
    <definedName name="UAcct314">[5]FuncStudy!$Y$1166</definedName>
    <definedName name="uacct314ssgch">[5]FuncStudy!$Y$1165</definedName>
    <definedName name="UAcct315">[5]FuncStudy!$Y$1171</definedName>
    <definedName name="uacct315ssgch">[5]FuncStudy!$Y$1170</definedName>
    <definedName name="UAcct316">[5]FuncStudy!$Y$1176</definedName>
    <definedName name="uacct316ssgch">[5]FuncStudy!$Y$1175</definedName>
    <definedName name="UAcct320">[5]FuncStudy!$Y$1188</definedName>
    <definedName name="UAcct321">[5]FuncStudy!$Y$1192</definedName>
    <definedName name="UAcct322">[5]FuncStudy!$Y$1196</definedName>
    <definedName name="UAcct323">[5]FuncStudy!$Y$1200</definedName>
    <definedName name="UAcct324">[5]FuncStudy!$Y$1204</definedName>
    <definedName name="UAcct325">[5]FuncStudy!$Y$1208</definedName>
    <definedName name="UAcct33">[5]FuncStudy!$Y$131</definedName>
    <definedName name="UAcct330">[5]FuncStudy!$Y$1221</definedName>
    <definedName name="UAcct331">[5]FuncStudy!$Y$1226</definedName>
    <definedName name="UAcct332">[5]FuncStudy!$Y$1231</definedName>
    <definedName name="UAcct333">[5]FuncStudy!$Y$1236</definedName>
    <definedName name="UAcct334">[5]FuncStudy!$Y$1241</definedName>
    <definedName name="UAcct335">[5]FuncStudy!$Y$1246</definedName>
    <definedName name="UAcct336">[5]FuncStudy!$Y$1251</definedName>
    <definedName name="UAcct340">[5]FuncStudy!$Y$1266</definedName>
    <definedName name="UAcct340Sgw">[5]FuncStudy!$Y$1264</definedName>
    <definedName name="UAcct341">[5]FuncStudy!$Y$1272</definedName>
    <definedName name="UACCT341SGW">[5]FuncStudy!$Y$1270</definedName>
    <definedName name="uacct341ssgct">[5]FuncStudy!$Y$1271</definedName>
    <definedName name="UAcct342">[5]FuncStudy!$Y$1277</definedName>
    <definedName name="uacct342ssgct">[5]FuncStudy!$Y$1276</definedName>
    <definedName name="UAcct343">[5]FuncStudy!$Y$1284</definedName>
    <definedName name="UAcct343Sgw">[5]FuncStudy!$Y$1282</definedName>
    <definedName name="uacct343sscct">[5]FuncStudy!$Y$1283</definedName>
    <definedName name="UAcct344">[5]FuncStudy!$Y$1291</definedName>
    <definedName name="UACCT344SGW">[5]FuncStudy!$Y$1289</definedName>
    <definedName name="uacct344ssgct">[5]FuncStudy!$Y$1290</definedName>
    <definedName name="UAcct345">[5]FuncStudy!$Y$1297</definedName>
    <definedName name="UACCT345SGW">[5]FuncStudy!$Y$1295</definedName>
    <definedName name="uacct345ssgct">[5]FuncStudy!$Y$1296</definedName>
    <definedName name="UAcct346">[5]FuncStudy!$Y$1303</definedName>
    <definedName name="UAcct346SGW">[5]FuncStudy!$Y$1301</definedName>
    <definedName name="UAcct350">[5]FuncStudy!$Y$1323</definedName>
    <definedName name="UAcct352">[5]FuncStudy!$Y$1330</definedName>
    <definedName name="UAcct353">[5]FuncStudy!$Y$1336</definedName>
    <definedName name="UAcct354">[5]FuncStudy!$Y$1342</definedName>
    <definedName name="UAcct355">[5]FuncStudy!$Y$1348</definedName>
    <definedName name="UAcct356">[5]FuncStudy!$Y$1354</definedName>
    <definedName name="UAcct357">[5]FuncStudy!$Y$1360</definedName>
    <definedName name="UAcct358">[5]FuncStudy!$Y$1366</definedName>
    <definedName name="UAcct359">[5]FuncStudy!$Y$1372</definedName>
    <definedName name="UAcct360">[5]FuncStudy!$Y$1388</definedName>
    <definedName name="UAcct361">[5]FuncStudy!$Y$1394</definedName>
    <definedName name="UAcct362">[5]FuncStudy!$Y$1400</definedName>
    <definedName name="UAcct368">[5]FuncStudy!$Y$1434</definedName>
    <definedName name="UAcct369">[5]FuncStudy!$Y$1441</definedName>
    <definedName name="UAcct370">[5]FuncStudy!$Y$1447</definedName>
    <definedName name="UAcct372A">[5]FuncStudy!$Y$1460</definedName>
    <definedName name="UAcct372Dp">[5]FuncStudy!$Y$1458</definedName>
    <definedName name="UAcct372Ds">[5]FuncStudy!$Y$1459</definedName>
    <definedName name="UAcct373">[5]FuncStudy!$Y$1467</definedName>
    <definedName name="UAcct389Cn">[5]FuncStudy!$Y$1482</definedName>
    <definedName name="UAcct389S">[5]FuncStudy!$Y$1481</definedName>
    <definedName name="UAcct389Sg">[5]FuncStudy!$Y$1484</definedName>
    <definedName name="UAcct389Sgu">[5]FuncStudy!$Y$1483</definedName>
    <definedName name="UAcct389So">[5]FuncStudy!$Y$1485</definedName>
    <definedName name="UAcct390Cn">[5]FuncStudy!$Y$1492</definedName>
    <definedName name="UACCT390LS">[5]FuncStudy!$Y$1601</definedName>
    <definedName name="UAcct390LSG">[5]FuncStudy!$Y$1602</definedName>
    <definedName name="UAcct390LSO">[5]FuncStudy!$Y$1603</definedName>
    <definedName name="UAcct390S">[5]FuncStudy!$Y$1489</definedName>
    <definedName name="UAcct390Sgp">[5]FuncStudy!$Y$1490</definedName>
    <definedName name="UAcct390Sgu">[5]FuncStudy!$Y$1491</definedName>
    <definedName name="UAcct390Sop">[5]FuncStudy!$Y$1493</definedName>
    <definedName name="UAcct390Sou">[5]FuncStudy!$Y$1494</definedName>
    <definedName name="UAcct391Cn">[5]FuncStudy!$Y$1501</definedName>
    <definedName name="UAcct391S">[5]FuncStudy!$Y$1498</definedName>
    <definedName name="UAcct391Se">[5]FuncStudy!$Y$1503</definedName>
    <definedName name="UAcct391Sg">[5]FuncStudy!$Y$1502</definedName>
    <definedName name="UAcct391Sgp">[5]FuncStudy!$Y$1499</definedName>
    <definedName name="UAcct391Sgu">[5]FuncStudy!$Y$1500</definedName>
    <definedName name="UAcct391So">[5]FuncStudy!$Y$1504</definedName>
    <definedName name="uacct391ssgch">[5]FuncStudy!$Y$1505</definedName>
    <definedName name="UACCT391SSGCT">[5]FuncStudy!$Y$1506</definedName>
    <definedName name="UAcct392Cn">[5]FuncStudy!$Y$1513</definedName>
    <definedName name="UAcct392L">[5]FuncStudy!$Y$1611</definedName>
    <definedName name="UACCT392LRCL">[5]FuncStudy!$F$1614</definedName>
    <definedName name="UAcct392S">[5]FuncStudy!$Y$1510</definedName>
    <definedName name="UAcct392Se">[5]FuncStudy!$Y$1515</definedName>
    <definedName name="UAcct392Sg">[5]FuncStudy!$Y$1512</definedName>
    <definedName name="UAcct392Sgp">[5]FuncStudy!$Y$1516</definedName>
    <definedName name="UAcct392Sgu">[5]FuncStudy!$Y$1514</definedName>
    <definedName name="UAcct392So">[5]FuncStudy!$Y$1511</definedName>
    <definedName name="uacct392ssgch">[5]FuncStudy!$Y$1517</definedName>
    <definedName name="uacct392ssgct">[5]FuncStudy!$Y$1518</definedName>
    <definedName name="UAcct393S">[5]FuncStudy!$Y$1522</definedName>
    <definedName name="UAcct393Sg">[5]FuncStudy!$Y$1526</definedName>
    <definedName name="UAcct393Sgp">[5]FuncStudy!$Y$1523</definedName>
    <definedName name="UAcct393Sgu">[5]FuncStudy!$Y$1524</definedName>
    <definedName name="UAcct393So">[5]FuncStudy!$Y$1525</definedName>
    <definedName name="uacct393ssgct">[5]FuncStudy!$Y$1527</definedName>
    <definedName name="UAcct394S">[5]FuncStudy!$Y$1531</definedName>
    <definedName name="UAcct394Se">[5]FuncStudy!$Y$1535</definedName>
    <definedName name="UAcct394Sg">[5]FuncStudy!$Y$1536</definedName>
    <definedName name="UAcct394Sgp">[5]FuncStudy!$Y$1532</definedName>
    <definedName name="UAcct394Sgu">[5]FuncStudy!$Y$1533</definedName>
    <definedName name="UAcct394So">[5]FuncStudy!$Y$1534</definedName>
    <definedName name="UACCT394SSGCH">[5]FuncStudy!$Y$1537</definedName>
    <definedName name="UACCT394SSGCT">[5]FuncStudy!$Y$1538</definedName>
    <definedName name="UAcct395S">[5]FuncStudy!$Y$1542</definedName>
    <definedName name="UAcct395Se">[5]FuncStudy!$Y$1546</definedName>
    <definedName name="UAcct395Sg">[5]FuncStudy!$Y$1547</definedName>
    <definedName name="UAcct395Sgp">[5]FuncStudy!$Y$1543</definedName>
    <definedName name="UAcct395Sgu">[5]FuncStudy!$Y$1544</definedName>
    <definedName name="UAcct395So">[5]FuncStudy!$Y$1545</definedName>
    <definedName name="UACCT395SSGCH">[5]FuncStudy!$Y$1548</definedName>
    <definedName name="UACCT395SSGCT">[5]FuncStudy!$Y$1549</definedName>
    <definedName name="UAcct396S">[5]FuncStudy!$Y$1553</definedName>
    <definedName name="UAcct396Se">[5]FuncStudy!$Y$1558</definedName>
    <definedName name="UAcct396Sg">[5]FuncStudy!$Y$1555</definedName>
    <definedName name="UAcct396Sgp">[5]FuncStudy!$Y$1554</definedName>
    <definedName name="UAcct396Sgu">[5]FuncStudy!$Y$1557</definedName>
    <definedName name="UAcct396So">[5]FuncStudy!$Y$1556</definedName>
    <definedName name="UACCT396SSGCH">[5]FuncStudy!$Y$1560</definedName>
    <definedName name="UACCT396SSGCT">[5]FuncStudy!$Y$1559</definedName>
    <definedName name="UAcct397Cn">[5]FuncStudy!$Y$1568</definedName>
    <definedName name="UAcct397S">[5]FuncStudy!$Y$1564</definedName>
    <definedName name="UAcct397Se">[5]FuncStudy!$Y$1570</definedName>
    <definedName name="UAcct397Sg">[5]FuncStudy!$Y$1569</definedName>
    <definedName name="UAcct397Sgp">[5]FuncStudy!$Y$1565</definedName>
    <definedName name="UAcct397Sgu">[5]FuncStudy!$Y$1566</definedName>
    <definedName name="UAcct397So">[5]FuncStudy!$Y$1567</definedName>
    <definedName name="UACCT397SSGCH">[5]FuncStudy!$Y$1571</definedName>
    <definedName name="UACCT397SSGCT">[5]FuncStudy!$Y$1572</definedName>
    <definedName name="UAcct398Cn">[5]FuncStudy!$Y$1579</definedName>
    <definedName name="UAcct398S">[5]FuncStudy!$Y$1576</definedName>
    <definedName name="UAcct398Se">[5]FuncStudy!$Y$1581</definedName>
    <definedName name="UAcct398Sg">[5]FuncStudy!$Y$1582</definedName>
    <definedName name="UAcct398Sgp">[5]FuncStudy!$Y$1577</definedName>
    <definedName name="UAcct398Sgu">[5]FuncStudy!$Y$1578</definedName>
    <definedName name="UAcct398So">[5]FuncStudy!$Y$1580</definedName>
    <definedName name="UACCT398SSGCT">[5]FuncStudy!$Y$1583</definedName>
    <definedName name="UAcct399">[5]FuncStudy!$Y$1590</definedName>
    <definedName name="UAcct399G">[5]FuncStudy!$Y$1631</definedName>
    <definedName name="UAcct399L">[5]FuncStudy!$Y$1594</definedName>
    <definedName name="UAcct399Lrcl">[5]FuncStudy!$Y$1596</definedName>
    <definedName name="UAcct403360">[5]FuncStudy!$Y$808</definedName>
    <definedName name="UAcct403361">[5]FuncStudy!$Y$809</definedName>
    <definedName name="UAcct403362">[5]FuncStudy!$Y$810</definedName>
    <definedName name="UAcct403364">[5]FuncStudy!$Y$811</definedName>
    <definedName name="UAcct403365">[5]FuncStudy!$Y$812</definedName>
    <definedName name="UAcct403366">[5]FuncStudy!$Y$813</definedName>
    <definedName name="UAcct403367">[5]FuncStudy!$Y$814</definedName>
    <definedName name="UAcct403368">[5]FuncStudy!$Y$815</definedName>
    <definedName name="UAcct403369">[5]FuncStudy!$Y$816</definedName>
    <definedName name="UAcct403370">[5]FuncStudy!$Y$817</definedName>
    <definedName name="UAcct403371">[5]FuncStudy!$Y$818</definedName>
    <definedName name="UAcct403372">[5]FuncStudy!$Y$819</definedName>
    <definedName name="UAcct403373">[5]FuncStudy!$Y$820</definedName>
    <definedName name="UAcct403Ep">[5]FuncStudy!$Y$846</definedName>
    <definedName name="UAcct403Gpcn">[5]FuncStudy!$Y$828</definedName>
    <definedName name="UAcct403Gps">[5]FuncStudy!$Y$824</definedName>
    <definedName name="UAcct403Gpseu">[5]FuncStudy!$Y$827</definedName>
    <definedName name="UAcct403Gpsg">[5]FuncStudy!$Y$829</definedName>
    <definedName name="UAcct403Gpsgp">[5]FuncStudy!$Y$825</definedName>
    <definedName name="UAcct403Gpsgu">[5]FuncStudy!$Y$826</definedName>
    <definedName name="UAcct403Gpso">[5]FuncStudy!$Y$830</definedName>
    <definedName name="uacct403gpssgch">[5]FuncStudy!$Y$832</definedName>
    <definedName name="UACCT403GPSSGCT">[5]FuncStudy!$Y$831</definedName>
    <definedName name="UAcct403Gv0">[5]FuncStudy!$Y$837</definedName>
    <definedName name="UAcct403Hp">[5]FuncStudy!$Y$792</definedName>
    <definedName name="UAcct403Mp">[5]FuncStudy!$Y$841</definedName>
    <definedName name="UAcct403Np">[5]FuncStudy!$Y$787</definedName>
    <definedName name="UAcct403Op">[5]FuncStudy!$Y$799</definedName>
    <definedName name="UAcct403Opsgu">[5]FuncStudy!$Y$796</definedName>
    <definedName name="uacct403opssgct">[5]FuncStudy!$Y$797</definedName>
    <definedName name="uacct403sgw">[5]FuncStudy!$Y$798</definedName>
    <definedName name="uacct403spdgp">[5]FuncStudy!$Y$779</definedName>
    <definedName name="uacct403spdgu">[5]FuncStudy!$Y$780</definedName>
    <definedName name="uacct403spsg">[5]FuncStudy!$Y$781</definedName>
    <definedName name="uacct403ssgch">[5]FuncStudy!$Y$782</definedName>
    <definedName name="UAcct403Tp">[5]FuncStudy!$Y$805</definedName>
    <definedName name="UAcct404330">[5]FuncStudy!$Y$880</definedName>
    <definedName name="UAcct404Clg">[5]FuncStudy!$Y$857</definedName>
    <definedName name="UAcct404Clgsop">[5]FuncStudy!$Y$855</definedName>
    <definedName name="UAcct404Clgsou">[5]FuncStudy!$Y$853</definedName>
    <definedName name="UAcct404Cls">[5]FuncStudy!$Y$861</definedName>
    <definedName name="UAcct404Ipcn">[5]FuncStudy!$Y$867</definedName>
    <definedName name="UACCT404IPDGU">[5]FuncStudy!$Y$869</definedName>
    <definedName name="UAcct404Ips">[5]FuncStudy!$Y$864</definedName>
    <definedName name="UAcct404Ipse">[5]FuncStudy!$Y$865</definedName>
    <definedName name="UACCT404IPSGP">[5]FuncStudy!$Y$868</definedName>
    <definedName name="UAcct404Ipso">[5]FuncStudy!$Y$866</definedName>
    <definedName name="UACCT404IPSSGCH">[5]FuncStudy!$Y$870</definedName>
    <definedName name="UAcct404O">[5]FuncStudy!$Y$875</definedName>
    <definedName name="UAcct405">[5]FuncStudy!$Y$888</definedName>
    <definedName name="UAcct406">[5]FuncStudy!$Y$894</definedName>
    <definedName name="UAcct407">[5]FuncStudy!$Y$903</definedName>
    <definedName name="UAcct408">[5]FuncStudy!$Y$916</definedName>
    <definedName name="UAcct408S">[5]FuncStudy!$Y$908</definedName>
    <definedName name="UAcct40910FITOther">[5]FuncStudy!$Y$1135</definedName>
    <definedName name="UAcct40910FitPMI">[5]FuncStudy!$Y$1133</definedName>
    <definedName name="UAcct40910FITPTC">[5]FuncStudy!$Y$1134</definedName>
    <definedName name="UAcct40910FITSitus">[5]FuncStudy!$Y$1136</definedName>
    <definedName name="UAcct40911Dgu">[5]FuncStudy!$Y$1103</definedName>
    <definedName name="UAcct40911S">[5]FuncStudy!$Y$1101</definedName>
    <definedName name="UAcct41010">[5]FuncStudy!$Y$977</definedName>
    <definedName name="UAcct41020">[5]FuncStudy!$Y$992</definedName>
    <definedName name="UAcct41111">[5]FuncStudy!$Y$1026</definedName>
    <definedName name="UAcct41120">[5]FuncStudy!$Y$1011</definedName>
    <definedName name="UAcct41140">[5]FuncStudy!$Y$921</definedName>
    <definedName name="UAcct41141">[5]FuncStudy!$Y$926</definedName>
    <definedName name="UAcct41160">[5]FuncStudy!$Y$177</definedName>
    <definedName name="UAcct41170">[5]FuncStudy!$Y$182</definedName>
    <definedName name="UAcct4118">[5]FuncStudy!$Y$186</definedName>
    <definedName name="UAcct41181">[5]FuncStudy!$Y$189</definedName>
    <definedName name="UAcct4194">[5]FuncStudy!$Y$193</definedName>
    <definedName name="UAcct419Doth">[5]FuncStudy!$Y$957</definedName>
    <definedName name="UAcct421">[5]FuncStudy!$Y$202</definedName>
    <definedName name="UAcct4311">[5]FuncStudy!$Y$209</definedName>
    <definedName name="UAcct442Se">[5]FuncStudy!$Y$100</definedName>
    <definedName name="UAcct442Sg">[5]FuncStudy!$Y$101</definedName>
    <definedName name="UAcct447">[5]FuncStudy!$Y$125</definedName>
    <definedName name="UAcct447S">[5]FuncStudy!$Y$121</definedName>
    <definedName name="UAcct447Se">[5]FuncStudy!$Y$124</definedName>
    <definedName name="UAcct448S">[5]FuncStudy!$Y$114</definedName>
    <definedName name="UAcct448So">[5]FuncStudy!$Y$115</definedName>
    <definedName name="UAcct449">[5]FuncStudy!$Y$130</definedName>
    <definedName name="UAcct450">[5]FuncStudy!$Y$140</definedName>
    <definedName name="UAcct450S">[5]FuncStudy!$Y$138</definedName>
    <definedName name="UAcct450So">[5]FuncStudy!$Y$139</definedName>
    <definedName name="UAcct451S">[5]FuncStudy!$Y$143</definedName>
    <definedName name="UAcct451Sg">[5]FuncStudy!$Y$144</definedName>
    <definedName name="UAcct451So">[5]FuncStudy!$Y$145</definedName>
    <definedName name="UAcct453">[5]FuncStudy!$Y$150</definedName>
    <definedName name="UAcct454">[5]FuncStudy!$Y$156</definedName>
    <definedName name="UAcct454S">[5]FuncStudy!$Y$153</definedName>
    <definedName name="UAcct454Sg">[5]FuncStudy!$Y$154</definedName>
    <definedName name="UAcct454So">[5]FuncStudy!$Y$155</definedName>
    <definedName name="UAcct456">[5]FuncStudy!$Y$164</definedName>
    <definedName name="UAcct456Cn">[5]FuncStudy!$Y$160</definedName>
    <definedName name="UAcct456S">[5]FuncStudy!$Y$159</definedName>
    <definedName name="UAcct456Se">[5]FuncStudy!$Y$161</definedName>
    <definedName name="UAcct500">[5]FuncStudy!$Y$225</definedName>
    <definedName name="UACCT500SSGCH">[5]FuncStudy!$Y$224</definedName>
    <definedName name="UAcct501">[5]FuncStudy!$Y$233</definedName>
    <definedName name="UAcct501Se">[5]FuncStudy!$Y$228</definedName>
    <definedName name="UACCT501SENNPC">[5]FuncStudy!$Y$229</definedName>
    <definedName name="uacct501ssech">[5]FuncStudy!$Y$232</definedName>
    <definedName name="UACCT501SSECHNNPC">[5]FuncStudy!$Y$231</definedName>
    <definedName name="uacct501ssect">[5]FuncStudy!$Y$230</definedName>
    <definedName name="UAcct502">[5]FuncStudy!$Y$238</definedName>
    <definedName name="uacct502snpps">[5]FuncStudy!$Y$236</definedName>
    <definedName name="uacct502ssgch">[5]FuncStudy!$Y$237</definedName>
    <definedName name="UAcct503">[5]FuncStudy!$Y$243</definedName>
    <definedName name="UAcct503Se">[5]FuncStudy!$Y$241</definedName>
    <definedName name="UACCT503SENNPC">[5]FuncStudy!$Y$242</definedName>
    <definedName name="UAcct505">[5]FuncStudy!$Y$248</definedName>
    <definedName name="uacct505snpps">[5]FuncStudy!$Y$246</definedName>
    <definedName name="uacct505ssgch">[5]FuncStudy!$Y$247</definedName>
    <definedName name="UAcct506">[5]FuncStudy!$Y$254</definedName>
    <definedName name="UAcct506Se">[5]FuncStudy!$Y$252</definedName>
    <definedName name="uacct506snpps">[5]FuncStudy!$Y$251</definedName>
    <definedName name="uacct506ssgch">[5]FuncStudy!$Y$253</definedName>
    <definedName name="UAcct507">[5]FuncStudy!$Y$259</definedName>
    <definedName name="uacct507ssgch">[5]FuncStudy!$Y$258</definedName>
    <definedName name="UAcct510">[5]FuncStudy!$Y$264</definedName>
    <definedName name="uacct510ssgch">[5]FuncStudy!$Y$263</definedName>
    <definedName name="UAcct511">[5]FuncStudy!$Y$269</definedName>
    <definedName name="uacct511ssgch">[5]FuncStudy!$Y$268</definedName>
    <definedName name="UAcct512">[5]FuncStudy!$Y$274</definedName>
    <definedName name="uacct512ssgch">[5]FuncStudy!$Y$273</definedName>
    <definedName name="UAcct513">[5]FuncStudy!$Y$279</definedName>
    <definedName name="uacct513ssgch">[5]FuncStudy!$Y$278</definedName>
    <definedName name="UAcct514">[5]FuncStudy!$Y$284</definedName>
    <definedName name="uacct514ssgch">[5]FuncStudy!$Y$283</definedName>
    <definedName name="UAcct517">[5]FuncStudy!$Y$290</definedName>
    <definedName name="UAcct518">[5]FuncStudy!$Y$294</definedName>
    <definedName name="UAcct519">[5]FuncStudy!$Y$299</definedName>
    <definedName name="UAcct520">[5]FuncStudy!$Y$303</definedName>
    <definedName name="UAcct523">[5]FuncStudy!$Y$307</definedName>
    <definedName name="UAcct524">[5]FuncStudy!$Y$311</definedName>
    <definedName name="UAcct528">[5]FuncStudy!$Y$315</definedName>
    <definedName name="UAcct529">[5]FuncStudy!$Y$319</definedName>
    <definedName name="UAcct530">[5]FuncStudy!$Y$323</definedName>
    <definedName name="UAcct531">[5]FuncStudy!$Y$327</definedName>
    <definedName name="UAcct532">[5]FuncStudy!$Y$331</definedName>
    <definedName name="UAcct535">[5]FuncStudy!$Y$338</definedName>
    <definedName name="UAcct536">[5]FuncStudy!$Y$342</definedName>
    <definedName name="UAcct537">[5]FuncStudy!$Y$346</definedName>
    <definedName name="UAcct538">[5]FuncStudy!$Y$350</definedName>
    <definedName name="UAcct539">[5]FuncStudy!$Y$354</definedName>
    <definedName name="UAcct540">[5]FuncStudy!$Y$358</definedName>
    <definedName name="UAcct541">[5]FuncStudy!$Y$362</definedName>
    <definedName name="UAcct542">[5]FuncStudy!$Y$366</definedName>
    <definedName name="UAcct543">[5]FuncStudy!$Y$370</definedName>
    <definedName name="UAcct544">[5]FuncStudy!$Y$374</definedName>
    <definedName name="UAcct545">[5]FuncStudy!$Y$378</definedName>
    <definedName name="UAcct546">[5]FuncStudy!$Y$385</definedName>
    <definedName name="UAcct547Se">[5]FuncStudy!$Y$388</definedName>
    <definedName name="UACCT547SSECT">[5]FuncStudy!$Y$389</definedName>
    <definedName name="UAcct548">[5]FuncStudy!$Y$395</definedName>
    <definedName name="uacct548ssgct">[5]FuncStudy!$Y$394</definedName>
    <definedName name="UAcct549">[5]FuncStudy!$Y$400</definedName>
    <definedName name="UAcct549sg">[5]FuncStudy!$Y$398</definedName>
    <definedName name="uacct550">[5]FuncStudy!$Y$406</definedName>
    <definedName name="UACCT550sg">[5]FuncStudy!$Y$404</definedName>
    <definedName name="UAcct551">[5]FuncStudy!$Y$410</definedName>
    <definedName name="UAcct552">[5]FuncStudy!$Y$415</definedName>
    <definedName name="UAcct553">[5]FuncStudy!$Y$422</definedName>
    <definedName name="UACCT553SSGCT">[5]FuncStudy!$Y$420</definedName>
    <definedName name="UAcct554">[5]FuncStudy!$Y$428</definedName>
    <definedName name="UAcct554SSCT">[5]FuncStudy!$Y$426</definedName>
    <definedName name="uacct555dgp">[5]FuncStudy!$Y$437</definedName>
    <definedName name="UAcct555Dgu">[5]FuncStudy!$Y$434</definedName>
    <definedName name="UAcct555S">[5]FuncStudy!$Y$433</definedName>
    <definedName name="UAcct555Se">[5]FuncStudy!$Y$435</definedName>
    <definedName name="uacct555ssgp">[5]FuncStudy!$Y$436</definedName>
    <definedName name="UAcct556">[5]FuncStudy!$Y$442</definedName>
    <definedName name="UAcct557">[5]FuncStudy!$Y$451</definedName>
    <definedName name="UACCT557SSGCT">[5]FuncStudy!$Y$449</definedName>
    <definedName name="UAcct560">[5]FuncStudy!$Y$476</definedName>
    <definedName name="UAcct561">[5]FuncStudy!$Y$480</definedName>
    <definedName name="UAcct562">[5]FuncStudy!$Y$484</definedName>
    <definedName name="UAcct563">[5]FuncStudy!$Y$488</definedName>
    <definedName name="UAcct564">[5]FuncStudy!$Y$492</definedName>
    <definedName name="UAcct565">[5]FuncStudy!$Y$497</definedName>
    <definedName name="UAcct565Se">[5]FuncStudy!$Y$496</definedName>
    <definedName name="UAcct566">[5]FuncStudy!$Y$501</definedName>
    <definedName name="UAcct567">[5]FuncStudy!$Y$505</definedName>
    <definedName name="UAcct568">[5]FuncStudy!$Y$509</definedName>
    <definedName name="UAcct569">[5]FuncStudy!$Y$513</definedName>
    <definedName name="UAcct570">[5]FuncStudy!$Y$517</definedName>
    <definedName name="UAcct571">[5]FuncStudy!$Y$521</definedName>
    <definedName name="UAcct572">[5]FuncStudy!$Y$525</definedName>
    <definedName name="UAcct573">[5]FuncStudy!$Y$529</definedName>
    <definedName name="UAcct580">[5]FuncStudy!$Y$536</definedName>
    <definedName name="UAcct581">[5]FuncStudy!$Y$541</definedName>
    <definedName name="UAcct582">[5]FuncStudy!$Y$546</definedName>
    <definedName name="UAcct583">[5]FuncStudy!$Y$551</definedName>
    <definedName name="UAcct584">[5]FuncStudy!$Y$556</definedName>
    <definedName name="UAcct585">[5]FuncStudy!$Y$561</definedName>
    <definedName name="UAcct586">[5]FuncStudy!$Y$566</definedName>
    <definedName name="UAcct587">[5]FuncStudy!$Y$571</definedName>
    <definedName name="UAcct588">[5]FuncStudy!$Y$576</definedName>
    <definedName name="UAcct589">[5]FuncStudy!$Y$581</definedName>
    <definedName name="UAcct590">[5]FuncStudy!$Y$586</definedName>
    <definedName name="UAcct591">[5]FuncStudy!$Y$591</definedName>
    <definedName name="UAcct592">[5]FuncStudy!$Y$596</definedName>
    <definedName name="UAcct593">[5]FuncStudy!$Y$601</definedName>
    <definedName name="UAcct594">[5]FuncStudy!$Y$606</definedName>
    <definedName name="UAcct595">[5]FuncStudy!$Y$611</definedName>
    <definedName name="UAcct596">[5]FuncStudy!$Y$616</definedName>
    <definedName name="UAcct597">[5]FuncStudy!$Y$621</definedName>
    <definedName name="UAcct598">[5]FuncStudy!$Y$626</definedName>
    <definedName name="UAcct901">[5]FuncStudy!$Y$633</definedName>
    <definedName name="UAcct902">[5]FuncStudy!$Y$638</definedName>
    <definedName name="UAcct903">[5]FuncStudy!$Y$643</definedName>
    <definedName name="UAcct904">[5]FuncStudy!$Y$649</definedName>
    <definedName name="UAcct905">[5]FuncStudy!$Y$654</definedName>
    <definedName name="UAcct907">[5]FuncStudy!$Y$661</definedName>
    <definedName name="UAcct908">[5]FuncStudy!$Y$666</definedName>
    <definedName name="UAcct909">[5]FuncStudy!$Y$671</definedName>
    <definedName name="UAcct910">[5]FuncStudy!$Y$676</definedName>
    <definedName name="UAcct911">[5]FuncStudy!$Y$683</definedName>
    <definedName name="UAcct912">[5]FuncStudy!$Y$688</definedName>
    <definedName name="UAcct913">[5]FuncStudy!$Y$693</definedName>
    <definedName name="UAcct916">[5]FuncStudy!$Y$698</definedName>
    <definedName name="UAcct920">[5]FuncStudy!$Y$707</definedName>
    <definedName name="UAcct920Cn">[5]FuncStudy!$Y$705</definedName>
    <definedName name="UAcct921">[5]FuncStudy!$Y$713</definedName>
    <definedName name="UAcct921Cn">[5]FuncStudy!$Y$711</definedName>
    <definedName name="UAcct923">[5]FuncStudy!$Y$719</definedName>
    <definedName name="UAcct923Cn">[5]FuncStudy!$Y$717</definedName>
    <definedName name="UAcct924S">[5]FuncStudy!$Y$722</definedName>
    <definedName name="UACCT924SG">[5]FuncStudy!$Y$723</definedName>
    <definedName name="UAcct924SO">[5]FuncStudy!$Y$724</definedName>
    <definedName name="UAcct925">[5]FuncStudy!$Y$729</definedName>
    <definedName name="UAcct926">[5]FuncStudy!$Y$735</definedName>
    <definedName name="UAcct927">[5]FuncStudy!$Y$740</definedName>
    <definedName name="UAcct928">[5]FuncStudy!$Y$747</definedName>
    <definedName name="UAcct928RE">[5]FuncStudy!$Y$749</definedName>
    <definedName name="UAcct929">[5]FuncStudy!$Y$754</definedName>
    <definedName name="UACCT930cn">[5]FuncStudy!$Y$758</definedName>
    <definedName name="UAcct930S">[5]FuncStudy!$Y$757</definedName>
    <definedName name="UAcct930So">[5]FuncStudy!$Y$759</definedName>
    <definedName name="UAcct931">[5]FuncStudy!$Y$765</definedName>
    <definedName name="UAcct935">[5]FuncStudy!$Y$771</definedName>
    <definedName name="UAcctAGA">[5]FuncStudy!$Y$132</definedName>
    <definedName name="UAcctcwc">[5]FuncStudy!$Y$1798</definedName>
    <definedName name="UAcctd00">[5]FuncStudy!$Y$1471</definedName>
    <definedName name="UAcctdfad">[5]FuncStudy!$Y$214</definedName>
    <definedName name="UAcctdfap">[5]FuncStudy!$Y$212</definedName>
    <definedName name="UAcctdfat">[5]FuncStudy!$Y$213</definedName>
    <definedName name="UAcctds0">[5]FuncStudy!$Y$1475</definedName>
    <definedName name="UAcctfit">[5]FuncStudy!$Y$1142</definedName>
    <definedName name="UAcctg00">[5]FuncStudy!$Y$1623</definedName>
    <definedName name="UAccth00">[5]FuncStudy!$Y$1257</definedName>
    <definedName name="UAccti00">[5]FuncStudy!$Y$1665</definedName>
    <definedName name="UAcctn00">[5]FuncStudy!$Y$1213</definedName>
    <definedName name="UAccto00">[5]FuncStudy!$Y$1308</definedName>
    <definedName name="UAcctowc">[5]FuncStudy!$Y$1810</definedName>
    <definedName name="uacctowcssech">[5]FuncStudy!$Y$1809</definedName>
    <definedName name="UAccts00">[5]FuncStudy!$Y$1181</definedName>
    <definedName name="UAcctSchM">[5]FuncStudy!$Y$1120</definedName>
    <definedName name="UAcctsttax">[5]FuncStudy!$Y$1124</definedName>
    <definedName name="UAcctt00">[5]FuncStudy!$Y$1376</definedName>
    <definedName name="UACT553SGW">[5]FuncStudy!$Y$421</definedName>
    <definedName name="UncollectibleAccounts">[7]Variables!$B$27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CHMAFS">[5]FuncStudy!$Y$1031</definedName>
    <definedName name="USCHMAFSE">[5]FuncStudy!$Y$1034</definedName>
    <definedName name="USCHMAFSG">[5]FuncStudy!$Y$1036</definedName>
    <definedName name="USCHMAFSNP">[5]FuncStudy!$Y$1032</definedName>
    <definedName name="USCHMAFSO">[5]FuncStudy!$Y$1033</definedName>
    <definedName name="USCHMAFTROJP">[5]FuncStudy!$Y$1035</definedName>
    <definedName name="USCHMAPBADDEBT">[5]FuncStudy!$Y$1045</definedName>
    <definedName name="USCHMAPS">[5]FuncStudy!$Y$1040</definedName>
    <definedName name="USCHMAPSE">[5]FuncStudy!$Y$1041</definedName>
    <definedName name="USCHMAPSG">[5]FuncStudy!$Y$1044</definedName>
    <definedName name="USCHMAPSNP">[5]FuncStudy!$Y$1042</definedName>
    <definedName name="USCHMAPSO">[5]FuncStudy!$Y$1043</definedName>
    <definedName name="USCHMATBADDEBT">[5]FuncStudy!$Y$1060</definedName>
    <definedName name="USCHMATCIAC">[5]FuncStudy!$Y$1051</definedName>
    <definedName name="USCHMATGPS">[5]FuncStudy!$Y$1057</definedName>
    <definedName name="USCHMATS">[5]FuncStudy!$Y$1049</definedName>
    <definedName name="USCHMATSCHMDEXP">[5]FuncStudy!$Y$1062</definedName>
    <definedName name="USCHMATSE">[5]FuncStudy!$Y$1055</definedName>
    <definedName name="USCHMATSG">[5]FuncStudy!$Y$1054</definedName>
    <definedName name="USCHMATSG2">[5]FuncStudy!$Y$1056</definedName>
    <definedName name="USCHMATSGCT">[5]FuncStudy!$Y$1050</definedName>
    <definedName name="USCHMATSNP">[5]FuncStudy!$Y$1052</definedName>
    <definedName name="USCHMATSNPD">[5]FuncStudy!$Y$1059</definedName>
    <definedName name="USCHMATSO">[5]FuncStudy!$Y$1058</definedName>
    <definedName name="USCHMATTAXDEPR">[5]FuncStudy!$Y$1061</definedName>
    <definedName name="USCHMATTROJD">[5]FuncStudy!$Y$1053</definedName>
    <definedName name="USCHMDFDGP">[5]FuncStudy!$Y$1069</definedName>
    <definedName name="USCHMDFDGU">[5]FuncStudy!$Y$1070</definedName>
    <definedName name="USCHMDFS">[5]FuncStudy!$Y$1068</definedName>
    <definedName name="USCHMDPIBT">[5]FuncStudy!$Y$1076</definedName>
    <definedName name="USCHMDPS">[5]FuncStudy!$Y$1073</definedName>
    <definedName name="USCHMDPSE">[5]FuncStudy!$Y$1074</definedName>
    <definedName name="USCHMDPSG">[5]FuncStudy!$Y$1077</definedName>
    <definedName name="USCHMDPSNP">[5]FuncStudy!$Y$1075</definedName>
    <definedName name="USCHMDPSO">[5]FuncStudy!$Y$1078</definedName>
    <definedName name="USCHMDTBADDEBT">[5]FuncStudy!$Y$1083</definedName>
    <definedName name="USCHMDTCN">[5]FuncStudy!$Y$1085</definedName>
    <definedName name="USCHMDTDGP">[5]FuncStudy!$Y$1087</definedName>
    <definedName name="USCHMDTGPS">[5]FuncStudy!$Y$1090</definedName>
    <definedName name="USCHMDTS">[5]FuncStudy!$Y$1082</definedName>
    <definedName name="USCHMDTSE">[5]FuncStudy!$Y$1088</definedName>
    <definedName name="USCHMDTSG">[5]FuncStudy!$Y$1089</definedName>
    <definedName name="USCHMDTSNP">[5]FuncStudy!$Y$1084</definedName>
    <definedName name="USCHMDTSNPD">[5]FuncStudy!$Y$1093</definedName>
    <definedName name="USCHMDTSO">[5]FuncStudy!$Y$1091</definedName>
    <definedName name="USCHMDTTAXDEPR">[5]FuncStudy!$Y$1092</definedName>
    <definedName name="USCHMDTTROJD">[5]FuncStudy!$Y$1086</definedName>
    <definedName name="USYieldCurves">'[9]Calcoutput (futures)'!$B$4:$C$124</definedName>
    <definedName name="Version">#REF!</definedName>
    <definedName name="w" hidden="1">[28]Inputs!#REF!</definedName>
    <definedName name="WinterPeak">'[29]Load Data'!$D$9:$H$12,'[29]Load Data'!$D$20:$H$22</definedName>
    <definedName name="Workforce_Data">OFFSET([30]Workforce!$A$1,0,0,COUNTA([30]Workforce!$A$1:$A$65536),COUNTA([30]Workforce!$A$1:$IV$1))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sheet";#N/A,#N/A,FALSE,"Adj backup";#N/A,#N/A,FALSE,"t Accounts"}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otal._.Summary." hidden="1">{"Total Summary",#N/A,FALSE,"Summary"}</definedName>
    <definedName name="wrn.UK._.Conversion._.Only." hidden="1">{#N/A,#N/A,FALSE,"Dec 1999 UK Continuing Ops"}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'[31]DSM Output'!$B$21:$B$23</definedName>
    <definedName name="YearEndFactors">[7]UTCR!$G$22:$U$108</definedName>
    <definedName name="YearEndInput">[7]Inputs!$A$3:$D$1681</definedName>
    <definedName name="yesterdayscurves">'[9]Calcoutput (futures)'!$L$7:$T$128</definedName>
    <definedName name="z" hidden="1">'[32]DSM Output'!$G$21:$G$23</definedName>
    <definedName name="Z_01844156_6462_4A28_9785_1A86F4D0C834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4" l="1"/>
  <c r="C27" i="9" l="1"/>
  <c r="C31" i="9" l="1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30" i="9"/>
  <c r="C3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" i="9"/>
  <c r="C48" i="9" l="1"/>
  <c r="B41" i="4" l="1"/>
  <c r="B40" i="4"/>
  <c r="B13" i="3" l="1"/>
  <c r="B12" i="3"/>
  <c r="B11" i="3"/>
  <c r="B9" i="3"/>
  <c r="B8" i="3"/>
  <c r="B5" i="3"/>
  <c r="B4" i="3"/>
  <c r="B4" i="4" l="1"/>
  <c r="B20" i="4" l="1"/>
  <c r="B17" i="4"/>
  <c r="B18" i="4"/>
  <c r="B14" i="4"/>
  <c r="B13" i="4"/>
  <c r="B19" i="4"/>
  <c r="B12" i="4"/>
  <c r="B15" i="4" l="1"/>
  <c r="B16" i="4"/>
  <c r="B8" i="4"/>
  <c r="B10" i="4"/>
  <c r="B9" i="4"/>
  <c r="B11" i="4"/>
  <c r="B26" i="4"/>
  <c r="B28" i="4"/>
  <c r="B29" i="4"/>
  <c r="B27" i="4" l="1"/>
  <c r="B39" i="4" l="1"/>
  <c r="B6" i="4"/>
  <c r="B32" i="4"/>
  <c r="B38" i="4"/>
  <c r="B36" i="4"/>
  <c r="B22" i="4"/>
  <c r="B7" i="4"/>
  <c r="B23" i="4"/>
  <c r="B25" i="4"/>
  <c r="B35" i="4"/>
  <c r="B33" i="4" l="1"/>
  <c r="B24" i="4"/>
  <c r="B31" i="4"/>
  <c r="B30" i="4"/>
  <c r="B34" i="4"/>
  <c r="B37" i="4"/>
  <c r="B5" i="4" l="1"/>
  <c r="B43" i="4" l="1"/>
  <c r="B21" i="4" l="1"/>
  <c r="B42" i="4" l="1"/>
  <c r="E21" i="4" l="1"/>
  <c r="E8" i="4" l="1"/>
  <c r="E9" i="4"/>
  <c r="E10" i="4"/>
  <c r="E11" i="4"/>
  <c r="E12" i="4"/>
  <c r="E13" i="4"/>
  <c r="E14" i="4"/>
  <c r="E15" i="4"/>
  <c r="E16" i="4"/>
  <c r="E17" i="4"/>
  <c r="E18" i="4"/>
  <c r="E19" i="4"/>
  <c r="E20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B3" i="4"/>
  <c r="C6" i="3"/>
  <c r="D6" i="3" s="1"/>
  <c r="C7" i="3"/>
  <c r="D7" i="3" s="1"/>
  <c r="C10" i="3"/>
  <c r="D10" i="3" s="1"/>
  <c r="C4" i="3"/>
  <c r="D4" i="3" s="1"/>
  <c r="H33" i="1" l="1"/>
  <c r="H32" i="1"/>
  <c r="H26" i="1" s="1"/>
  <c r="H31" i="1"/>
  <c r="C12" i="3" l="1"/>
  <c r="D12" i="3" s="1"/>
  <c r="C11" i="3"/>
  <c r="D11" i="3" s="1"/>
  <c r="C13" i="3"/>
  <c r="D13" i="3" s="1"/>
  <c r="E11" i="1"/>
  <c r="E12" i="1"/>
  <c r="E13" i="1"/>
  <c r="E14" i="1"/>
  <c r="E10" i="1"/>
  <c r="B48" i="9" l="1"/>
  <c r="B27" i="9"/>
  <c r="C3" i="4" l="1"/>
  <c r="C4" i="4" s="1"/>
  <c r="E4" i="4" s="1"/>
  <c r="H10" i="1" l="1"/>
  <c r="G15" i="1" l="1"/>
  <c r="B1" i="3" l="1"/>
  <c r="B3" i="3" l="1"/>
  <c r="D2" i="4"/>
  <c r="E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H12" i="1" l="1"/>
  <c r="H13" i="1"/>
  <c r="H14" i="1"/>
  <c r="H11" i="1" l="1"/>
  <c r="C5" i="3" l="1"/>
  <c r="D5" i="3" s="1"/>
  <c r="C8" i="3" l="1"/>
  <c r="D8" i="3" s="1"/>
  <c r="C6" i="4" l="1"/>
  <c r="E6" i="4" s="1"/>
  <c r="C7" i="4" l="1"/>
  <c r="E7" i="4" s="1"/>
  <c r="C5" i="4" l="1"/>
  <c r="E5" i="4" s="1"/>
  <c r="B46" i="4" l="1"/>
  <c r="E20" i="1" l="1"/>
  <c r="E46" i="4"/>
  <c r="G21" i="1" s="1"/>
  <c r="C9" i="3" l="1"/>
  <c r="D9" i="3" s="1"/>
  <c r="B14" i="3"/>
  <c r="E23" i="1" l="1"/>
  <c r="F23" i="1"/>
  <c r="F20" i="1"/>
  <c r="D14" i="3"/>
  <c r="E25" i="1" l="1"/>
  <c r="G23" i="1"/>
  <c r="G24" i="1" s="1"/>
  <c r="H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tc={449F6910-853D-4935-8EBF-19DA1F9EB800}</author>
    <author>tc={71318B49-B117-4612-A84B-8C8859EFFF8F}</author>
    <author>tc={04507A99-89A1-49AF-A1E1-A890B96C2A67}</author>
    <author>tc={9A7D074E-0936-430E-A5A7-39753A907219}</author>
  </authors>
  <commentList>
    <comment ref="E21" authorId="0" shapeId="0" xr:uid="{449F6910-853D-4935-8EBF-19DA1F9EB800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data would come from the calculation in Ecology's WAC 174-444-040(2).</t>
      </text>
    </comment>
    <comment ref="E22" authorId="1" shapeId="0" xr:uid="{71318B49-B117-4612-A84B-8C8859EFFF8F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data would come from the calculation in Ecology's WAC 174-444-040(3).</t>
      </text>
    </comment>
    <comment ref="G23" authorId="2" shapeId="0" xr:uid="{04507A99-89A1-49AF-A1E1-A890B96C2A67}">
      <text>
        <t>[Threaded comment]
Your version of Excel allows you to read this threaded comment; however, any edits to it will get removed if the file is opened in a newer version of Excel. Learn more: https://go.microsoft.com/fwlink/?linkid=870924
Comment:
    Rather than calculate this annually as Staff used to do, this number would be based on the emissions from unspecified electricity in Ecology's rule WAC 173-444-040(4). Currently that number is 0.437 tons/MWh.</t>
      </text>
    </comment>
    <comment ref="G24" authorId="3" shapeId="0" xr:uid="{9A7D074E-0936-430E-A5A7-39753A907219}">
      <text>
        <t>[Threaded comment]
Your version of Excel allows you to read this threaded comment; however, any edits to it will get removed if the file is opened in a newer version of Excel. Learn more: https://go.microsoft.com/fwlink/?linkid=870924
Comment:
    Sums the three columns above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Kishore, Pooja</author>
  </authors>
  <commentList>
    <comment ref="H4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<sst xmlns="http://schemas.openxmlformats.org/spreadsheetml/2006/main" count="721" uniqueCount="347">
  <si>
    <t>Resource</t>
  </si>
  <si>
    <t xml:space="preserve">Fuel Mix 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</si>
  <si>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</si>
  <si>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</si>
  <si>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</si>
  <si>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</si>
  <si>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</si>
  <si>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</si>
  <si>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</si>
  <si>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</si>
  <si>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</si>
  <si>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</si>
  <si>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</si>
  <si>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</si>
  <si>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</si>
  <si>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</si>
  <si>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</si>
  <si>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</si>
  <si>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</si>
  <si>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</si>
  <si>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</si>
  <si>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</si>
  <si>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</si>
  <si>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</si>
  <si>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</si>
  <si>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</si>
  <si>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</si>
  <si>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</si>
  <si>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</si>
  <si>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</si>
  <si>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</si>
  <si>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</si>
  <si>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</si>
  <si>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</si>
  <si>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</si>
  <si>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</si>
  <si>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</si>
  <si>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</si>
  <si>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</si>
  <si>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</si>
  <si>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</si>
  <si>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</si>
  <si>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</si>
  <si>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</si>
  <si>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</si>
  <si>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</si>
  <si>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</si>
  <si>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</si>
  <si>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</si>
  <si>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</si>
  <si>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</si>
  <si>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</si>
  <si>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</si>
  <si>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</si>
  <si>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</si>
  <si>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</si>
  <si>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</si>
  <si>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</si>
  <si>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</si>
  <si>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</si>
  <si>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</si>
  <si>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</si>
  <si>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</si>
  <si>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</si>
  <si>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</si>
  <si>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</si>
  <si>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</si>
  <si>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</si>
  <si>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>Coal</t>
  </si>
  <si>
    <t>Gas</t>
  </si>
  <si>
    <t>Wind</t>
  </si>
  <si>
    <t>Hydro</t>
  </si>
  <si>
    <t>Total Long Term Sales</t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</si>
  <si>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</si>
  <si>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</si>
  <si>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</si>
  <si>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</si>
  <si>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</si>
  <si>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</si>
  <si>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</si>
  <si>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</si>
  <si>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</si>
  <si>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</si>
  <si>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</si>
  <si>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</si>
  <si>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</si>
  <si>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</si>
  <si>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</si>
  <si>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</si>
  <si>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</si>
  <si>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</si>
  <si>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</si>
  <si>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</si>
  <si>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</si>
  <si>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</si>
  <si>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</si>
  <si>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</si>
  <si>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</si>
  <si>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</si>
  <si>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</si>
  <si>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</si>
  <si>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</si>
  <si>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</si>
  <si>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</si>
  <si>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</si>
  <si>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</si>
  <si>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Other Firm Purchases (1)</t>
  </si>
  <si>
    <t>(1) Third party imbalance , transmission losses, misc exchanges. Per FERC accounting booked to purchase power</t>
  </si>
  <si>
    <r>
      <t xml:space="preserve">EIM </t>
    </r>
    <r>
      <rPr>
        <sz val="11"/>
        <rFont val="Calibri"/>
        <family val="2"/>
      </rPr>
      <t>Import/Purchase from PACE to PACW</t>
    </r>
  </si>
  <si>
    <t>MT CO2e / MWh</t>
  </si>
  <si>
    <t>TOTAL GHG Content</t>
  </si>
  <si>
    <t>Transmission Loss Factor</t>
  </si>
  <si>
    <t>Metric</t>
  </si>
  <si>
    <t>Actual WIJAM Net Power Cost</t>
  </si>
  <si>
    <t>Total</t>
  </si>
  <si>
    <t>Special Sales For Resale</t>
  </si>
  <si>
    <t>Long Term Firm Sales</t>
  </si>
  <si>
    <t>Black Hills</t>
  </si>
  <si>
    <t>Hurricane Sale</t>
  </si>
  <si>
    <t>-</t>
  </si>
  <si>
    <t>Total Long Term Firm Sales</t>
  </si>
  <si>
    <t>Short Term Firm Sales</t>
  </si>
  <si>
    <t>Other Firm Sales</t>
  </si>
  <si>
    <t>Total Special Sales For Resale</t>
  </si>
  <si>
    <t>Purchased Power &amp; Net Interchange</t>
  </si>
  <si>
    <t>Long Term Firm Purchases</t>
  </si>
  <si>
    <t>Amor IX</t>
  </si>
  <si>
    <t>Cedar Springs Wind</t>
  </si>
  <si>
    <t>Cedar Springs III Wind</t>
  </si>
  <si>
    <t>Cove Mountain Solar</t>
  </si>
  <si>
    <t>Cove Mountain Solar 2</t>
  </si>
  <si>
    <t>Deseret Purchase</t>
  </si>
  <si>
    <t>Eagle Mountain - UAMPS/UMPA</t>
  </si>
  <si>
    <t>Gemstate</t>
  </si>
  <si>
    <t>Hunter Solar</t>
  </si>
  <si>
    <t>Hurricane Purchase</t>
  </si>
  <si>
    <t>MagCorp Reserves</t>
  </si>
  <si>
    <t>Milford Solar</t>
  </si>
  <si>
    <t>Millican Solar</t>
  </si>
  <si>
    <t>Nucor</t>
  </si>
  <si>
    <t>Old Mill Solar</t>
  </si>
  <si>
    <t>Pavant III Solar</t>
  </si>
  <si>
    <t>Prineville Solar</t>
  </si>
  <si>
    <t>Sigurd Solar</t>
  </si>
  <si>
    <t>Small Purchases East</t>
  </si>
  <si>
    <t>Small Purchases West</t>
  </si>
  <si>
    <t>Three Buttes Wind</t>
  </si>
  <si>
    <t>Top of the World Wind</t>
  </si>
  <si>
    <t>Wolverine Creek Wind</t>
  </si>
  <si>
    <t>Subtotal Long Term Firm Purchases</t>
  </si>
  <si>
    <t>Qualifying Facilities</t>
  </si>
  <si>
    <t>QF California</t>
  </si>
  <si>
    <t>QF Idaho</t>
  </si>
  <si>
    <t>QF Oregon</t>
  </si>
  <si>
    <t>QF Utah</t>
  </si>
  <si>
    <t>QF Washington</t>
  </si>
  <si>
    <t>QF Wyoming</t>
  </si>
  <si>
    <t>Biomass One QF</t>
  </si>
  <si>
    <t>Chopin Wind QF</t>
  </si>
  <si>
    <t>DCFP QF</t>
  </si>
  <si>
    <t>Enterprise Solar I QF</t>
  </si>
  <si>
    <t>Escalante 1 Solar QF</t>
  </si>
  <si>
    <t>Escalante 2 Solar QF</t>
  </si>
  <si>
    <t>Escalante 3 Solar QF</t>
  </si>
  <si>
    <t>ExxonMobil QF</t>
  </si>
  <si>
    <t>Five Pine Wind QF</t>
  </si>
  <si>
    <t xml:space="preserve">Granite Mountain East Solar QF </t>
  </si>
  <si>
    <t xml:space="preserve">Granite Mountain West Solar QF </t>
  </si>
  <si>
    <t>Iron Springs QF</t>
  </si>
  <si>
    <t>Latigo Wind QF</t>
  </si>
  <si>
    <t>Mountain Wind 1 QF</t>
  </si>
  <si>
    <t>Mountain Wind 2 QF</t>
  </si>
  <si>
    <t>North Point Wind QF</t>
  </si>
  <si>
    <t>Oregon Wind Farm QF</t>
  </si>
  <si>
    <t>Orchard Wind 1 QF</t>
  </si>
  <si>
    <t>Orchard Wind 2 QF</t>
  </si>
  <si>
    <t>Orchard Wind 3 QF</t>
  </si>
  <si>
    <t>Orchard Wind 4 QF</t>
  </si>
  <si>
    <t>Pavant II Solar QF</t>
  </si>
  <si>
    <t>Pioneer Wind 1 QF</t>
  </si>
  <si>
    <t>Power County North Wind QF</t>
  </si>
  <si>
    <t>Power County South Wind QF</t>
  </si>
  <si>
    <t>Roseburg Dillard QF</t>
  </si>
  <si>
    <t>Sage I Solar QF</t>
  </si>
  <si>
    <t>Sage II Solar QF</t>
  </si>
  <si>
    <t>Sage III Solar QF</t>
  </si>
  <si>
    <t>Spanish Fork Wind 2 QF</t>
  </si>
  <si>
    <t>Sunnyside QF</t>
  </si>
  <si>
    <t>Sweetwater Solar QF</t>
  </si>
  <si>
    <t>Tesoro QF</t>
  </si>
  <si>
    <t>Three Peaks Solar QF</t>
  </si>
  <si>
    <t>Threemile Canyon Wind QF</t>
  </si>
  <si>
    <t>Utah Pavant Solar QF</t>
  </si>
  <si>
    <t>Utah Red Hills Solar QF</t>
  </si>
  <si>
    <t>Subtotal Qualifying Facilities</t>
  </si>
  <si>
    <t>Mid-Columbia Contracts</t>
  </si>
  <si>
    <t>Grant Surplus</t>
  </si>
  <si>
    <t>Grant Reasonable</t>
  </si>
  <si>
    <t>Subtotal Mid-Columbia Contracts</t>
  </si>
  <si>
    <t>Total Long Term Firm Purchases</t>
  </si>
  <si>
    <t>Cowlitz Swift</t>
  </si>
  <si>
    <t>PSCo Exchange</t>
  </si>
  <si>
    <t>SCL State Line</t>
  </si>
  <si>
    <t>Total Storage &amp; Exchange</t>
  </si>
  <si>
    <t>Short Term Firm Purchases</t>
  </si>
  <si>
    <t>EIM Settlements</t>
  </si>
  <si>
    <t>Other Firm Purchases</t>
  </si>
  <si>
    <t>Total Short Term Firm Purchases</t>
  </si>
  <si>
    <t>Total Purchased Power &amp; Net Interchange</t>
  </si>
  <si>
    <t>Craig</t>
  </si>
  <si>
    <t>Dave Johnston</t>
  </si>
  <si>
    <t>Hayden</t>
  </si>
  <si>
    <t>Hunter</t>
  </si>
  <si>
    <t>Huntington</t>
  </si>
  <si>
    <t>Naughton 1 &amp; 2</t>
  </si>
  <si>
    <t>Wyodak</t>
  </si>
  <si>
    <t>Currant Creek</t>
  </si>
  <si>
    <t>Gadsby</t>
  </si>
  <si>
    <t>Gadsby CT</t>
  </si>
  <si>
    <t>Hermiston</t>
  </si>
  <si>
    <t>Lake Side 1</t>
  </si>
  <si>
    <t>Lake Side 2</t>
  </si>
  <si>
    <t>Naughton 3</t>
  </si>
  <si>
    <t>Blundell</t>
  </si>
  <si>
    <t>Check</t>
  </si>
  <si>
    <t>NET SYSTEM LOAD</t>
  </si>
  <si>
    <t>Total Requirements</t>
  </si>
  <si>
    <t>Storage &amp; Exchange</t>
  </si>
  <si>
    <t>Total Secondary Purchases</t>
  </si>
  <si>
    <t>Coal Generation</t>
  </si>
  <si>
    <t>Total Coal Generation</t>
  </si>
  <si>
    <t>Gas Generation</t>
  </si>
  <si>
    <t>Total Gas Generation</t>
  </si>
  <si>
    <t>Hydro Generation</t>
  </si>
  <si>
    <t>West Hydro</t>
  </si>
  <si>
    <t>East Hydro</t>
  </si>
  <si>
    <t>Total Hydro Generation</t>
  </si>
  <si>
    <t>Other Generation</t>
  </si>
  <si>
    <t>Black Cap Solar</t>
  </si>
  <si>
    <t>Cedar Springs 2 Wind</t>
  </si>
  <si>
    <t>Dunlap I Wind</t>
  </si>
  <si>
    <t>Ekola Flats Wind</t>
  </si>
  <si>
    <t>Foote Creek I Wind</t>
  </si>
  <si>
    <t>Glenrock Wind</t>
  </si>
  <si>
    <t>Glenrock III Wind</t>
  </si>
  <si>
    <t>Goodnoe Wind</t>
  </si>
  <si>
    <t>High Plains Wind</t>
  </si>
  <si>
    <t>Leaning Juniper 1</t>
  </si>
  <si>
    <t>Marengo I Wind</t>
  </si>
  <si>
    <t>Marengo II Wind</t>
  </si>
  <si>
    <t>McFadden Ridge Wind</t>
  </si>
  <si>
    <t>Pryor Mountain Wind</t>
  </si>
  <si>
    <t>Rolling Hills Wind</t>
  </si>
  <si>
    <t>Seven Mile Wind</t>
  </si>
  <si>
    <t>Seven Mile II Wind</t>
  </si>
  <si>
    <t>Total Other Generation</t>
  </si>
  <si>
    <t>TOTAL RESOURCES</t>
  </si>
  <si>
    <t>=</t>
  </si>
  <si>
    <t>x</t>
  </si>
  <si>
    <t>WIJAM Filter</t>
  </si>
  <si>
    <t>Note:  Total MWh for known and unknows should equal NPC</t>
  </si>
  <si>
    <t>Solar</t>
  </si>
  <si>
    <t>Generation Type</t>
  </si>
  <si>
    <t>NPC Category</t>
  </si>
  <si>
    <t>Yakima Tieton - WA QF</t>
  </si>
  <si>
    <t>Grant PUD - Wanapum</t>
  </si>
  <si>
    <t>Mid-Columbia Contracts/Grant Surplus</t>
  </si>
  <si>
    <t>Geothermal</t>
  </si>
  <si>
    <t>Cowlitz Swift #2 - Purchase and Exchange Agreement</t>
  </si>
  <si>
    <t>SCL Stateline - Purchase and Exchange Agreement</t>
  </si>
  <si>
    <t>Secondary Short Term Firm Purchases</t>
  </si>
  <si>
    <t>Not reported because not a specified sale</t>
  </si>
  <si>
    <t>West Side Hydro</t>
  </si>
  <si>
    <t>GEN - GEN - BEND</t>
  </si>
  <si>
    <t>GEN - GEN - CLEARWATER #1</t>
  </si>
  <si>
    <t>GEN - GEN - CLEARWATER #2</t>
  </si>
  <si>
    <t>GEN - GEN - COPCO #1</t>
  </si>
  <si>
    <t>GEN - GEN - COPCO #2</t>
  </si>
  <si>
    <t>GEN - GEN - EAGLE POINT</t>
  </si>
  <si>
    <t>GEN - GEN - FALL CREEK</t>
  </si>
  <si>
    <t>GEN - GEN - FISH CREEK</t>
  </si>
  <si>
    <t>GEN - GEN - IRON GATE</t>
  </si>
  <si>
    <t>GEN - GEN - J.C. BOYLE</t>
  </si>
  <si>
    <t>GEN - GEN - LEMOLO #1</t>
  </si>
  <si>
    <t>GEN - GEN - LEMOLO #2</t>
  </si>
  <si>
    <t>GEN - GEN - MERWIN</t>
  </si>
  <si>
    <t xml:space="preserve">GEN - GEN - PROSPECT #1         </t>
  </si>
  <si>
    <t>GEN - GEN - PROSPECT #2</t>
  </si>
  <si>
    <t>GEN - GEN - PROSPECT #3</t>
  </si>
  <si>
    <t xml:space="preserve">GEN - GEN - PROSPECT #4         </t>
  </si>
  <si>
    <t>GEN - GEN - SLIDE CREEK</t>
  </si>
  <si>
    <t>GEN - GEN - SODA SPRINGS</t>
  </si>
  <si>
    <t>GEN - GEN - SWIFT #1</t>
  </si>
  <si>
    <t>GEN - GEN - TOKETEE</t>
  </si>
  <si>
    <t>GEN - GEN - WALLOWA FALLS</t>
  </si>
  <si>
    <t>GEN - GEN - WEST SIDE</t>
  </si>
  <si>
    <t>GEN - GEN - YALE</t>
  </si>
  <si>
    <t>East Side Hydro</t>
  </si>
  <si>
    <t>GEN - GEN - ASHTON</t>
  </si>
  <si>
    <t>GEN - GEN - BIG FORK</t>
  </si>
  <si>
    <t>GEN - GEN - CUTLER</t>
  </si>
  <si>
    <t>GEN - GEN - GRACE</t>
  </si>
  <si>
    <t>GEN - GEN - GRANITE</t>
  </si>
  <si>
    <t>GEN - GEN - GUNLOCK</t>
  </si>
  <si>
    <t>GEN - GEN - LAST CHANCE</t>
  </si>
  <si>
    <t>GEN - GEN - LIFTON</t>
  </si>
  <si>
    <t>GEN - GEN - ONEIDA</t>
  </si>
  <si>
    <t>GEN - GEN - PARIS</t>
  </si>
  <si>
    <t>GEN - GEN - PIONEER</t>
  </si>
  <si>
    <t>GEN - GEN - SANDCOVE</t>
  </si>
  <si>
    <t>GEN - GEN - SODA</t>
  </si>
  <si>
    <t>GEN - GEN - STAIRS</t>
  </si>
  <si>
    <t>GEN - GEN - VEYO</t>
  </si>
  <si>
    <t xml:space="preserve">GEN - GEN - VIVA NAUGHTON       </t>
  </si>
  <si>
    <t>GEN - GEN - WEBER</t>
  </si>
  <si>
    <t xml:space="preserve">Market Purchases </t>
  </si>
  <si>
    <t>EPA Methodology</t>
  </si>
  <si>
    <t>EIA Methodology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</si>
  <si>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</si>
  <si>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Total System (MWh)</t>
  </si>
  <si>
    <t>WIJAM (MWh)</t>
  </si>
  <si>
    <t>Storage and Exchange</t>
  </si>
  <si>
    <r>
      <t>MT CO</t>
    </r>
    <r>
      <rPr>
        <b/>
        <vertAlign val="subscript"/>
        <sz val="11"/>
        <rFont val="Calibri"/>
        <family val="2"/>
        <scheme val="minor"/>
      </rPr>
      <t>2e</t>
    </r>
    <r>
      <rPr>
        <b/>
        <sz val="11"/>
        <rFont val="Calibri"/>
        <family val="2"/>
        <scheme val="minor"/>
      </rPr>
      <t>/MWh</t>
    </r>
  </si>
  <si>
    <t xml:space="preserve"> Ecology's rule WAC 173-444-040(4) Unspecified Electricity EF =</t>
  </si>
  <si>
    <t>(1) Megawatte hours recorded are from Net Power Cost Actuals allocated energy under Washington Inter-Jurisdictional Allocation Methodology</t>
  </si>
  <si>
    <t>(2) Specified Hydro Resources are itemized on "Hydro Allocation Detail" Tab.</t>
  </si>
  <si>
    <t>West Hydro (2)</t>
  </si>
  <si>
    <t>East Hydro (2)</t>
  </si>
  <si>
    <t>WA MWh (1)
(NPC Actuals)</t>
  </si>
  <si>
    <r>
      <t>MT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e/MWh</t>
    </r>
  </si>
  <si>
    <t>Summary Energy and Emissions Intensity Report - 2022</t>
  </si>
  <si>
    <t>PSCO Craig Sale</t>
  </si>
  <si>
    <t>Graphite Solar</t>
  </si>
  <si>
    <t>P4 Production</t>
  </si>
  <si>
    <t>Chopin Schumann Wind QF</t>
  </si>
  <si>
    <t>TB Flats Wind</t>
  </si>
  <si>
    <t>total</t>
  </si>
  <si>
    <t>Subtotal</t>
  </si>
  <si>
    <r>
      <t>Tons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e</t>
    </r>
  </si>
  <si>
    <r>
      <t>Tons CO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e</t>
    </r>
  </si>
  <si>
    <r>
      <t>% of 1990 CO</t>
    </r>
    <r>
      <rPr>
        <b/>
        <vertAlign val="subscript"/>
        <sz val="11"/>
        <rFont val="Calibri"/>
        <family val="2"/>
        <scheme val="minor"/>
      </rPr>
      <t>2</t>
    </r>
  </si>
  <si>
    <r>
      <t>1990 Short Tons CO</t>
    </r>
    <r>
      <rPr>
        <vertAlign val="subscript"/>
        <sz val="11"/>
        <rFont val="Calibri"/>
        <family val="2"/>
        <scheme val="minor"/>
      </rPr>
      <t>2</t>
    </r>
  </si>
  <si>
    <t>Total Load at Busbar</t>
  </si>
  <si>
    <t>Washington SG Allocation Factor (NPC)</t>
  </si>
  <si>
    <t>wind</t>
  </si>
  <si>
    <t>solar</t>
  </si>
  <si>
    <t>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</si>
</sst>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_-* #,##0\ &quot;F&quot;_-;\-* #,##0\ &quot;F&quot;_-;_-* &quot;-&quot;\ &quot;F&quot;_-;_-@_-"/>
    <numFmt numFmtId="172" formatCode="mmmm\ d\,\ yyyy"/>
    <numFmt numFmtId="173" formatCode="#,##0.000;[Red]\-#,##0.000"/>
    <numFmt numFmtId="174" formatCode="_(* #,##0_);[Red]_(* \(#,##0\);_(* &quot;-&quot;_);_(@_)"/>
    <numFmt numFmtId="175" formatCode="#,##0.0000"/>
    <numFmt numFmtId="176" formatCode="0.000%"/>
    <numFmt numFmtId="177" formatCode="[$-409]mmm\-yy;@"/>
    <numFmt numFmtId="178" formatCode="#,##0\ ;[Red]\(#,##0\)"/>
    <numFmt numFmtId="179" formatCode="_(* #,##0.000_);_(* \(#,##0.000\);_(* &quot;-&quot;??_);_(@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theme="1"/>
      <name val="Arial"/>
      <family val="2"/>
    </font>
    <font>
      <sz val="10"/>
      <color theme="0" tint="-0.499984740745262"/>
      <name val="Arial"/>
      <family val="2"/>
    </font>
    <font>
      <b/>
      <sz val="9"/>
      <name val="Arial"/>
      <family val="2"/>
    </font>
    <font>
      <b/>
      <sz val="10"/>
      <color theme="0" tint="-0.499984740745262"/>
      <name val="Arial"/>
      <family val="2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4"/>
      <name val="Calibri"/>
      <family val="2"/>
      <scheme val="minor"/>
    </font>
    <font>
      <sz val="8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7" fontId="12" fillId="0" borderId="0" applyFont="0" applyFill="0" applyBorder="0" applyProtection="0">
      <alignment horizontal="right"/>
    </xf>
    <xf numFmtId="5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168" fontId="13" fillId="0" borderId="0" applyNumberFormat="0" applyFill="0" applyBorder="0" applyAlignment="0" applyProtection="0"/>
    <xf numFmtId="0" fontId="14" fillId="0" borderId="33" applyNumberFormat="0" applyBorder="0" applyAlignment="0"/>
    <xf numFmtId="12" fontId="11" fillId="3" borderId="19">
      <alignment horizontal="left"/>
    </xf>
    <xf numFmtId="37" fontId="14" fillId="4" borderId="0" applyNumberFormat="0" applyBorder="0" applyAlignment="0" applyProtection="0"/>
    <xf numFmtId="37" fontId="14" fillId="0" borderId="0"/>
    <xf numFmtId="3" fontId="15" fillId="5" borderId="34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9" fillId="0" borderId="0"/>
    <xf numFmtId="169" fontId="18" fillId="0" borderId="0"/>
    <xf numFmtId="0" fontId="17" fillId="0" borderId="0"/>
    <xf numFmtId="0" fontId="9" fillId="0" borderId="0"/>
    <xf numFmtId="0" fontId="1" fillId="0" borderId="0"/>
    <xf numFmtId="0" fontId="19" fillId="0" borderId="0"/>
    <xf numFmtId="0" fontId="9" fillId="0" borderId="0"/>
    <xf numFmtId="9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7" borderId="0" applyNumberFormat="0" applyBorder="0" applyAlignment="0" applyProtection="0"/>
    <xf numFmtId="0" fontId="2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43" fontId="16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left"/>
    </xf>
    <xf numFmtId="0" fontId="23" fillId="0" borderId="0" applyNumberFormat="0" applyFill="0" applyBorder="0" applyAlignment="0" applyProtection="0">
      <alignment vertical="top"/>
      <protection locked="0"/>
    </xf>
    <xf numFmtId="165" fontId="24" fillId="0" borderId="0" applyFont="0" applyAlignment="0" applyProtection="0"/>
    <xf numFmtId="0" fontId="16" fillId="0" borderId="0"/>
    <xf numFmtId="0" fontId="16" fillId="0" borderId="0"/>
    <xf numFmtId="0" fontId="1" fillId="0" borderId="0"/>
    <xf numFmtId="0" fontId="25" fillId="0" borderId="0" applyNumberFormat="0" applyFill="0" applyBorder="0" applyAlignment="0" applyProtection="0"/>
    <xf numFmtId="170" fontId="26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8" fillId="0" borderId="0" applyNumberFormat="0" applyFill="0" applyBorder="0" applyAlignment="0">
      <protection locked="0"/>
    </xf>
    <xf numFmtId="0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1" fontId="10" fillId="0" borderId="0"/>
    <xf numFmtId="43" fontId="1" fillId="0" borderId="0" applyFont="0" applyFill="0" applyBorder="0" applyAlignment="0" applyProtection="0"/>
    <xf numFmtId="0" fontId="16" fillId="0" borderId="0"/>
    <xf numFmtId="0" fontId="9" fillId="0" borderId="0">
      <alignment wrapText="1"/>
    </xf>
    <xf numFmtId="0" fontId="9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" fontId="4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44" fillId="0" borderId="0"/>
    <xf numFmtId="0" fontId="44" fillId="0" borderId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7" fontId="9" fillId="0" borderId="0" applyFill="0" applyBorder="0" applyAlignment="0" applyProtection="0"/>
    <xf numFmtId="0" fontId="44" fillId="0" borderId="0"/>
    <xf numFmtId="5" fontId="44" fillId="0" borderId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44" fillId="0" borderId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172" fontId="9" fillId="0" borderId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38" fontId="14" fillId="33" borderId="0" applyNumberFormat="0" applyBorder="0" applyAlignment="0" applyProtection="0"/>
    <xf numFmtId="0" fontId="45" fillId="0" borderId="0"/>
    <xf numFmtId="0" fontId="11" fillId="0" borderId="39" applyNumberFormat="0" applyAlignment="0" applyProtection="0">
      <alignment horizontal="left" vertical="center"/>
    </xf>
    <xf numFmtId="0" fontId="11" fillId="0" borderId="32">
      <alignment horizontal="left" vertical="center"/>
    </xf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0" fontId="14" fillId="34" borderId="2" applyNumberFormat="0" applyBorder="0" applyAlignment="0" applyProtection="0"/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28" fillId="0" borderId="0" applyNumberFormat="0" applyFill="0" applyBorder="0" applyAlignment="0">
      <protection locked="0"/>
    </xf>
    <xf numFmtId="0" fontId="14" fillId="0" borderId="33" applyNumberFormat="0" applyBorder="0" applyAlignment="0"/>
    <xf numFmtId="0" fontId="14" fillId="0" borderId="33" applyNumberFormat="0" applyBorder="0" applyAlignment="0"/>
    <xf numFmtId="0" fontId="14" fillId="0" borderId="33" applyNumberFormat="0" applyBorder="0" applyAlignment="0"/>
    <xf numFmtId="173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0" fontId="9" fillId="0" borderId="0"/>
    <xf numFmtId="0" fontId="9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0" fontId="1" fillId="0" borderId="0"/>
    <xf numFmtId="41" fontId="9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41" fontId="9" fillId="0" borderId="0"/>
    <xf numFmtId="41" fontId="9" fillId="0" borderId="0"/>
    <xf numFmtId="0" fontId="1" fillId="0" borderId="0"/>
    <xf numFmtId="41" fontId="9" fillId="0" borderId="0"/>
    <xf numFmtId="0" fontId="46" fillId="0" borderId="0"/>
    <xf numFmtId="0" fontId="9" fillId="0" borderId="0"/>
    <xf numFmtId="0" fontId="35" fillId="0" borderId="0"/>
    <xf numFmtId="37" fontId="44" fillId="0" borderId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1" fillId="20" borderId="37" applyNumberFormat="0" applyFont="0" applyAlignment="0" applyProtection="0"/>
    <xf numFmtId="0" fontId="44" fillId="0" borderId="0"/>
    <xf numFmtId="0" fontId="44" fillId="0" borderId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7" fillId="0" borderId="0"/>
    <xf numFmtId="37" fontId="48" fillId="35" borderId="0" applyNumberFormat="0" applyFont="0" applyBorder="0" applyAlignment="0" applyProtection="0"/>
    <xf numFmtId="175" fontId="9" fillId="0" borderId="4">
      <alignment horizontal="justify" vertical="top" wrapText="1"/>
    </xf>
    <xf numFmtId="0" fontId="30" fillId="0" borderId="2">
      <alignment horizontal="center" vertical="center" wrapText="1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4" fillId="0" borderId="40"/>
    <xf numFmtId="0" fontId="44" fillId="0" borderId="41"/>
    <xf numFmtId="38" fontId="16" fillId="0" borderId="42" applyFill="0" applyBorder="0" applyAlignment="0" applyProtection="0">
      <protection locked="0"/>
    </xf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37" fontId="14" fillId="4" borderId="0" applyNumberFormat="0" applyBorder="0" applyAlignment="0" applyProtection="0"/>
    <xf numFmtId="0" fontId="9" fillId="0" borderId="0"/>
    <xf numFmtId="0" fontId="10" fillId="0" borderId="0"/>
    <xf numFmtId="0" fontId="10" fillId="0" borderId="0"/>
    <xf numFmtId="0" fontId="10" fillId="0" borderId="0"/>
    <xf numFmtId="43" fontId="9" fillId="0" borderId="0" applyFont="0" applyFill="0" applyBorder="0" applyAlignment="0" applyProtection="0"/>
    <xf numFmtId="0" fontId="9" fillId="0" borderId="0"/>
  </cellStyleXfs>
  <cellXfs count="240">
    <xf numFmtId="0" fontId="0" fillId="0" borderId="0" xfId="0"/>
    <xf numFmtId="0" fontId="0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left"/>
    </xf>
    <xf numFmtId="3" fontId="0" fillId="2" borderId="4" xfId="1" applyNumberFormat="1" applyFont="1" applyFill="1" applyBorder="1"/>
    <xf numFmtId="165" fontId="0" fillId="0" borderId="0" xfId="0" applyNumberFormat="1"/>
    <xf numFmtId="0" fontId="0" fillId="0" borderId="0" xfId="0"/>
    <xf numFmtId="0" fontId="0" fillId="0" borderId="0" xfId="0"/>
    <xf numFmtId="0" fontId="31" fillId="2" borderId="2" xfId="0" applyFont="1" applyFill="1" applyBorder="1"/>
    <xf numFmtId="165" fontId="31" fillId="2" borderId="2" xfId="1" applyNumberFormat="1" applyFont="1" applyFill="1" applyBorder="1"/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/>
    <xf numFmtId="165" fontId="31" fillId="2" borderId="2" xfId="1" applyNumberFormat="1" applyFont="1" applyFill="1" applyBorder="1" applyAlignment="1"/>
    <xf numFmtId="0" fontId="0" fillId="0" borderId="0" xfId="0" applyFont="1" applyAlignment="1"/>
    <xf numFmtId="0" fontId="35" fillId="0" borderId="0" xfId="0" applyFont="1"/>
    <xf numFmtId="0" fontId="0" fillId="0" borderId="0" xfId="0"/>
    <xf numFmtId="165" fontId="31" fillId="0" borderId="2" xfId="1" applyNumberFormat="1" applyFont="1" applyBorder="1"/>
    <xf numFmtId="0" fontId="36" fillId="0" borderId="1" xfId="0" applyFont="1" applyBorder="1"/>
    <xf numFmtId="0" fontId="37" fillId="0" borderId="4" xfId="0" applyFont="1" applyBorder="1" applyAlignment="1">
      <alignment horizontal="center"/>
    </xf>
    <xf numFmtId="165" fontId="31" fillId="0" borderId="2" xfId="1" applyNumberFormat="1" applyFont="1" applyBorder="1" applyAlignment="1"/>
    <xf numFmtId="0" fontId="32" fillId="0" borderId="0" xfId="0" applyFont="1"/>
    <xf numFmtId="0" fontId="2" fillId="0" borderId="3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38" xfId="0" applyBorder="1"/>
    <xf numFmtId="4" fontId="2" fillId="0" borderId="32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38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5" fillId="0" borderId="0" xfId="0" applyFont="1" applyAlignment="1">
      <alignment horizontal="left"/>
    </xf>
    <xf numFmtId="0" fontId="35" fillId="0" borderId="38" xfId="0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49" fillId="0" borderId="43" xfId="0" applyFont="1" applyBorder="1" applyAlignment="1">
      <alignment horizontal="right"/>
    </xf>
    <xf numFmtId="0" fontId="35" fillId="0" borderId="44" xfId="0" applyFont="1" applyBorder="1" applyAlignment="1">
      <alignment horizontal="center"/>
    </xf>
    <xf numFmtId="0" fontId="50" fillId="0" borderId="45" xfId="0" applyFont="1" applyBorder="1" applyAlignment="1">
      <alignment horizontal="right"/>
    </xf>
    <xf numFmtId="10" fontId="35" fillId="0" borderId="46" xfId="2" applyNumberFormat="1" applyFont="1" applyBorder="1" applyAlignment="1">
      <alignment horizontal="right"/>
    </xf>
    <xf numFmtId="0" fontId="50" fillId="0" borderId="47" xfId="0" applyFont="1" applyBorder="1" applyAlignment="1">
      <alignment horizontal="right"/>
    </xf>
    <xf numFmtId="9" fontId="35" fillId="0" borderId="46" xfId="0" applyNumberFormat="1" applyFont="1" applyBorder="1" applyAlignment="1">
      <alignment horizontal="right"/>
    </xf>
    <xf numFmtId="0" fontId="50" fillId="0" borderId="7" xfId="0" applyFont="1" applyBorder="1" applyAlignment="1">
      <alignment horizontal="right"/>
    </xf>
    <xf numFmtId="0" fontId="35" fillId="0" borderId="32" xfId="0" applyFont="1" applyBorder="1" applyAlignment="1">
      <alignment horizontal="right"/>
    </xf>
    <xf numFmtId="0" fontId="35" fillId="0" borderId="8" xfId="0" applyFont="1" applyBorder="1"/>
    <xf numFmtId="0" fontId="49" fillId="0" borderId="43" xfId="0" applyFont="1" applyFill="1" applyBorder="1" applyAlignment="1">
      <alignment horizontal="right"/>
    </xf>
    <xf numFmtId="0" fontId="0" fillId="0" borderId="44" xfId="0" applyBorder="1"/>
    <xf numFmtId="0" fontId="35" fillId="0" borderId="46" xfId="0" applyFont="1" applyBorder="1" applyAlignment="1">
      <alignment horizontal="right"/>
    </xf>
    <xf numFmtId="0" fontId="35" fillId="0" borderId="6" xfId="0" applyFont="1" applyBorder="1" applyAlignment="1">
      <alignment horizontal="right"/>
    </xf>
    <xf numFmtId="0" fontId="0" fillId="0" borderId="0" xfId="0" applyAlignment="1">
      <alignment horizontal="center" vertical="center"/>
    </xf>
    <xf numFmtId="43" fontId="0" fillId="0" borderId="0" xfId="0" applyNumberFormat="1"/>
    <xf numFmtId="0" fontId="51" fillId="0" borderId="0" xfId="0" applyFont="1"/>
    <xf numFmtId="0" fontId="0" fillId="0" borderId="0" xfId="0" applyFill="1"/>
    <xf numFmtId="165" fontId="0" fillId="0" borderId="0" xfId="0" applyNumberFormat="1" applyBorder="1"/>
    <xf numFmtId="165" fontId="0" fillId="0" borderId="0" xfId="1" applyNumberFormat="1" applyFont="1" applyBorder="1"/>
    <xf numFmtId="0" fontId="2" fillId="0" borderId="3" xfId="0" applyFont="1" applyBorder="1" applyAlignment="1">
      <alignment horizontal="center" wrapText="1"/>
    </xf>
    <xf numFmtId="176" fontId="2" fillId="0" borderId="4" xfId="2" applyNumberFormat="1" applyFont="1" applyBorder="1" applyAlignment="1">
      <alignment horizontal="center" wrapText="1"/>
    </xf>
    <xf numFmtId="0" fontId="53" fillId="0" borderId="0" xfId="1054" applyFont="1" applyAlignment="1">
      <alignment horizontal="left"/>
    </xf>
    <xf numFmtId="0" fontId="9" fillId="0" borderId="0" xfId="1055" applyFont="1"/>
    <xf numFmtId="0" fontId="54" fillId="0" borderId="0" xfId="1055" applyFont="1"/>
    <xf numFmtId="0" fontId="55" fillId="0" borderId="0" xfId="1055" applyFont="1"/>
    <xf numFmtId="0" fontId="56" fillId="0" borderId="0" xfId="1055" applyFont="1"/>
    <xf numFmtId="0" fontId="57" fillId="0" borderId="0" xfId="1055" applyFont="1" applyAlignment="1">
      <alignment horizontal="center" vertical="center" wrapText="1"/>
    </xf>
    <xf numFmtId="177" fontId="11" fillId="0" borderId="0" xfId="1055" applyNumberFormat="1" applyFont="1" applyAlignment="1">
      <alignment horizontal="center"/>
    </xf>
    <xf numFmtId="1" fontId="9" fillId="0" borderId="0" xfId="1056" applyNumberFormat="1" applyFont="1"/>
    <xf numFmtId="0" fontId="30" fillId="0" borderId="0" xfId="1055" applyFont="1"/>
    <xf numFmtId="38" fontId="9" fillId="0" borderId="0" xfId="1055" applyNumberFormat="1" applyFont="1"/>
    <xf numFmtId="41" fontId="9" fillId="0" borderId="0" xfId="54" applyNumberFormat="1" applyFont="1" applyFill="1"/>
    <xf numFmtId="41" fontId="0" fillId="0" borderId="0" xfId="54" applyNumberFormat="1" applyFont="1" applyFill="1"/>
    <xf numFmtId="0" fontId="18" fillId="0" borderId="0" xfId="54" applyNumberFormat="1" applyFont="1" applyFill="1" applyAlignment="1">
      <alignment horizontal="fill" vertical="center"/>
    </xf>
    <xf numFmtId="41" fontId="30" fillId="0" borderId="0" xfId="54" applyNumberFormat="1" applyFont="1" applyFill="1"/>
    <xf numFmtId="1" fontId="30" fillId="0" borderId="0" xfId="1056" applyNumberFormat="1" applyFont="1"/>
    <xf numFmtId="178" fontId="9" fillId="0" borderId="0" xfId="1055" applyNumberFormat="1" applyFont="1"/>
    <xf numFmtId="1" fontId="9" fillId="0" borderId="0" xfId="1057" applyNumberFormat="1" applyFont="1"/>
    <xf numFmtId="0" fontId="9" fillId="0" borderId="0" xfId="1054"/>
    <xf numFmtId="1" fontId="9" fillId="0" borderId="0" xfId="1056" applyNumberFormat="1" applyFont="1" applyAlignment="1">
      <alignment vertical="center"/>
    </xf>
    <xf numFmtId="1" fontId="9" fillId="0" borderId="0" xfId="1055" applyNumberFormat="1" applyFont="1"/>
    <xf numFmtId="0" fontId="58" fillId="0" borderId="0" xfId="1055" applyFont="1"/>
    <xf numFmtId="1" fontId="58" fillId="0" borderId="0" xfId="1056" applyNumberFormat="1" applyFont="1"/>
    <xf numFmtId="41" fontId="9" fillId="0" borderId="0" xfId="1055" applyNumberFormat="1" applyFont="1"/>
    <xf numFmtId="1" fontId="30" fillId="0" borderId="0" xfId="1055" applyNumberFormat="1" applyFont="1"/>
    <xf numFmtId="41" fontId="9" fillId="0" borderId="0" xfId="54" applyNumberFormat="1" applyFont="1"/>
    <xf numFmtId="41" fontId="9" fillId="0" borderId="0" xfId="1" applyNumberFormat="1" applyFont="1" applyBorder="1"/>
    <xf numFmtId="165" fontId="9" fillId="0" borderId="0" xfId="1" applyNumberFormat="1" applyFont="1"/>
    <xf numFmtId="41" fontId="9" fillId="0" borderId="0" xfId="1" applyNumberFormat="1" applyFont="1" applyFill="1"/>
    <xf numFmtId="41" fontId="9" fillId="0" borderId="0" xfId="1" applyNumberFormat="1" applyFont="1"/>
    <xf numFmtId="41" fontId="9" fillId="0" borderId="0" xfId="1" applyNumberFormat="1" applyFont="1" applyFill="1" applyBorder="1"/>
    <xf numFmtId="165" fontId="9" fillId="0" borderId="0" xfId="1" applyNumberFormat="1" applyFont="1" applyFill="1"/>
    <xf numFmtId="165" fontId="9" fillId="0" borderId="0" xfId="1058" applyNumberFormat="1" applyFont="1" applyFill="1" applyBorder="1"/>
    <xf numFmtId="41" fontId="30" fillId="0" borderId="0" xfId="1" applyNumberFormat="1" applyFont="1" applyFill="1"/>
    <xf numFmtId="41" fontId="30" fillId="0" borderId="0" xfId="1" applyNumberFormat="1" applyFont="1"/>
    <xf numFmtId="165" fontId="30" fillId="0" borderId="0" xfId="1058" applyNumberFormat="1" applyFont="1" applyFill="1" applyBorder="1"/>
    <xf numFmtId="43" fontId="9" fillId="0" borderId="0" xfId="87" applyFont="1" applyFill="1"/>
    <xf numFmtId="41" fontId="30" fillId="0" borderId="0" xfId="87" applyNumberFormat="1" applyFont="1" applyFill="1"/>
    <xf numFmtId="41" fontId="9" fillId="0" borderId="0" xfId="87" applyNumberFormat="1" applyFont="1" applyFill="1"/>
    <xf numFmtId="41" fontId="9" fillId="0" borderId="0" xfId="1" applyNumberFormat="1" applyFont="1" applyBorder="1" applyAlignment="1">
      <alignment horizontal="right"/>
    </xf>
    <xf numFmtId="165" fontId="9" fillId="0" borderId="0" xfId="1" applyNumberFormat="1" applyFont="1" applyAlignment="1">
      <alignment horizontal="right"/>
    </xf>
    <xf numFmtId="0" fontId="59" fillId="0" borderId="0" xfId="1055" applyFont="1" applyAlignment="1">
      <alignment horizontal="fill" vertical="center"/>
    </xf>
    <xf numFmtId="0" fontId="58" fillId="0" borderId="0" xfId="1055" applyFont="1" applyAlignment="1">
      <alignment horizontal="right"/>
    </xf>
    <xf numFmtId="165" fontId="60" fillId="0" borderId="0" xfId="1" applyNumberFormat="1" applyFont="1" applyFill="1"/>
    <xf numFmtId="165" fontId="58" fillId="0" borderId="0" xfId="1" applyNumberFormat="1" applyFont="1"/>
    <xf numFmtId="165" fontId="58" fillId="0" borderId="0" xfId="1" applyNumberFormat="1" applyFont="1" applyBorder="1"/>
    <xf numFmtId="1" fontId="58" fillId="0" borderId="0" xfId="1055" applyNumberFormat="1" applyFont="1"/>
    <xf numFmtId="165" fontId="30" fillId="0" borderId="0" xfId="1" applyNumberFormat="1" applyFont="1"/>
    <xf numFmtId="165" fontId="9" fillId="0" borderId="0" xfId="1" applyNumberFormat="1" applyFont="1" applyBorder="1"/>
    <xf numFmtId="165" fontId="30" fillId="0" borderId="0" xfId="1" applyNumberFormat="1" applyFont="1" applyFill="1"/>
    <xf numFmtId="165" fontId="9" fillId="0" borderId="0" xfId="1" applyNumberFormat="1" applyFont="1" applyFill="1" applyBorder="1"/>
    <xf numFmtId="0" fontId="9" fillId="38" borderId="0" xfId="1055" applyFont="1" applyFill="1"/>
    <xf numFmtId="165" fontId="0" fillId="0" borderId="19" xfId="0" applyNumberFormat="1" applyFont="1" applyBorder="1" applyAlignment="1"/>
    <xf numFmtId="165" fontId="0" fillId="0" borderId="0" xfId="1" applyNumberFormat="1" applyFont="1"/>
    <xf numFmtId="0" fontId="9" fillId="0" borderId="0" xfId="1055" applyFont="1" applyFill="1"/>
    <xf numFmtId="165" fontId="9" fillId="0" borderId="0" xfId="1" applyNumberFormat="1" applyFont="1" applyFill="1" applyAlignment="1">
      <alignment horizontal="right"/>
    </xf>
    <xf numFmtId="0" fontId="0" fillId="0" borderId="3" xfId="0" quotePrefix="1" applyBorder="1" applyAlignment="1">
      <alignment horizontal="center"/>
    </xf>
    <xf numFmtId="165" fontId="7" fillId="0" borderId="2" xfId="1" applyNumberFormat="1" applyFont="1" applyBorder="1"/>
    <xf numFmtId="0" fontId="0" fillId="36" borderId="0" xfId="0" applyFont="1" applyFill="1" applyAlignment="1">
      <alignment horizontal="left"/>
    </xf>
    <xf numFmtId="0" fontId="61" fillId="2" borderId="2" xfId="0" applyFont="1" applyFill="1" applyBorder="1" applyAlignment="1">
      <alignment horizontal="left" indent="4"/>
    </xf>
    <xf numFmtId="179" fontId="31" fillId="0" borderId="2" xfId="1" applyNumberFormat="1" applyFont="1" applyBorder="1" applyAlignment="1"/>
    <xf numFmtId="0" fontId="31" fillId="40" borderId="2" xfId="0" applyFont="1" applyFill="1" applyBorder="1"/>
    <xf numFmtId="0" fontId="0" fillId="0" borderId="3" xfId="0" applyFont="1" applyBorder="1" applyAlignment="1">
      <alignment horizontal="center"/>
    </xf>
    <xf numFmtId="179" fontId="31" fillId="2" borderId="2" xfId="1" applyNumberFormat="1" applyFont="1" applyFill="1" applyBorder="1"/>
    <xf numFmtId="0" fontId="32" fillId="0" borderId="0" xfId="0" applyFont="1" applyBorder="1"/>
    <xf numFmtId="165" fontId="32" fillId="0" borderId="0" xfId="1" applyNumberFormat="1" applyFont="1" applyFill="1" applyBorder="1"/>
    <xf numFmtId="43" fontId="32" fillId="0" borderId="0" xfId="0" applyNumberFormat="1" applyFont="1" applyBorder="1" applyAlignment="1">
      <alignment horizontal="center"/>
    </xf>
    <xf numFmtId="0" fontId="32" fillId="0" borderId="10" xfId="0" applyFont="1" applyBorder="1"/>
    <xf numFmtId="0" fontId="32" fillId="0" borderId="16" xfId="0" applyFont="1" applyBorder="1" applyAlignment="1">
      <alignment horizontal="center"/>
    </xf>
    <xf numFmtId="0" fontId="32" fillId="0" borderId="0" xfId="0" applyFont="1" applyFill="1"/>
    <xf numFmtId="165" fontId="32" fillId="0" borderId="0" xfId="0" applyNumberFormat="1" applyFont="1" applyFill="1"/>
    <xf numFmtId="165" fontId="32" fillId="2" borderId="2" xfId="1" applyNumberFormat="1" applyFont="1" applyFill="1" applyBorder="1"/>
    <xf numFmtId="0" fontId="62" fillId="0" borderId="0" xfId="0" applyFont="1"/>
    <xf numFmtId="165" fontId="32" fillId="0" borderId="0" xfId="1" applyNumberFormat="1" applyFont="1" applyBorder="1"/>
    <xf numFmtId="9" fontId="32" fillId="0" borderId="0" xfId="2" applyFont="1"/>
    <xf numFmtId="165" fontId="32" fillId="0" borderId="0" xfId="1" applyNumberFormat="1" applyFont="1"/>
    <xf numFmtId="43" fontId="32" fillId="0" borderId="0" xfId="0" applyNumberFormat="1" applyFont="1"/>
    <xf numFmtId="0" fontId="32" fillId="0" borderId="0" xfId="0" applyFont="1" applyAlignment="1"/>
    <xf numFmtId="165" fontId="32" fillId="2" borderId="2" xfId="1" applyNumberFormat="1" applyFont="1" applyFill="1" applyBorder="1" applyAlignment="1"/>
    <xf numFmtId="1" fontId="9" fillId="0" borderId="0" xfId="0" applyNumberFormat="1" applyFont="1"/>
    <xf numFmtId="0" fontId="9" fillId="0" borderId="0" xfId="1059"/>
    <xf numFmtId="1" fontId="30" fillId="0" borderId="0" xfId="1056" applyNumberFormat="1" applyFont="1" applyAlignment="1">
      <alignment vertical="center"/>
    </xf>
    <xf numFmtId="0" fontId="9" fillId="0" borderId="0" xfId="0" applyFont="1"/>
    <xf numFmtId="0" fontId="36" fillId="0" borderId="0" xfId="0" applyFont="1"/>
    <xf numFmtId="0" fontId="31" fillId="0" borderId="0" xfId="0" applyFont="1"/>
    <xf numFmtId="0" fontId="31" fillId="0" borderId="21" xfId="0" applyFont="1" applyBorder="1"/>
    <xf numFmtId="0" fontId="31" fillId="0" borderId="22" xfId="0" applyFont="1" applyBorder="1"/>
    <xf numFmtId="0" fontId="31" fillId="2" borderId="23" xfId="0" applyFont="1" applyFill="1" applyBorder="1"/>
    <xf numFmtId="0" fontId="31" fillId="2" borderId="26" xfId="0" applyFont="1" applyFill="1" applyBorder="1"/>
    <xf numFmtId="0" fontId="31" fillId="0" borderId="0" xfId="0" applyFont="1" applyBorder="1" applyAlignment="1">
      <alignment horizontal="center"/>
    </xf>
    <xf numFmtId="0" fontId="31" fillId="2" borderId="2" xfId="0" applyFont="1" applyFill="1" applyBorder="1" applyAlignment="1">
      <alignment horizontal="center"/>
    </xf>
    <xf numFmtId="0" fontId="37" fillId="0" borderId="16" xfId="0" applyFont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1" fillId="0" borderId="0" xfId="0" applyFont="1" applyBorder="1"/>
    <xf numFmtId="0" fontId="63" fillId="0" borderId="0" xfId="0" applyFont="1" applyBorder="1"/>
    <xf numFmtId="165" fontId="31" fillId="0" borderId="0" xfId="1" applyNumberFormat="1" applyFont="1" applyFill="1" applyBorder="1"/>
    <xf numFmtId="43" fontId="64" fillId="0" borderId="0" xfId="0" applyNumberFormat="1" applyFont="1" applyBorder="1" applyAlignment="1">
      <alignment horizontal="center"/>
    </xf>
    <xf numFmtId="0" fontId="63" fillId="0" borderId="0" xfId="0" applyFont="1"/>
    <xf numFmtId="0" fontId="31" fillId="0" borderId="35" xfId="0" applyFont="1" applyBorder="1"/>
    <xf numFmtId="0" fontId="31" fillId="0" borderId="0" xfId="0" applyFont="1" applyAlignment="1"/>
    <xf numFmtId="0" fontId="36" fillId="0" borderId="0" xfId="0" applyFont="1" applyAlignment="1"/>
    <xf numFmtId="0" fontId="37" fillId="0" borderId="3" xfId="0" applyFont="1" applyBorder="1" applyAlignment="1">
      <alignment horizontal="center"/>
    </xf>
    <xf numFmtId="165" fontId="31" fillId="0" borderId="5" xfId="1" applyNumberFormat="1" applyFont="1" applyBorder="1" applyAlignment="1"/>
    <xf numFmtId="165" fontId="31" fillId="0" borderId="5" xfId="0" applyNumberFormat="1" applyFont="1" applyBorder="1" applyAlignment="1"/>
    <xf numFmtId="43" fontId="37" fillId="0" borderId="25" xfId="0" applyNumberFormat="1" applyFont="1" applyBorder="1" applyAlignment="1">
      <alignment horizontal="center" vertical="center"/>
    </xf>
    <xf numFmtId="0" fontId="31" fillId="0" borderId="9" xfId="0" applyFont="1" applyBorder="1"/>
    <xf numFmtId="0" fontId="31" fillId="0" borderId="10" xfId="0" applyFont="1" applyBorder="1"/>
    <xf numFmtId="0" fontId="31" fillId="0" borderId="13" xfId="0" applyFont="1" applyBorder="1"/>
    <xf numFmtId="0" fontId="31" fillId="0" borderId="1" xfId="0" applyFont="1" applyBorder="1"/>
    <xf numFmtId="0" fontId="31" fillId="0" borderId="17" xfId="0" applyFont="1" applyBorder="1"/>
    <xf numFmtId="0" fontId="31" fillId="0" borderId="27" xfId="0" applyFont="1" applyBorder="1" applyAlignment="1"/>
    <xf numFmtId="165" fontId="31" fillId="0" borderId="18" xfId="0" applyNumberFormat="1" applyFont="1" applyBorder="1" applyAlignment="1"/>
    <xf numFmtId="0" fontId="31" fillId="0" borderId="12" xfId="0" applyFont="1" applyBorder="1" applyAlignment="1">
      <alignment horizontal="center"/>
    </xf>
    <xf numFmtId="0" fontId="31" fillId="0" borderId="14" xfId="0" applyFont="1" applyFill="1" applyBorder="1" applyAlignment="1">
      <alignment horizontal="center"/>
    </xf>
    <xf numFmtId="43" fontId="31" fillId="0" borderId="15" xfId="0" applyNumberFormat="1" applyFont="1" applyBorder="1"/>
    <xf numFmtId="164" fontId="31" fillId="0" borderId="15" xfId="0" applyNumberFormat="1" applyFont="1" applyBorder="1"/>
    <xf numFmtId="0" fontId="31" fillId="0" borderId="25" xfId="0" applyFont="1" applyBorder="1"/>
    <xf numFmtId="0" fontId="31" fillId="0" borderId="2" xfId="0" applyFont="1" applyBorder="1" applyAlignment="1">
      <alignment horizontal="center"/>
    </xf>
    <xf numFmtId="3" fontId="31" fillId="2" borderId="4" xfId="1" applyNumberFormat="1" applyFont="1" applyFill="1" applyBorder="1"/>
    <xf numFmtId="0" fontId="31" fillId="0" borderId="7" xfId="0" applyFont="1" applyBorder="1" applyAlignment="1">
      <alignment horizontal="center"/>
    </xf>
    <xf numFmtId="166" fontId="31" fillId="2" borderId="2" xfId="2" applyNumberFormat="1" applyFont="1" applyFill="1" applyBorder="1" applyAlignment="1">
      <alignment horizontal="center"/>
    </xf>
    <xf numFmtId="166" fontId="31" fillId="0" borderId="18" xfId="2" applyNumberFormat="1" applyFont="1" applyBorder="1"/>
    <xf numFmtId="0" fontId="31" fillId="0" borderId="5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1" fillId="0" borderId="12" xfId="0" applyFont="1" applyBorder="1"/>
    <xf numFmtId="0" fontId="31" fillId="0" borderId="20" xfId="0" applyFont="1" applyBorder="1"/>
    <xf numFmtId="0" fontId="31" fillId="0" borderId="47" xfId="0" applyFont="1" applyBorder="1" applyAlignment="1">
      <alignment horizontal="center"/>
    </xf>
    <xf numFmtId="0" fontId="31" fillId="0" borderId="16" xfId="0" applyFont="1" applyBorder="1"/>
    <xf numFmtId="165" fontId="31" fillId="0" borderId="2" xfId="1" applyNumberFormat="1" applyFont="1" applyBorder="1" applyAlignment="1">
      <alignment horizontal="center"/>
    </xf>
    <xf numFmtId="165" fontId="31" fillId="0" borderId="2" xfId="1" applyNumberFormat="1" applyFont="1" applyFill="1" applyBorder="1"/>
    <xf numFmtId="165" fontId="37" fillId="0" borderId="2" xfId="1" applyNumberFormat="1" applyFont="1" applyBorder="1" applyAlignment="1">
      <alignment horizontal="center"/>
    </xf>
    <xf numFmtId="166" fontId="31" fillId="0" borderId="2" xfId="2" applyNumberFormat="1" applyFont="1" applyBorder="1" applyAlignment="1">
      <alignment horizontal="center"/>
    </xf>
    <xf numFmtId="166" fontId="37" fillId="0" borderId="2" xfId="2" applyNumberFormat="1" applyFont="1" applyBorder="1" applyAlignment="1">
      <alignment horizontal="center"/>
    </xf>
    <xf numFmtId="0" fontId="31" fillId="0" borderId="19" xfId="0" applyFont="1" applyBorder="1" applyAlignment="1"/>
    <xf numFmtId="165" fontId="37" fillId="0" borderId="7" xfId="1" applyNumberFormat="1" applyFont="1" applyBorder="1"/>
    <xf numFmtId="165" fontId="37" fillId="0" borderId="27" xfId="0" applyNumberFormat="1" applyFont="1" applyBorder="1"/>
    <xf numFmtId="0" fontId="37" fillId="0" borderId="28" xfId="0" applyFont="1" applyBorder="1" applyAlignment="1">
      <alignment horizontal="center"/>
    </xf>
    <xf numFmtId="10" fontId="37" fillId="0" borderId="29" xfId="2" applyNumberFormat="1" applyFont="1" applyBorder="1" applyAlignment="1"/>
    <xf numFmtId="0" fontId="31" fillId="0" borderId="0" xfId="0" applyFont="1" applyAlignment="1">
      <alignment horizontal="right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3" fontId="0" fillId="0" borderId="19" xfId="0" applyNumberFormat="1" applyFont="1" applyBorder="1"/>
    <xf numFmtId="0" fontId="66" fillId="0" borderId="0" xfId="0" applyFont="1"/>
    <xf numFmtId="165" fontId="31" fillId="0" borderId="0" xfId="0" applyNumberFormat="1" applyFont="1"/>
    <xf numFmtId="0" fontId="31" fillId="0" borderId="0" xfId="0" applyFont="1" applyAlignment="1">
      <alignment horizontal="center"/>
    </xf>
    <xf numFmtId="0" fontId="67" fillId="0" borderId="2" xfId="3" applyFont="1" applyBorder="1"/>
    <xf numFmtId="165" fontId="31" fillId="0" borderId="36" xfId="1" applyNumberFormat="1" applyFont="1" applyBorder="1" applyAlignment="1"/>
    <xf numFmtId="3" fontId="37" fillId="2" borderId="19" xfId="0" applyNumberFormat="1" applyFont="1" applyFill="1" applyBorder="1" applyAlignment="1">
      <alignment horizontal="center"/>
    </xf>
    <xf numFmtId="176" fontId="32" fillId="0" borderId="0" xfId="2" applyNumberFormat="1" applyFont="1"/>
    <xf numFmtId="41" fontId="19" fillId="0" borderId="0" xfId="1" applyNumberFormat="1" applyFont="1"/>
    <xf numFmtId="0" fontId="30" fillId="37" borderId="0" xfId="65" applyFont="1" applyFill="1"/>
    <xf numFmtId="0" fontId="9" fillId="0" borderId="0" xfId="65" applyFont="1"/>
    <xf numFmtId="165" fontId="31" fillId="0" borderId="0" xfId="1" applyNumberFormat="1" applyFont="1"/>
    <xf numFmtId="0" fontId="9" fillId="0" borderId="49" xfId="65" applyFont="1" applyBorder="1"/>
    <xf numFmtId="0" fontId="30" fillId="0" borderId="0" xfId="65" applyFont="1"/>
    <xf numFmtId="176" fontId="0" fillId="41" borderId="0" xfId="2" applyNumberFormat="1" applyFont="1" applyFill="1"/>
    <xf numFmtId="0" fontId="31" fillId="0" borderId="30" xfId="0" applyFont="1" applyBorder="1" applyAlignment="1">
      <alignment horizontal="center"/>
    </xf>
    <xf numFmtId="0" fontId="31" fillId="0" borderId="48" xfId="0" applyFont="1" applyBorder="1" applyAlignment="1">
      <alignment horizontal="center"/>
    </xf>
    <xf numFmtId="0" fontId="31" fillId="0" borderId="31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31" fillId="0" borderId="8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61" fillId="39" borderId="51" xfId="0" applyFont="1" applyFill="1" applyBorder="1" applyAlignment="1">
      <alignment horizontal="center"/>
    </xf>
    <xf numFmtId="0" fontId="61" fillId="39" borderId="2" xfId="0" applyFont="1" applyFill="1" applyBorder="1" applyAlignment="1">
      <alignment horizontal="center"/>
    </xf>
    <xf numFmtId="0" fontId="31" fillId="0" borderId="27" xfId="0" applyFont="1" applyFill="1" applyBorder="1" applyAlignment="1"/>
    <xf numFmtId="0" fontId="31" fillId="0" borderId="31" xfId="0" applyFont="1" applyFill="1" applyBorder="1" applyAlignment="1"/>
    <xf numFmtId="0" fontId="31" fillId="0" borderId="0" xfId="0" applyFont="1" applyFill="1"/>
    <xf numFmtId="165" fontId="31" fillId="0" borderId="0" xfId="0" applyNumberFormat="1" applyFont="1" applyFill="1" applyAlignment="1">
      <alignment horizontal="center"/>
    </xf>
  </cellXfs>
  <cellStyles count="1060">
    <cellStyle name="20% - Accent1 2" xfId="109" xr:uid="{00000000-0005-0000-0000-000000000000}"/>
    <cellStyle name="20% - Accent1 2 2" xfId="110" xr:uid="{00000000-0005-0000-0000-000001000000}"/>
    <cellStyle name="20% - Accent1 2 2 2" xfId="111" xr:uid="{00000000-0005-0000-0000-000002000000}"/>
    <cellStyle name="20% - Accent1 2 2 2 2" xfId="112" xr:uid="{00000000-0005-0000-0000-000003000000}"/>
    <cellStyle name="20% - Accent1 2 2 2 3" xfId="113" xr:uid="{00000000-0005-0000-0000-000004000000}"/>
    <cellStyle name="20% - Accent1 2 2 3" xfId="114" xr:uid="{00000000-0005-0000-0000-000005000000}"/>
    <cellStyle name="20% - Accent1 2 2 4" xfId="115" xr:uid="{00000000-0005-0000-0000-000006000000}"/>
    <cellStyle name="20% - Accent1 2 3" xfId="116" xr:uid="{00000000-0005-0000-0000-000007000000}"/>
    <cellStyle name="20% - Accent1 2 3 2" xfId="117" xr:uid="{00000000-0005-0000-0000-000008000000}"/>
    <cellStyle name="20% - Accent1 2 3 3" xfId="118" xr:uid="{00000000-0005-0000-0000-000009000000}"/>
    <cellStyle name="20% - Accent1 2 4" xfId="119" xr:uid="{00000000-0005-0000-0000-00000A000000}"/>
    <cellStyle name="20% - Accent1 2 5" xfId="120" xr:uid="{00000000-0005-0000-0000-00000B000000}"/>
    <cellStyle name="20% - Accent1 3" xfId="121" xr:uid="{00000000-0005-0000-0000-00000C000000}"/>
    <cellStyle name="20% - Accent1 3 2" xfId="122" xr:uid="{00000000-0005-0000-0000-00000D000000}"/>
    <cellStyle name="20% - Accent1 3 2 2" xfId="123" xr:uid="{00000000-0005-0000-0000-00000E000000}"/>
    <cellStyle name="20% - Accent1 3 2 2 2" xfId="124" xr:uid="{00000000-0005-0000-0000-00000F000000}"/>
    <cellStyle name="20% - Accent1 3 2 2 3" xfId="125" xr:uid="{00000000-0005-0000-0000-000010000000}"/>
    <cellStyle name="20% - Accent1 3 2 3" xfId="126" xr:uid="{00000000-0005-0000-0000-000011000000}"/>
    <cellStyle name="20% - Accent1 3 2 4" xfId="127" xr:uid="{00000000-0005-0000-0000-000012000000}"/>
    <cellStyle name="20% - Accent1 3 3" xfId="128" xr:uid="{00000000-0005-0000-0000-000013000000}"/>
    <cellStyle name="20% - Accent1 3 3 2" xfId="129" xr:uid="{00000000-0005-0000-0000-000014000000}"/>
    <cellStyle name="20% - Accent1 3 3 3" xfId="130" xr:uid="{00000000-0005-0000-0000-000015000000}"/>
    <cellStyle name="20% - Accent1 3 4" xfId="131" xr:uid="{00000000-0005-0000-0000-000016000000}"/>
    <cellStyle name="20% - Accent1 3 5" xfId="132" xr:uid="{00000000-0005-0000-0000-000017000000}"/>
    <cellStyle name="20% - Accent1 4" xfId="133" xr:uid="{00000000-0005-0000-0000-000018000000}"/>
    <cellStyle name="20% - Accent1 4 2" xfId="134" xr:uid="{00000000-0005-0000-0000-000019000000}"/>
    <cellStyle name="20% - Accent1 4 2 2" xfId="135" xr:uid="{00000000-0005-0000-0000-00001A000000}"/>
    <cellStyle name="20% - Accent1 4 2 3" xfId="136" xr:uid="{00000000-0005-0000-0000-00001B000000}"/>
    <cellStyle name="20% - Accent1 4 3" xfId="137" xr:uid="{00000000-0005-0000-0000-00001C000000}"/>
    <cellStyle name="20% - Accent1 4 4" xfId="138" xr:uid="{00000000-0005-0000-0000-00001D000000}"/>
    <cellStyle name="20% - Accent1 5" xfId="139" xr:uid="{00000000-0005-0000-0000-00001E000000}"/>
    <cellStyle name="20% - Accent1 5 2" xfId="140" xr:uid="{00000000-0005-0000-0000-00001F000000}"/>
    <cellStyle name="20% - Accent1 5 3" xfId="141" xr:uid="{00000000-0005-0000-0000-000020000000}"/>
    <cellStyle name="20% - Accent1 6" xfId="142" xr:uid="{00000000-0005-0000-0000-000021000000}"/>
    <cellStyle name="20% - Accent1 6 2" xfId="143" xr:uid="{00000000-0005-0000-0000-000022000000}"/>
    <cellStyle name="20% - Accent1 7" xfId="144" xr:uid="{00000000-0005-0000-0000-000023000000}"/>
    <cellStyle name="20% - Accent1 8" xfId="145" xr:uid="{00000000-0005-0000-0000-000024000000}"/>
    <cellStyle name="20% - Accent1 9" xfId="146" xr:uid="{00000000-0005-0000-0000-000025000000}"/>
    <cellStyle name="20% - Accent2 2" xfId="147" xr:uid="{00000000-0005-0000-0000-000026000000}"/>
    <cellStyle name="20% - Accent2 2 2" xfId="148" xr:uid="{00000000-0005-0000-0000-000027000000}"/>
    <cellStyle name="20% - Accent2 2 2 2" xfId="149" xr:uid="{00000000-0005-0000-0000-000028000000}"/>
    <cellStyle name="20% - Accent2 2 2 2 2" xfId="150" xr:uid="{00000000-0005-0000-0000-000029000000}"/>
    <cellStyle name="20% - Accent2 2 2 2 3" xfId="151" xr:uid="{00000000-0005-0000-0000-00002A000000}"/>
    <cellStyle name="20% - Accent2 2 2 3" xfId="152" xr:uid="{00000000-0005-0000-0000-00002B000000}"/>
    <cellStyle name="20% - Accent2 2 2 4" xfId="153" xr:uid="{00000000-0005-0000-0000-00002C000000}"/>
    <cellStyle name="20% - Accent2 2 3" xfId="154" xr:uid="{00000000-0005-0000-0000-00002D000000}"/>
    <cellStyle name="20% - Accent2 2 3 2" xfId="155" xr:uid="{00000000-0005-0000-0000-00002E000000}"/>
    <cellStyle name="20% - Accent2 2 3 3" xfId="156" xr:uid="{00000000-0005-0000-0000-00002F000000}"/>
    <cellStyle name="20% - Accent2 2 4" xfId="157" xr:uid="{00000000-0005-0000-0000-000030000000}"/>
    <cellStyle name="20% - Accent2 2 5" xfId="158" xr:uid="{00000000-0005-0000-0000-000031000000}"/>
    <cellStyle name="20% - Accent2 3" xfId="159" xr:uid="{00000000-0005-0000-0000-000032000000}"/>
    <cellStyle name="20% - Accent2 3 2" xfId="160" xr:uid="{00000000-0005-0000-0000-000033000000}"/>
    <cellStyle name="20% - Accent2 3 2 2" xfId="161" xr:uid="{00000000-0005-0000-0000-000034000000}"/>
    <cellStyle name="20% - Accent2 3 2 2 2" xfId="162" xr:uid="{00000000-0005-0000-0000-000035000000}"/>
    <cellStyle name="20% - Accent2 3 2 2 3" xfId="163" xr:uid="{00000000-0005-0000-0000-000036000000}"/>
    <cellStyle name="20% - Accent2 3 2 3" xfId="164" xr:uid="{00000000-0005-0000-0000-000037000000}"/>
    <cellStyle name="20% - Accent2 3 2 4" xfId="165" xr:uid="{00000000-0005-0000-0000-000038000000}"/>
    <cellStyle name="20% - Accent2 3 3" xfId="166" xr:uid="{00000000-0005-0000-0000-000039000000}"/>
    <cellStyle name="20% - Accent2 3 3 2" xfId="167" xr:uid="{00000000-0005-0000-0000-00003A000000}"/>
    <cellStyle name="20% - Accent2 3 3 3" xfId="168" xr:uid="{00000000-0005-0000-0000-00003B000000}"/>
    <cellStyle name="20% - Accent2 3 4" xfId="169" xr:uid="{00000000-0005-0000-0000-00003C000000}"/>
    <cellStyle name="20% - Accent2 3 5" xfId="170" xr:uid="{00000000-0005-0000-0000-00003D000000}"/>
    <cellStyle name="20% - Accent2 4" xfId="171" xr:uid="{00000000-0005-0000-0000-00003E000000}"/>
    <cellStyle name="20% - Accent2 4 2" xfId="172" xr:uid="{00000000-0005-0000-0000-00003F000000}"/>
    <cellStyle name="20% - Accent2 4 2 2" xfId="173" xr:uid="{00000000-0005-0000-0000-000040000000}"/>
    <cellStyle name="20% - Accent2 4 2 3" xfId="174" xr:uid="{00000000-0005-0000-0000-000041000000}"/>
    <cellStyle name="20% - Accent2 4 3" xfId="175" xr:uid="{00000000-0005-0000-0000-000042000000}"/>
    <cellStyle name="20% - Accent2 4 4" xfId="176" xr:uid="{00000000-0005-0000-0000-000043000000}"/>
    <cellStyle name="20% - Accent2 5" xfId="177" xr:uid="{00000000-0005-0000-0000-000044000000}"/>
    <cellStyle name="20% - Accent2 5 2" xfId="178" xr:uid="{00000000-0005-0000-0000-000045000000}"/>
    <cellStyle name="20% - Accent2 5 3" xfId="179" xr:uid="{00000000-0005-0000-0000-000046000000}"/>
    <cellStyle name="20% - Accent2 6" xfId="180" xr:uid="{00000000-0005-0000-0000-000047000000}"/>
    <cellStyle name="20% - Accent2 6 2" xfId="181" xr:uid="{00000000-0005-0000-0000-000048000000}"/>
    <cellStyle name="20% - Accent2 7" xfId="182" xr:uid="{00000000-0005-0000-0000-000049000000}"/>
    <cellStyle name="20% - Accent2 8" xfId="183" xr:uid="{00000000-0005-0000-0000-00004A000000}"/>
    <cellStyle name="20% - Accent2 9" xfId="184" xr:uid="{00000000-0005-0000-0000-00004B000000}"/>
    <cellStyle name="20% - Accent3 2" xfId="185" xr:uid="{00000000-0005-0000-0000-00004C000000}"/>
    <cellStyle name="20% - Accent3 2 2" xfId="186" xr:uid="{00000000-0005-0000-0000-00004D000000}"/>
    <cellStyle name="20% - Accent3 2 2 2" xfId="187" xr:uid="{00000000-0005-0000-0000-00004E000000}"/>
    <cellStyle name="20% - Accent3 2 2 2 2" xfId="188" xr:uid="{00000000-0005-0000-0000-00004F000000}"/>
    <cellStyle name="20% - Accent3 2 2 2 3" xfId="189" xr:uid="{00000000-0005-0000-0000-000050000000}"/>
    <cellStyle name="20% - Accent3 2 2 3" xfId="190" xr:uid="{00000000-0005-0000-0000-000051000000}"/>
    <cellStyle name="20% - Accent3 2 2 4" xfId="191" xr:uid="{00000000-0005-0000-0000-000052000000}"/>
    <cellStyle name="20% - Accent3 2 3" xfId="192" xr:uid="{00000000-0005-0000-0000-000053000000}"/>
    <cellStyle name="20% - Accent3 2 3 2" xfId="193" xr:uid="{00000000-0005-0000-0000-000054000000}"/>
    <cellStyle name="20% - Accent3 2 3 3" xfId="194" xr:uid="{00000000-0005-0000-0000-000055000000}"/>
    <cellStyle name="20% - Accent3 2 4" xfId="195" xr:uid="{00000000-0005-0000-0000-000056000000}"/>
    <cellStyle name="20% - Accent3 2 5" xfId="196" xr:uid="{00000000-0005-0000-0000-000057000000}"/>
    <cellStyle name="20% - Accent3 3" xfId="197" xr:uid="{00000000-0005-0000-0000-000058000000}"/>
    <cellStyle name="20% - Accent3 3 2" xfId="198" xr:uid="{00000000-0005-0000-0000-000059000000}"/>
    <cellStyle name="20% - Accent3 3 2 2" xfId="199" xr:uid="{00000000-0005-0000-0000-00005A000000}"/>
    <cellStyle name="20% - Accent3 3 2 2 2" xfId="200" xr:uid="{00000000-0005-0000-0000-00005B000000}"/>
    <cellStyle name="20% - Accent3 3 2 2 3" xfId="201" xr:uid="{00000000-0005-0000-0000-00005C000000}"/>
    <cellStyle name="20% - Accent3 3 2 3" xfId="202" xr:uid="{00000000-0005-0000-0000-00005D000000}"/>
    <cellStyle name="20% - Accent3 3 2 4" xfId="203" xr:uid="{00000000-0005-0000-0000-00005E000000}"/>
    <cellStyle name="20% - Accent3 3 3" xfId="204" xr:uid="{00000000-0005-0000-0000-00005F000000}"/>
    <cellStyle name="20% - Accent3 3 3 2" xfId="205" xr:uid="{00000000-0005-0000-0000-000060000000}"/>
    <cellStyle name="20% - Accent3 3 3 3" xfId="206" xr:uid="{00000000-0005-0000-0000-000061000000}"/>
    <cellStyle name="20% - Accent3 3 4" xfId="207" xr:uid="{00000000-0005-0000-0000-000062000000}"/>
    <cellStyle name="20% - Accent3 3 5" xfId="208" xr:uid="{00000000-0005-0000-0000-000063000000}"/>
    <cellStyle name="20% - Accent3 4" xfId="209" xr:uid="{00000000-0005-0000-0000-000064000000}"/>
    <cellStyle name="20% - Accent3 4 2" xfId="210" xr:uid="{00000000-0005-0000-0000-000065000000}"/>
    <cellStyle name="20% - Accent3 4 2 2" xfId="211" xr:uid="{00000000-0005-0000-0000-000066000000}"/>
    <cellStyle name="20% - Accent3 4 2 3" xfId="212" xr:uid="{00000000-0005-0000-0000-000067000000}"/>
    <cellStyle name="20% - Accent3 4 3" xfId="213" xr:uid="{00000000-0005-0000-0000-000068000000}"/>
    <cellStyle name="20% - Accent3 4 4" xfId="214" xr:uid="{00000000-0005-0000-0000-000069000000}"/>
    <cellStyle name="20% - Accent3 5" xfId="215" xr:uid="{00000000-0005-0000-0000-00006A000000}"/>
    <cellStyle name="20% - Accent3 5 2" xfId="216" xr:uid="{00000000-0005-0000-0000-00006B000000}"/>
    <cellStyle name="20% - Accent3 5 3" xfId="217" xr:uid="{00000000-0005-0000-0000-00006C000000}"/>
    <cellStyle name="20% - Accent3 6" xfId="218" xr:uid="{00000000-0005-0000-0000-00006D000000}"/>
    <cellStyle name="20% - Accent3 6 2" xfId="219" xr:uid="{00000000-0005-0000-0000-00006E000000}"/>
    <cellStyle name="20% - Accent3 7" xfId="220" xr:uid="{00000000-0005-0000-0000-00006F000000}"/>
    <cellStyle name="20% - Accent3 8" xfId="221" xr:uid="{00000000-0005-0000-0000-000070000000}"/>
    <cellStyle name="20% - Accent3 9" xfId="222" xr:uid="{00000000-0005-0000-0000-000071000000}"/>
    <cellStyle name="20% - Accent4 2" xfId="223" xr:uid="{00000000-0005-0000-0000-000072000000}"/>
    <cellStyle name="20% - Accent4 2 2" xfId="224" xr:uid="{00000000-0005-0000-0000-000073000000}"/>
    <cellStyle name="20% - Accent4 2 2 2" xfId="225" xr:uid="{00000000-0005-0000-0000-000074000000}"/>
    <cellStyle name="20% - Accent4 2 2 2 2" xfId="226" xr:uid="{00000000-0005-0000-0000-000075000000}"/>
    <cellStyle name="20% - Accent4 2 2 2 3" xfId="227" xr:uid="{00000000-0005-0000-0000-000076000000}"/>
    <cellStyle name="20% - Accent4 2 2 3" xfId="228" xr:uid="{00000000-0005-0000-0000-000077000000}"/>
    <cellStyle name="20% - Accent4 2 2 4" xfId="229" xr:uid="{00000000-0005-0000-0000-000078000000}"/>
    <cellStyle name="20% - Accent4 2 3" xfId="230" xr:uid="{00000000-0005-0000-0000-000079000000}"/>
    <cellStyle name="20% - Accent4 2 3 2" xfId="231" xr:uid="{00000000-0005-0000-0000-00007A000000}"/>
    <cellStyle name="20% - Accent4 2 3 3" xfId="232" xr:uid="{00000000-0005-0000-0000-00007B000000}"/>
    <cellStyle name="20% - Accent4 2 4" xfId="233" xr:uid="{00000000-0005-0000-0000-00007C000000}"/>
    <cellStyle name="20% - Accent4 2 5" xfId="234" xr:uid="{00000000-0005-0000-0000-00007D000000}"/>
    <cellStyle name="20% - Accent4 3" xfId="235" xr:uid="{00000000-0005-0000-0000-00007E000000}"/>
    <cellStyle name="20% - Accent4 3 2" xfId="236" xr:uid="{00000000-0005-0000-0000-00007F000000}"/>
    <cellStyle name="20% - Accent4 3 2 2" xfId="237" xr:uid="{00000000-0005-0000-0000-000080000000}"/>
    <cellStyle name="20% - Accent4 3 2 2 2" xfId="238" xr:uid="{00000000-0005-0000-0000-000081000000}"/>
    <cellStyle name="20% - Accent4 3 2 2 3" xfId="239" xr:uid="{00000000-0005-0000-0000-000082000000}"/>
    <cellStyle name="20% - Accent4 3 2 3" xfId="240" xr:uid="{00000000-0005-0000-0000-000083000000}"/>
    <cellStyle name="20% - Accent4 3 2 4" xfId="241" xr:uid="{00000000-0005-0000-0000-000084000000}"/>
    <cellStyle name="20% - Accent4 3 3" xfId="242" xr:uid="{00000000-0005-0000-0000-000085000000}"/>
    <cellStyle name="20% - Accent4 3 3 2" xfId="243" xr:uid="{00000000-0005-0000-0000-000086000000}"/>
    <cellStyle name="20% - Accent4 3 3 3" xfId="244" xr:uid="{00000000-0005-0000-0000-000087000000}"/>
    <cellStyle name="20% - Accent4 3 4" xfId="245" xr:uid="{00000000-0005-0000-0000-000088000000}"/>
    <cellStyle name="20% - Accent4 3 5" xfId="246" xr:uid="{00000000-0005-0000-0000-000089000000}"/>
    <cellStyle name="20% - Accent4 4" xfId="247" xr:uid="{00000000-0005-0000-0000-00008A000000}"/>
    <cellStyle name="20% - Accent4 4 2" xfId="248" xr:uid="{00000000-0005-0000-0000-00008B000000}"/>
    <cellStyle name="20% - Accent4 4 2 2" xfId="249" xr:uid="{00000000-0005-0000-0000-00008C000000}"/>
    <cellStyle name="20% - Accent4 4 2 3" xfId="250" xr:uid="{00000000-0005-0000-0000-00008D000000}"/>
    <cellStyle name="20% - Accent4 4 3" xfId="251" xr:uid="{00000000-0005-0000-0000-00008E000000}"/>
    <cellStyle name="20% - Accent4 4 4" xfId="252" xr:uid="{00000000-0005-0000-0000-00008F000000}"/>
    <cellStyle name="20% - Accent4 5" xfId="253" xr:uid="{00000000-0005-0000-0000-000090000000}"/>
    <cellStyle name="20% - Accent4 5 2" xfId="254" xr:uid="{00000000-0005-0000-0000-000091000000}"/>
    <cellStyle name="20% - Accent4 5 3" xfId="255" xr:uid="{00000000-0005-0000-0000-000092000000}"/>
    <cellStyle name="20% - Accent4 6" xfId="256" xr:uid="{00000000-0005-0000-0000-000093000000}"/>
    <cellStyle name="20% - Accent4 6 2" xfId="257" xr:uid="{00000000-0005-0000-0000-000094000000}"/>
    <cellStyle name="20% - Accent4 7" xfId="258" xr:uid="{00000000-0005-0000-0000-000095000000}"/>
    <cellStyle name="20% - Accent4 8" xfId="259" xr:uid="{00000000-0005-0000-0000-000096000000}"/>
    <cellStyle name="20% - Accent4 9" xfId="260" xr:uid="{00000000-0005-0000-0000-000097000000}"/>
    <cellStyle name="20% - Accent5 2" xfId="261" xr:uid="{00000000-0005-0000-0000-000098000000}"/>
    <cellStyle name="20% - Accent5 2 2" xfId="262" xr:uid="{00000000-0005-0000-0000-000099000000}"/>
    <cellStyle name="20% - Accent5 2 2 2" xfId="263" xr:uid="{00000000-0005-0000-0000-00009A000000}"/>
    <cellStyle name="20% - Accent5 2 2 2 2" xfId="264" xr:uid="{00000000-0005-0000-0000-00009B000000}"/>
    <cellStyle name="20% - Accent5 2 2 2 3" xfId="265" xr:uid="{00000000-0005-0000-0000-00009C000000}"/>
    <cellStyle name="20% - Accent5 2 2 3" xfId="266" xr:uid="{00000000-0005-0000-0000-00009D000000}"/>
    <cellStyle name="20% - Accent5 2 2 4" xfId="267" xr:uid="{00000000-0005-0000-0000-00009E000000}"/>
    <cellStyle name="20% - Accent5 2 3" xfId="268" xr:uid="{00000000-0005-0000-0000-00009F000000}"/>
    <cellStyle name="20% - Accent5 2 3 2" xfId="269" xr:uid="{00000000-0005-0000-0000-0000A0000000}"/>
    <cellStyle name="20% - Accent5 2 3 3" xfId="270" xr:uid="{00000000-0005-0000-0000-0000A1000000}"/>
    <cellStyle name="20% - Accent5 2 4" xfId="271" xr:uid="{00000000-0005-0000-0000-0000A2000000}"/>
    <cellStyle name="20% - Accent5 2 5" xfId="272" xr:uid="{00000000-0005-0000-0000-0000A3000000}"/>
    <cellStyle name="20% - Accent5 3" xfId="273" xr:uid="{00000000-0005-0000-0000-0000A4000000}"/>
    <cellStyle name="20% - Accent5 3 2" xfId="274" xr:uid="{00000000-0005-0000-0000-0000A5000000}"/>
    <cellStyle name="20% - Accent5 3 2 2" xfId="275" xr:uid="{00000000-0005-0000-0000-0000A6000000}"/>
    <cellStyle name="20% - Accent5 3 2 2 2" xfId="276" xr:uid="{00000000-0005-0000-0000-0000A7000000}"/>
    <cellStyle name="20% - Accent5 3 2 2 3" xfId="277" xr:uid="{00000000-0005-0000-0000-0000A8000000}"/>
    <cellStyle name="20% - Accent5 3 2 3" xfId="278" xr:uid="{00000000-0005-0000-0000-0000A9000000}"/>
    <cellStyle name="20% - Accent5 3 2 4" xfId="279" xr:uid="{00000000-0005-0000-0000-0000AA000000}"/>
    <cellStyle name="20% - Accent5 3 3" xfId="280" xr:uid="{00000000-0005-0000-0000-0000AB000000}"/>
    <cellStyle name="20% - Accent5 3 3 2" xfId="281" xr:uid="{00000000-0005-0000-0000-0000AC000000}"/>
    <cellStyle name="20% - Accent5 3 3 3" xfId="282" xr:uid="{00000000-0005-0000-0000-0000AD000000}"/>
    <cellStyle name="20% - Accent5 3 4" xfId="283" xr:uid="{00000000-0005-0000-0000-0000AE000000}"/>
    <cellStyle name="20% - Accent5 3 5" xfId="284" xr:uid="{00000000-0005-0000-0000-0000AF000000}"/>
    <cellStyle name="20% - Accent5 4" xfId="285" xr:uid="{00000000-0005-0000-0000-0000B0000000}"/>
    <cellStyle name="20% - Accent5 4 2" xfId="286" xr:uid="{00000000-0005-0000-0000-0000B1000000}"/>
    <cellStyle name="20% - Accent5 4 2 2" xfId="287" xr:uid="{00000000-0005-0000-0000-0000B2000000}"/>
    <cellStyle name="20% - Accent5 4 2 3" xfId="288" xr:uid="{00000000-0005-0000-0000-0000B3000000}"/>
    <cellStyle name="20% - Accent5 4 3" xfId="289" xr:uid="{00000000-0005-0000-0000-0000B4000000}"/>
    <cellStyle name="20% - Accent5 4 4" xfId="290" xr:uid="{00000000-0005-0000-0000-0000B5000000}"/>
    <cellStyle name="20% - Accent5 5" xfId="291" xr:uid="{00000000-0005-0000-0000-0000B6000000}"/>
    <cellStyle name="20% - Accent5 5 2" xfId="292" xr:uid="{00000000-0005-0000-0000-0000B7000000}"/>
    <cellStyle name="20% - Accent5 5 3" xfId="293" xr:uid="{00000000-0005-0000-0000-0000B8000000}"/>
    <cellStyle name="20% - Accent5 6" xfId="294" xr:uid="{00000000-0005-0000-0000-0000B9000000}"/>
    <cellStyle name="20% - Accent5 6 2" xfId="295" xr:uid="{00000000-0005-0000-0000-0000BA000000}"/>
    <cellStyle name="20% - Accent5 7" xfId="296" xr:uid="{00000000-0005-0000-0000-0000BB000000}"/>
    <cellStyle name="20% - Accent5 8" xfId="297" xr:uid="{00000000-0005-0000-0000-0000BC000000}"/>
    <cellStyle name="20% - Accent5 9" xfId="298" xr:uid="{00000000-0005-0000-0000-0000BD000000}"/>
    <cellStyle name="20% - Accent6 2" xfId="299" xr:uid="{00000000-0005-0000-0000-0000BE000000}"/>
    <cellStyle name="20% - Accent6 2 2" xfId="300" xr:uid="{00000000-0005-0000-0000-0000BF000000}"/>
    <cellStyle name="20% - Accent6 2 2 2" xfId="301" xr:uid="{00000000-0005-0000-0000-0000C0000000}"/>
    <cellStyle name="20% - Accent6 2 2 2 2" xfId="302" xr:uid="{00000000-0005-0000-0000-0000C1000000}"/>
    <cellStyle name="20% - Accent6 2 2 2 3" xfId="303" xr:uid="{00000000-0005-0000-0000-0000C2000000}"/>
    <cellStyle name="20% - Accent6 2 2 3" xfId="304" xr:uid="{00000000-0005-0000-0000-0000C3000000}"/>
    <cellStyle name="20% - Accent6 2 2 4" xfId="305" xr:uid="{00000000-0005-0000-0000-0000C4000000}"/>
    <cellStyle name="20% - Accent6 2 3" xfId="306" xr:uid="{00000000-0005-0000-0000-0000C5000000}"/>
    <cellStyle name="20% - Accent6 2 3 2" xfId="307" xr:uid="{00000000-0005-0000-0000-0000C6000000}"/>
    <cellStyle name="20% - Accent6 2 3 3" xfId="308" xr:uid="{00000000-0005-0000-0000-0000C7000000}"/>
    <cellStyle name="20% - Accent6 2 4" xfId="309" xr:uid="{00000000-0005-0000-0000-0000C8000000}"/>
    <cellStyle name="20% - Accent6 2 5" xfId="310" xr:uid="{00000000-0005-0000-0000-0000C9000000}"/>
    <cellStyle name="20% - Accent6 3" xfId="311" xr:uid="{00000000-0005-0000-0000-0000CA000000}"/>
    <cellStyle name="20% - Accent6 3 2" xfId="312" xr:uid="{00000000-0005-0000-0000-0000CB000000}"/>
    <cellStyle name="20% - Accent6 3 2 2" xfId="313" xr:uid="{00000000-0005-0000-0000-0000CC000000}"/>
    <cellStyle name="20% - Accent6 3 2 2 2" xfId="314" xr:uid="{00000000-0005-0000-0000-0000CD000000}"/>
    <cellStyle name="20% - Accent6 3 2 2 3" xfId="315" xr:uid="{00000000-0005-0000-0000-0000CE000000}"/>
    <cellStyle name="20% - Accent6 3 2 3" xfId="316" xr:uid="{00000000-0005-0000-0000-0000CF000000}"/>
    <cellStyle name="20% - Accent6 3 2 4" xfId="317" xr:uid="{00000000-0005-0000-0000-0000D0000000}"/>
    <cellStyle name="20% - Accent6 3 3" xfId="318" xr:uid="{00000000-0005-0000-0000-0000D1000000}"/>
    <cellStyle name="20% - Accent6 3 3 2" xfId="319" xr:uid="{00000000-0005-0000-0000-0000D2000000}"/>
    <cellStyle name="20% - Accent6 3 3 3" xfId="320" xr:uid="{00000000-0005-0000-0000-0000D3000000}"/>
    <cellStyle name="20% - Accent6 3 4" xfId="321" xr:uid="{00000000-0005-0000-0000-0000D4000000}"/>
    <cellStyle name="20% - Accent6 3 5" xfId="322" xr:uid="{00000000-0005-0000-0000-0000D5000000}"/>
    <cellStyle name="20% - Accent6 4" xfId="323" xr:uid="{00000000-0005-0000-0000-0000D6000000}"/>
    <cellStyle name="20% - Accent6 4 2" xfId="324" xr:uid="{00000000-0005-0000-0000-0000D7000000}"/>
    <cellStyle name="20% - Accent6 4 2 2" xfId="325" xr:uid="{00000000-0005-0000-0000-0000D8000000}"/>
    <cellStyle name="20% - Accent6 4 2 3" xfId="326" xr:uid="{00000000-0005-0000-0000-0000D9000000}"/>
    <cellStyle name="20% - Accent6 4 3" xfId="327" xr:uid="{00000000-0005-0000-0000-0000DA000000}"/>
    <cellStyle name="20% - Accent6 4 4" xfId="328" xr:uid="{00000000-0005-0000-0000-0000DB000000}"/>
    <cellStyle name="20% - Accent6 5" xfId="329" xr:uid="{00000000-0005-0000-0000-0000DC000000}"/>
    <cellStyle name="20% - Accent6 5 2" xfId="330" xr:uid="{00000000-0005-0000-0000-0000DD000000}"/>
    <cellStyle name="20% - Accent6 5 3" xfId="331" xr:uid="{00000000-0005-0000-0000-0000DE000000}"/>
    <cellStyle name="20% - Accent6 6" xfId="332" xr:uid="{00000000-0005-0000-0000-0000DF000000}"/>
    <cellStyle name="20% - Accent6 6 2" xfId="333" xr:uid="{00000000-0005-0000-0000-0000E0000000}"/>
    <cellStyle name="20% - Accent6 7" xfId="334" xr:uid="{00000000-0005-0000-0000-0000E1000000}"/>
    <cellStyle name="20% - Accent6 8" xfId="335" xr:uid="{00000000-0005-0000-0000-0000E2000000}"/>
    <cellStyle name="20% - Accent6 9" xfId="336" xr:uid="{00000000-0005-0000-0000-0000E3000000}"/>
    <cellStyle name="40% - Accent1 2" xfId="337" xr:uid="{00000000-0005-0000-0000-0000E4000000}"/>
    <cellStyle name="40% - Accent1 2 2" xfId="338" xr:uid="{00000000-0005-0000-0000-0000E5000000}"/>
    <cellStyle name="40% - Accent1 2 2 2" xfId="339" xr:uid="{00000000-0005-0000-0000-0000E6000000}"/>
    <cellStyle name="40% - Accent1 2 2 2 2" xfId="340" xr:uid="{00000000-0005-0000-0000-0000E7000000}"/>
    <cellStyle name="40% - Accent1 2 2 2 3" xfId="341" xr:uid="{00000000-0005-0000-0000-0000E8000000}"/>
    <cellStyle name="40% - Accent1 2 2 3" xfId="342" xr:uid="{00000000-0005-0000-0000-0000E9000000}"/>
    <cellStyle name="40% - Accent1 2 2 4" xfId="343" xr:uid="{00000000-0005-0000-0000-0000EA000000}"/>
    <cellStyle name="40% - Accent1 2 3" xfId="344" xr:uid="{00000000-0005-0000-0000-0000EB000000}"/>
    <cellStyle name="40% - Accent1 2 3 2" xfId="345" xr:uid="{00000000-0005-0000-0000-0000EC000000}"/>
    <cellStyle name="40% - Accent1 2 3 3" xfId="346" xr:uid="{00000000-0005-0000-0000-0000ED000000}"/>
    <cellStyle name="40% - Accent1 2 4" xfId="347" xr:uid="{00000000-0005-0000-0000-0000EE000000}"/>
    <cellStyle name="40% - Accent1 2 5" xfId="348" xr:uid="{00000000-0005-0000-0000-0000EF000000}"/>
    <cellStyle name="40% - Accent1 3" xfId="349" xr:uid="{00000000-0005-0000-0000-0000F0000000}"/>
    <cellStyle name="40% - Accent1 3 2" xfId="350" xr:uid="{00000000-0005-0000-0000-0000F1000000}"/>
    <cellStyle name="40% - Accent1 3 2 2" xfId="351" xr:uid="{00000000-0005-0000-0000-0000F2000000}"/>
    <cellStyle name="40% - Accent1 3 2 2 2" xfId="352" xr:uid="{00000000-0005-0000-0000-0000F3000000}"/>
    <cellStyle name="40% - Accent1 3 2 2 3" xfId="353" xr:uid="{00000000-0005-0000-0000-0000F4000000}"/>
    <cellStyle name="40% - Accent1 3 2 3" xfId="354" xr:uid="{00000000-0005-0000-0000-0000F5000000}"/>
    <cellStyle name="40% - Accent1 3 2 4" xfId="355" xr:uid="{00000000-0005-0000-0000-0000F6000000}"/>
    <cellStyle name="40% - Accent1 3 3" xfId="356" xr:uid="{00000000-0005-0000-0000-0000F7000000}"/>
    <cellStyle name="40% - Accent1 3 3 2" xfId="357" xr:uid="{00000000-0005-0000-0000-0000F8000000}"/>
    <cellStyle name="40% - Accent1 3 3 3" xfId="358" xr:uid="{00000000-0005-0000-0000-0000F9000000}"/>
    <cellStyle name="40% - Accent1 3 4" xfId="359" xr:uid="{00000000-0005-0000-0000-0000FA000000}"/>
    <cellStyle name="40% - Accent1 3 5" xfId="360" xr:uid="{00000000-0005-0000-0000-0000FB000000}"/>
    <cellStyle name="40% - Accent1 4" xfId="361" xr:uid="{00000000-0005-0000-0000-0000FC000000}"/>
    <cellStyle name="40% - Accent1 4 2" xfId="362" xr:uid="{00000000-0005-0000-0000-0000FD000000}"/>
    <cellStyle name="40% - Accent1 4 2 2" xfId="363" xr:uid="{00000000-0005-0000-0000-0000FE000000}"/>
    <cellStyle name="40% - Accent1 4 2 3" xfId="364" xr:uid="{00000000-0005-0000-0000-0000FF000000}"/>
    <cellStyle name="40% - Accent1 4 3" xfId="365" xr:uid="{00000000-0005-0000-0000-000000010000}"/>
    <cellStyle name="40% - Accent1 4 4" xfId="366" xr:uid="{00000000-0005-0000-0000-000001010000}"/>
    <cellStyle name="40% - Accent1 5" xfId="367" xr:uid="{00000000-0005-0000-0000-000002010000}"/>
    <cellStyle name="40% - Accent1 5 2" xfId="368" xr:uid="{00000000-0005-0000-0000-000003010000}"/>
    <cellStyle name="40% - Accent1 5 3" xfId="369" xr:uid="{00000000-0005-0000-0000-000004010000}"/>
    <cellStyle name="40% - Accent1 6" xfId="370" xr:uid="{00000000-0005-0000-0000-000005010000}"/>
    <cellStyle name="40% - Accent1 6 2" xfId="371" xr:uid="{00000000-0005-0000-0000-000006010000}"/>
    <cellStyle name="40% - Accent1 7" xfId="372" xr:uid="{00000000-0005-0000-0000-000007010000}"/>
    <cellStyle name="40% - Accent1 8" xfId="373" xr:uid="{00000000-0005-0000-0000-000008010000}"/>
    <cellStyle name="40% - Accent1 9" xfId="374" xr:uid="{00000000-0005-0000-0000-000009010000}"/>
    <cellStyle name="40% - Accent2 2" xfId="375" xr:uid="{00000000-0005-0000-0000-00000A010000}"/>
    <cellStyle name="40% - Accent2 2 2" xfId="376" xr:uid="{00000000-0005-0000-0000-00000B010000}"/>
    <cellStyle name="40% - Accent2 2 2 2" xfId="377" xr:uid="{00000000-0005-0000-0000-00000C010000}"/>
    <cellStyle name="40% - Accent2 2 2 2 2" xfId="378" xr:uid="{00000000-0005-0000-0000-00000D010000}"/>
    <cellStyle name="40% - Accent2 2 2 2 3" xfId="379" xr:uid="{00000000-0005-0000-0000-00000E010000}"/>
    <cellStyle name="40% - Accent2 2 2 3" xfId="380" xr:uid="{00000000-0005-0000-0000-00000F010000}"/>
    <cellStyle name="40% - Accent2 2 2 4" xfId="381" xr:uid="{00000000-0005-0000-0000-000010010000}"/>
    <cellStyle name="40% - Accent2 2 3" xfId="382" xr:uid="{00000000-0005-0000-0000-000011010000}"/>
    <cellStyle name="40% - Accent2 2 3 2" xfId="383" xr:uid="{00000000-0005-0000-0000-000012010000}"/>
    <cellStyle name="40% - Accent2 2 3 3" xfId="384" xr:uid="{00000000-0005-0000-0000-000013010000}"/>
    <cellStyle name="40% - Accent2 2 4" xfId="385" xr:uid="{00000000-0005-0000-0000-000014010000}"/>
    <cellStyle name="40% - Accent2 2 5" xfId="386" xr:uid="{00000000-0005-0000-0000-000015010000}"/>
    <cellStyle name="40% - Accent2 3" xfId="387" xr:uid="{00000000-0005-0000-0000-000016010000}"/>
    <cellStyle name="40% - Accent2 3 2" xfId="388" xr:uid="{00000000-0005-0000-0000-000017010000}"/>
    <cellStyle name="40% - Accent2 3 2 2" xfId="389" xr:uid="{00000000-0005-0000-0000-000018010000}"/>
    <cellStyle name="40% - Accent2 3 2 2 2" xfId="390" xr:uid="{00000000-0005-0000-0000-000019010000}"/>
    <cellStyle name="40% - Accent2 3 2 2 3" xfId="391" xr:uid="{00000000-0005-0000-0000-00001A010000}"/>
    <cellStyle name="40% - Accent2 3 2 3" xfId="392" xr:uid="{00000000-0005-0000-0000-00001B010000}"/>
    <cellStyle name="40% - Accent2 3 2 4" xfId="393" xr:uid="{00000000-0005-0000-0000-00001C010000}"/>
    <cellStyle name="40% - Accent2 3 3" xfId="394" xr:uid="{00000000-0005-0000-0000-00001D010000}"/>
    <cellStyle name="40% - Accent2 3 3 2" xfId="395" xr:uid="{00000000-0005-0000-0000-00001E010000}"/>
    <cellStyle name="40% - Accent2 3 3 3" xfId="396" xr:uid="{00000000-0005-0000-0000-00001F010000}"/>
    <cellStyle name="40% - Accent2 3 4" xfId="397" xr:uid="{00000000-0005-0000-0000-000020010000}"/>
    <cellStyle name="40% - Accent2 3 5" xfId="398" xr:uid="{00000000-0005-0000-0000-000021010000}"/>
    <cellStyle name="40% - Accent2 4" xfId="399" xr:uid="{00000000-0005-0000-0000-000022010000}"/>
    <cellStyle name="40% - Accent2 4 2" xfId="400" xr:uid="{00000000-0005-0000-0000-000023010000}"/>
    <cellStyle name="40% - Accent2 4 2 2" xfId="401" xr:uid="{00000000-0005-0000-0000-000024010000}"/>
    <cellStyle name="40% - Accent2 4 2 3" xfId="402" xr:uid="{00000000-0005-0000-0000-000025010000}"/>
    <cellStyle name="40% - Accent2 4 3" xfId="403" xr:uid="{00000000-0005-0000-0000-000026010000}"/>
    <cellStyle name="40% - Accent2 4 4" xfId="404" xr:uid="{00000000-0005-0000-0000-000027010000}"/>
    <cellStyle name="40% - Accent2 5" xfId="405" xr:uid="{00000000-0005-0000-0000-000028010000}"/>
    <cellStyle name="40% - Accent2 5 2" xfId="406" xr:uid="{00000000-0005-0000-0000-000029010000}"/>
    <cellStyle name="40% - Accent2 5 3" xfId="407" xr:uid="{00000000-0005-0000-0000-00002A010000}"/>
    <cellStyle name="40% - Accent2 6" xfId="408" xr:uid="{00000000-0005-0000-0000-00002B010000}"/>
    <cellStyle name="40% - Accent2 6 2" xfId="409" xr:uid="{00000000-0005-0000-0000-00002C010000}"/>
    <cellStyle name="40% - Accent2 7" xfId="410" xr:uid="{00000000-0005-0000-0000-00002D010000}"/>
    <cellStyle name="40% - Accent2 8" xfId="411" xr:uid="{00000000-0005-0000-0000-00002E010000}"/>
    <cellStyle name="40% - Accent2 9" xfId="412" xr:uid="{00000000-0005-0000-0000-00002F010000}"/>
    <cellStyle name="40% - Accent3 2" xfId="413" xr:uid="{00000000-0005-0000-0000-000030010000}"/>
    <cellStyle name="40% - Accent3 2 2" xfId="414" xr:uid="{00000000-0005-0000-0000-000031010000}"/>
    <cellStyle name="40% - Accent3 2 2 2" xfId="415" xr:uid="{00000000-0005-0000-0000-000032010000}"/>
    <cellStyle name="40% - Accent3 2 2 2 2" xfId="416" xr:uid="{00000000-0005-0000-0000-000033010000}"/>
    <cellStyle name="40% - Accent3 2 2 2 3" xfId="417" xr:uid="{00000000-0005-0000-0000-000034010000}"/>
    <cellStyle name="40% - Accent3 2 2 3" xfId="418" xr:uid="{00000000-0005-0000-0000-000035010000}"/>
    <cellStyle name="40% - Accent3 2 2 4" xfId="419" xr:uid="{00000000-0005-0000-0000-000036010000}"/>
    <cellStyle name="40% - Accent3 2 3" xfId="420" xr:uid="{00000000-0005-0000-0000-000037010000}"/>
    <cellStyle name="40% - Accent3 2 3 2" xfId="421" xr:uid="{00000000-0005-0000-0000-000038010000}"/>
    <cellStyle name="40% - Accent3 2 3 3" xfId="422" xr:uid="{00000000-0005-0000-0000-000039010000}"/>
    <cellStyle name="40% - Accent3 2 4" xfId="423" xr:uid="{00000000-0005-0000-0000-00003A010000}"/>
    <cellStyle name="40% - Accent3 2 5" xfId="424" xr:uid="{00000000-0005-0000-0000-00003B010000}"/>
    <cellStyle name="40% - Accent3 3" xfId="425" xr:uid="{00000000-0005-0000-0000-00003C010000}"/>
    <cellStyle name="40% - Accent3 3 2" xfId="426" xr:uid="{00000000-0005-0000-0000-00003D010000}"/>
    <cellStyle name="40% - Accent3 3 2 2" xfId="427" xr:uid="{00000000-0005-0000-0000-00003E010000}"/>
    <cellStyle name="40% - Accent3 3 2 2 2" xfId="428" xr:uid="{00000000-0005-0000-0000-00003F010000}"/>
    <cellStyle name="40% - Accent3 3 2 2 3" xfId="429" xr:uid="{00000000-0005-0000-0000-000040010000}"/>
    <cellStyle name="40% - Accent3 3 2 3" xfId="430" xr:uid="{00000000-0005-0000-0000-000041010000}"/>
    <cellStyle name="40% - Accent3 3 2 4" xfId="431" xr:uid="{00000000-0005-0000-0000-000042010000}"/>
    <cellStyle name="40% - Accent3 3 3" xfId="432" xr:uid="{00000000-0005-0000-0000-000043010000}"/>
    <cellStyle name="40% - Accent3 3 3 2" xfId="433" xr:uid="{00000000-0005-0000-0000-000044010000}"/>
    <cellStyle name="40% - Accent3 3 3 3" xfId="434" xr:uid="{00000000-0005-0000-0000-000045010000}"/>
    <cellStyle name="40% - Accent3 3 4" xfId="435" xr:uid="{00000000-0005-0000-0000-000046010000}"/>
    <cellStyle name="40% - Accent3 3 5" xfId="436" xr:uid="{00000000-0005-0000-0000-000047010000}"/>
    <cellStyle name="40% - Accent3 4" xfId="437" xr:uid="{00000000-0005-0000-0000-000048010000}"/>
    <cellStyle name="40% - Accent3 4 2" xfId="438" xr:uid="{00000000-0005-0000-0000-000049010000}"/>
    <cellStyle name="40% - Accent3 4 2 2" xfId="439" xr:uid="{00000000-0005-0000-0000-00004A010000}"/>
    <cellStyle name="40% - Accent3 4 2 3" xfId="440" xr:uid="{00000000-0005-0000-0000-00004B010000}"/>
    <cellStyle name="40% - Accent3 4 3" xfId="441" xr:uid="{00000000-0005-0000-0000-00004C010000}"/>
    <cellStyle name="40% - Accent3 4 4" xfId="442" xr:uid="{00000000-0005-0000-0000-00004D010000}"/>
    <cellStyle name="40% - Accent3 5" xfId="443" xr:uid="{00000000-0005-0000-0000-00004E010000}"/>
    <cellStyle name="40% - Accent3 5 2" xfId="444" xr:uid="{00000000-0005-0000-0000-00004F010000}"/>
    <cellStyle name="40% - Accent3 5 3" xfId="445" xr:uid="{00000000-0005-0000-0000-000050010000}"/>
    <cellStyle name="40% - Accent3 6" xfId="446" xr:uid="{00000000-0005-0000-0000-000051010000}"/>
    <cellStyle name="40% - Accent3 6 2" xfId="447" xr:uid="{00000000-0005-0000-0000-000052010000}"/>
    <cellStyle name="40% - Accent3 7" xfId="448" xr:uid="{00000000-0005-0000-0000-000053010000}"/>
    <cellStyle name="40% - Accent3 8" xfId="449" xr:uid="{00000000-0005-0000-0000-000054010000}"/>
    <cellStyle name="40% - Accent3 9" xfId="450" xr:uid="{00000000-0005-0000-0000-000055010000}"/>
    <cellStyle name="40% - Accent4 2" xfId="451" xr:uid="{00000000-0005-0000-0000-000056010000}"/>
    <cellStyle name="40% - Accent4 2 2" xfId="452" xr:uid="{00000000-0005-0000-0000-000057010000}"/>
    <cellStyle name="40% - Accent4 2 2 2" xfId="453" xr:uid="{00000000-0005-0000-0000-000058010000}"/>
    <cellStyle name="40% - Accent4 2 2 2 2" xfId="454" xr:uid="{00000000-0005-0000-0000-000059010000}"/>
    <cellStyle name="40% - Accent4 2 2 2 3" xfId="455" xr:uid="{00000000-0005-0000-0000-00005A010000}"/>
    <cellStyle name="40% - Accent4 2 2 3" xfId="456" xr:uid="{00000000-0005-0000-0000-00005B010000}"/>
    <cellStyle name="40% - Accent4 2 2 4" xfId="457" xr:uid="{00000000-0005-0000-0000-00005C010000}"/>
    <cellStyle name="40% - Accent4 2 3" xfId="458" xr:uid="{00000000-0005-0000-0000-00005D010000}"/>
    <cellStyle name="40% - Accent4 2 3 2" xfId="459" xr:uid="{00000000-0005-0000-0000-00005E010000}"/>
    <cellStyle name="40% - Accent4 2 3 3" xfId="460" xr:uid="{00000000-0005-0000-0000-00005F010000}"/>
    <cellStyle name="40% - Accent4 2 4" xfId="461" xr:uid="{00000000-0005-0000-0000-000060010000}"/>
    <cellStyle name="40% - Accent4 2 5" xfId="462" xr:uid="{00000000-0005-0000-0000-000061010000}"/>
    <cellStyle name="40% - Accent4 3" xfId="463" xr:uid="{00000000-0005-0000-0000-000062010000}"/>
    <cellStyle name="40% - Accent4 3 2" xfId="464" xr:uid="{00000000-0005-0000-0000-000063010000}"/>
    <cellStyle name="40% - Accent4 3 2 2" xfId="465" xr:uid="{00000000-0005-0000-0000-000064010000}"/>
    <cellStyle name="40% - Accent4 3 2 2 2" xfId="466" xr:uid="{00000000-0005-0000-0000-000065010000}"/>
    <cellStyle name="40% - Accent4 3 2 2 3" xfId="467" xr:uid="{00000000-0005-0000-0000-000066010000}"/>
    <cellStyle name="40% - Accent4 3 2 3" xfId="468" xr:uid="{00000000-0005-0000-0000-000067010000}"/>
    <cellStyle name="40% - Accent4 3 2 4" xfId="469" xr:uid="{00000000-0005-0000-0000-000068010000}"/>
    <cellStyle name="40% - Accent4 3 3" xfId="470" xr:uid="{00000000-0005-0000-0000-000069010000}"/>
    <cellStyle name="40% - Accent4 3 3 2" xfId="471" xr:uid="{00000000-0005-0000-0000-00006A010000}"/>
    <cellStyle name="40% - Accent4 3 3 3" xfId="472" xr:uid="{00000000-0005-0000-0000-00006B010000}"/>
    <cellStyle name="40% - Accent4 3 4" xfId="473" xr:uid="{00000000-0005-0000-0000-00006C010000}"/>
    <cellStyle name="40% - Accent4 3 5" xfId="474" xr:uid="{00000000-0005-0000-0000-00006D010000}"/>
    <cellStyle name="40% - Accent4 4" xfId="475" xr:uid="{00000000-0005-0000-0000-00006E010000}"/>
    <cellStyle name="40% - Accent4 4 2" xfId="476" xr:uid="{00000000-0005-0000-0000-00006F010000}"/>
    <cellStyle name="40% - Accent4 4 2 2" xfId="477" xr:uid="{00000000-0005-0000-0000-000070010000}"/>
    <cellStyle name="40% - Accent4 4 2 3" xfId="478" xr:uid="{00000000-0005-0000-0000-000071010000}"/>
    <cellStyle name="40% - Accent4 4 3" xfId="479" xr:uid="{00000000-0005-0000-0000-000072010000}"/>
    <cellStyle name="40% - Accent4 4 4" xfId="480" xr:uid="{00000000-0005-0000-0000-000073010000}"/>
    <cellStyle name="40% - Accent4 5" xfId="481" xr:uid="{00000000-0005-0000-0000-000074010000}"/>
    <cellStyle name="40% - Accent4 5 2" xfId="482" xr:uid="{00000000-0005-0000-0000-000075010000}"/>
    <cellStyle name="40% - Accent4 5 3" xfId="483" xr:uid="{00000000-0005-0000-0000-000076010000}"/>
    <cellStyle name="40% - Accent4 6" xfId="484" xr:uid="{00000000-0005-0000-0000-000077010000}"/>
    <cellStyle name="40% - Accent4 6 2" xfId="485" xr:uid="{00000000-0005-0000-0000-000078010000}"/>
    <cellStyle name="40% - Accent4 7" xfId="486" xr:uid="{00000000-0005-0000-0000-000079010000}"/>
    <cellStyle name="40% - Accent4 8" xfId="487" xr:uid="{00000000-0005-0000-0000-00007A010000}"/>
    <cellStyle name="40% - Accent4 9" xfId="488" xr:uid="{00000000-0005-0000-0000-00007B010000}"/>
    <cellStyle name="40% - Accent5 2" xfId="489" xr:uid="{00000000-0005-0000-0000-00007C010000}"/>
    <cellStyle name="40% - Accent5 2 2" xfId="490" xr:uid="{00000000-0005-0000-0000-00007D010000}"/>
    <cellStyle name="40% - Accent5 2 2 2" xfId="491" xr:uid="{00000000-0005-0000-0000-00007E010000}"/>
    <cellStyle name="40% - Accent5 2 2 2 2" xfId="492" xr:uid="{00000000-0005-0000-0000-00007F010000}"/>
    <cellStyle name="40% - Accent5 2 2 2 3" xfId="493" xr:uid="{00000000-0005-0000-0000-000080010000}"/>
    <cellStyle name="40% - Accent5 2 2 3" xfId="494" xr:uid="{00000000-0005-0000-0000-000081010000}"/>
    <cellStyle name="40% - Accent5 2 2 4" xfId="495" xr:uid="{00000000-0005-0000-0000-000082010000}"/>
    <cellStyle name="40% - Accent5 2 3" xfId="496" xr:uid="{00000000-0005-0000-0000-000083010000}"/>
    <cellStyle name="40% - Accent5 2 3 2" xfId="497" xr:uid="{00000000-0005-0000-0000-000084010000}"/>
    <cellStyle name="40% - Accent5 2 3 3" xfId="498" xr:uid="{00000000-0005-0000-0000-000085010000}"/>
    <cellStyle name="40% - Accent5 2 4" xfId="499" xr:uid="{00000000-0005-0000-0000-000086010000}"/>
    <cellStyle name="40% - Accent5 2 5" xfId="500" xr:uid="{00000000-0005-0000-0000-000087010000}"/>
    <cellStyle name="40% - Accent5 3" xfId="501" xr:uid="{00000000-0005-0000-0000-000088010000}"/>
    <cellStyle name="40% - Accent5 3 2" xfId="502" xr:uid="{00000000-0005-0000-0000-000089010000}"/>
    <cellStyle name="40% - Accent5 3 2 2" xfId="503" xr:uid="{00000000-0005-0000-0000-00008A010000}"/>
    <cellStyle name="40% - Accent5 3 2 2 2" xfId="504" xr:uid="{00000000-0005-0000-0000-00008B010000}"/>
    <cellStyle name="40% - Accent5 3 2 2 3" xfId="505" xr:uid="{00000000-0005-0000-0000-00008C010000}"/>
    <cellStyle name="40% - Accent5 3 2 3" xfId="506" xr:uid="{00000000-0005-0000-0000-00008D010000}"/>
    <cellStyle name="40% - Accent5 3 2 4" xfId="507" xr:uid="{00000000-0005-0000-0000-00008E010000}"/>
    <cellStyle name="40% - Accent5 3 3" xfId="508" xr:uid="{00000000-0005-0000-0000-00008F010000}"/>
    <cellStyle name="40% - Accent5 3 3 2" xfId="509" xr:uid="{00000000-0005-0000-0000-000090010000}"/>
    <cellStyle name="40% - Accent5 3 3 3" xfId="510" xr:uid="{00000000-0005-0000-0000-000091010000}"/>
    <cellStyle name="40% - Accent5 3 4" xfId="511" xr:uid="{00000000-0005-0000-0000-000092010000}"/>
    <cellStyle name="40% - Accent5 3 5" xfId="512" xr:uid="{00000000-0005-0000-0000-000093010000}"/>
    <cellStyle name="40% - Accent5 4" xfId="513" xr:uid="{00000000-0005-0000-0000-000094010000}"/>
    <cellStyle name="40% - Accent5 4 2" xfId="514" xr:uid="{00000000-0005-0000-0000-000095010000}"/>
    <cellStyle name="40% - Accent5 4 2 2" xfId="515" xr:uid="{00000000-0005-0000-0000-000096010000}"/>
    <cellStyle name="40% - Accent5 4 2 3" xfId="516" xr:uid="{00000000-0005-0000-0000-000097010000}"/>
    <cellStyle name="40% - Accent5 4 3" xfId="517" xr:uid="{00000000-0005-0000-0000-000098010000}"/>
    <cellStyle name="40% - Accent5 4 4" xfId="518" xr:uid="{00000000-0005-0000-0000-000099010000}"/>
    <cellStyle name="40% - Accent5 5" xfId="519" xr:uid="{00000000-0005-0000-0000-00009A010000}"/>
    <cellStyle name="40% - Accent5 5 2" xfId="520" xr:uid="{00000000-0005-0000-0000-00009B010000}"/>
    <cellStyle name="40% - Accent5 5 3" xfId="521" xr:uid="{00000000-0005-0000-0000-00009C010000}"/>
    <cellStyle name="40% - Accent5 6" xfId="522" xr:uid="{00000000-0005-0000-0000-00009D010000}"/>
    <cellStyle name="40% - Accent5 6 2" xfId="523" xr:uid="{00000000-0005-0000-0000-00009E010000}"/>
    <cellStyle name="40% - Accent5 7" xfId="524" xr:uid="{00000000-0005-0000-0000-00009F010000}"/>
    <cellStyle name="40% - Accent5 8" xfId="525" xr:uid="{00000000-0005-0000-0000-0000A0010000}"/>
    <cellStyle name="40% - Accent5 9" xfId="526" xr:uid="{00000000-0005-0000-0000-0000A1010000}"/>
    <cellStyle name="40% - Accent6 2" xfId="527" xr:uid="{00000000-0005-0000-0000-0000A2010000}"/>
    <cellStyle name="40% - Accent6 2 2" xfId="528" xr:uid="{00000000-0005-0000-0000-0000A3010000}"/>
    <cellStyle name="40% - Accent6 2 2 2" xfId="529" xr:uid="{00000000-0005-0000-0000-0000A4010000}"/>
    <cellStyle name="40% - Accent6 2 2 2 2" xfId="530" xr:uid="{00000000-0005-0000-0000-0000A5010000}"/>
    <cellStyle name="40% - Accent6 2 2 2 3" xfId="531" xr:uid="{00000000-0005-0000-0000-0000A6010000}"/>
    <cellStyle name="40% - Accent6 2 2 3" xfId="532" xr:uid="{00000000-0005-0000-0000-0000A7010000}"/>
    <cellStyle name="40% - Accent6 2 2 4" xfId="533" xr:uid="{00000000-0005-0000-0000-0000A8010000}"/>
    <cellStyle name="40% - Accent6 2 3" xfId="534" xr:uid="{00000000-0005-0000-0000-0000A9010000}"/>
    <cellStyle name="40% - Accent6 2 3 2" xfId="535" xr:uid="{00000000-0005-0000-0000-0000AA010000}"/>
    <cellStyle name="40% - Accent6 2 3 3" xfId="536" xr:uid="{00000000-0005-0000-0000-0000AB010000}"/>
    <cellStyle name="40% - Accent6 2 4" xfId="537" xr:uid="{00000000-0005-0000-0000-0000AC010000}"/>
    <cellStyle name="40% - Accent6 2 5" xfId="538" xr:uid="{00000000-0005-0000-0000-0000AD010000}"/>
    <cellStyle name="40% - Accent6 3" xfId="539" xr:uid="{00000000-0005-0000-0000-0000AE010000}"/>
    <cellStyle name="40% - Accent6 3 2" xfId="540" xr:uid="{00000000-0005-0000-0000-0000AF010000}"/>
    <cellStyle name="40% - Accent6 3 2 2" xfId="541" xr:uid="{00000000-0005-0000-0000-0000B0010000}"/>
    <cellStyle name="40% - Accent6 3 2 2 2" xfId="542" xr:uid="{00000000-0005-0000-0000-0000B1010000}"/>
    <cellStyle name="40% - Accent6 3 2 2 3" xfId="543" xr:uid="{00000000-0005-0000-0000-0000B2010000}"/>
    <cellStyle name="40% - Accent6 3 2 3" xfId="544" xr:uid="{00000000-0005-0000-0000-0000B3010000}"/>
    <cellStyle name="40% - Accent6 3 2 4" xfId="545" xr:uid="{00000000-0005-0000-0000-0000B4010000}"/>
    <cellStyle name="40% - Accent6 3 3" xfId="546" xr:uid="{00000000-0005-0000-0000-0000B5010000}"/>
    <cellStyle name="40% - Accent6 3 3 2" xfId="547" xr:uid="{00000000-0005-0000-0000-0000B6010000}"/>
    <cellStyle name="40% - Accent6 3 3 3" xfId="548" xr:uid="{00000000-0005-0000-0000-0000B7010000}"/>
    <cellStyle name="40% - Accent6 3 4" xfId="549" xr:uid="{00000000-0005-0000-0000-0000B8010000}"/>
    <cellStyle name="40% - Accent6 3 5" xfId="550" xr:uid="{00000000-0005-0000-0000-0000B9010000}"/>
    <cellStyle name="40% - Accent6 4" xfId="551" xr:uid="{00000000-0005-0000-0000-0000BA010000}"/>
    <cellStyle name="40% - Accent6 4 2" xfId="552" xr:uid="{00000000-0005-0000-0000-0000BB010000}"/>
    <cellStyle name="40% - Accent6 4 2 2" xfId="553" xr:uid="{00000000-0005-0000-0000-0000BC010000}"/>
    <cellStyle name="40% - Accent6 4 2 3" xfId="554" xr:uid="{00000000-0005-0000-0000-0000BD010000}"/>
    <cellStyle name="40% - Accent6 4 3" xfId="555" xr:uid="{00000000-0005-0000-0000-0000BE010000}"/>
    <cellStyle name="40% - Accent6 4 4" xfId="556" xr:uid="{00000000-0005-0000-0000-0000BF010000}"/>
    <cellStyle name="40% - Accent6 5" xfId="557" xr:uid="{00000000-0005-0000-0000-0000C0010000}"/>
    <cellStyle name="40% - Accent6 5 2" xfId="558" xr:uid="{00000000-0005-0000-0000-0000C1010000}"/>
    <cellStyle name="40% - Accent6 5 3" xfId="559" xr:uid="{00000000-0005-0000-0000-0000C2010000}"/>
    <cellStyle name="40% - Accent6 6" xfId="560" xr:uid="{00000000-0005-0000-0000-0000C3010000}"/>
    <cellStyle name="40% - Accent6 6 2" xfId="561" xr:uid="{00000000-0005-0000-0000-0000C4010000}"/>
    <cellStyle name="40% - Accent6 7" xfId="562" xr:uid="{00000000-0005-0000-0000-0000C5010000}"/>
    <cellStyle name="40% - Accent6 8" xfId="563" xr:uid="{00000000-0005-0000-0000-0000C6010000}"/>
    <cellStyle name="40% - Accent6 9" xfId="564" xr:uid="{00000000-0005-0000-0000-0000C7010000}"/>
    <cellStyle name="Accent1 - 20%" xfId="35" xr:uid="{00000000-0005-0000-0000-0000C8010000}"/>
    <cellStyle name="Accent1 - 40%" xfId="36" xr:uid="{00000000-0005-0000-0000-0000C9010000}"/>
    <cellStyle name="Accent1 - 60%" xfId="37" xr:uid="{00000000-0005-0000-0000-0000CA010000}"/>
    <cellStyle name="Accent2 - 20%" xfId="38" xr:uid="{00000000-0005-0000-0000-0000CB010000}"/>
    <cellStyle name="Accent2 - 40%" xfId="39" xr:uid="{00000000-0005-0000-0000-0000CC010000}"/>
    <cellStyle name="Accent2 - 60%" xfId="40" xr:uid="{00000000-0005-0000-0000-0000CD010000}"/>
    <cellStyle name="Accent3 - 20%" xfId="41" xr:uid="{00000000-0005-0000-0000-0000CE010000}"/>
    <cellStyle name="Accent3 - 40%" xfId="42" xr:uid="{00000000-0005-0000-0000-0000CF010000}"/>
    <cellStyle name="Accent3 - 60%" xfId="43" xr:uid="{00000000-0005-0000-0000-0000D0010000}"/>
    <cellStyle name="Accent4 - 20%" xfId="44" xr:uid="{00000000-0005-0000-0000-0000D1010000}"/>
    <cellStyle name="Accent4 - 40%" xfId="45" xr:uid="{00000000-0005-0000-0000-0000D2010000}"/>
    <cellStyle name="Accent4 - 60%" xfId="46" xr:uid="{00000000-0005-0000-0000-0000D3010000}"/>
    <cellStyle name="Accent5 - 20%" xfId="47" xr:uid="{00000000-0005-0000-0000-0000D4010000}"/>
    <cellStyle name="Accent5 - 40%" xfId="48" xr:uid="{00000000-0005-0000-0000-0000D5010000}"/>
    <cellStyle name="Accent5 - 60%" xfId="49" xr:uid="{00000000-0005-0000-0000-0000D6010000}"/>
    <cellStyle name="Accent6 - 20%" xfId="50" xr:uid="{00000000-0005-0000-0000-0000D7010000}"/>
    <cellStyle name="Accent6 - 40%" xfId="51" xr:uid="{00000000-0005-0000-0000-0000D8010000}"/>
    <cellStyle name="Accent6 - 60%" xfId="52" xr:uid="{00000000-0005-0000-0000-0000D9010000}"/>
    <cellStyle name="Column total in dollars" xfId="565" xr:uid="{00000000-0005-0000-0000-0000DA010000}"/>
    <cellStyle name="Comma" xfId="1" builtinId="3"/>
    <cellStyle name="Comma  - Style1" xfId="566" xr:uid="{00000000-0005-0000-0000-0000DC010000}"/>
    <cellStyle name="Comma  - Style2" xfId="567" xr:uid="{00000000-0005-0000-0000-0000DD010000}"/>
    <cellStyle name="Comma  - Style3" xfId="568" xr:uid="{00000000-0005-0000-0000-0000DE010000}"/>
    <cellStyle name="Comma  - Style4" xfId="569" xr:uid="{00000000-0005-0000-0000-0000DF010000}"/>
    <cellStyle name="Comma  - Style5" xfId="570" xr:uid="{00000000-0005-0000-0000-0000E0010000}"/>
    <cellStyle name="Comma  - Style6" xfId="571" xr:uid="{00000000-0005-0000-0000-0000E1010000}"/>
    <cellStyle name="Comma  - Style7" xfId="572" xr:uid="{00000000-0005-0000-0000-0000E2010000}"/>
    <cellStyle name="Comma  - Style8" xfId="573" xr:uid="{00000000-0005-0000-0000-0000E3010000}"/>
    <cellStyle name="Comma (0)" xfId="574" xr:uid="{00000000-0005-0000-0000-0000E4010000}"/>
    <cellStyle name="Comma 10" xfId="575" xr:uid="{00000000-0005-0000-0000-0000E5010000}"/>
    <cellStyle name="Comma 11" xfId="576" xr:uid="{00000000-0005-0000-0000-0000E6010000}"/>
    <cellStyle name="Comma 12" xfId="577" xr:uid="{00000000-0005-0000-0000-0000E7010000}"/>
    <cellStyle name="Comma 13" xfId="578" xr:uid="{00000000-0005-0000-0000-0000E8010000}"/>
    <cellStyle name="Comma 14" xfId="579" xr:uid="{00000000-0005-0000-0000-0000E9010000}"/>
    <cellStyle name="Comma 14 2" xfId="580" xr:uid="{00000000-0005-0000-0000-0000EA010000}"/>
    <cellStyle name="Comma 15" xfId="581" xr:uid="{00000000-0005-0000-0000-0000EB010000}"/>
    <cellStyle name="Comma 15 2" xfId="582" xr:uid="{00000000-0005-0000-0000-0000EC010000}"/>
    <cellStyle name="Comma 16" xfId="583" xr:uid="{00000000-0005-0000-0000-0000ED010000}"/>
    <cellStyle name="Comma 17" xfId="584" xr:uid="{00000000-0005-0000-0000-0000EE010000}"/>
    <cellStyle name="Comma 18" xfId="585" xr:uid="{00000000-0005-0000-0000-0000EF010000}"/>
    <cellStyle name="Comma 19" xfId="586" xr:uid="{00000000-0005-0000-0000-0000F0010000}"/>
    <cellStyle name="Comma 2" xfId="18" xr:uid="{00000000-0005-0000-0000-0000F1010000}"/>
    <cellStyle name="Comma 2 2" xfId="19" xr:uid="{00000000-0005-0000-0000-0000F2010000}"/>
    <cellStyle name="Comma 2 3" xfId="587" xr:uid="{00000000-0005-0000-0000-0000F3010000}"/>
    <cellStyle name="Comma 2 4" xfId="588" xr:uid="{00000000-0005-0000-0000-0000F4010000}"/>
    <cellStyle name="Comma 2 5" xfId="589" xr:uid="{00000000-0005-0000-0000-0000F5010000}"/>
    <cellStyle name="Comma 20" xfId="590" xr:uid="{00000000-0005-0000-0000-0000F6010000}"/>
    <cellStyle name="Comma 21" xfId="591" xr:uid="{00000000-0005-0000-0000-0000F7010000}"/>
    <cellStyle name="Comma 22" xfId="592" xr:uid="{00000000-0005-0000-0000-0000F8010000}"/>
    <cellStyle name="Comma 23" xfId="593" xr:uid="{00000000-0005-0000-0000-0000F9010000}"/>
    <cellStyle name="Comma 24" xfId="594" xr:uid="{00000000-0005-0000-0000-0000FA010000}"/>
    <cellStyle name="Comma 25" xfId="595" xr:uid="{00000000-0005-0000-0000-0000FB010000}"/>
    <cellStyle name="Comma 26" xfId="596" xr:uid="{00000000-0005-0000-0000-0000FC010000}"/>
    <cellStyle name="Comma 27" xfId="597" xr:uid="{00000000-0005-0000-0000-0000FD010000}"/>
    <cellStyle name="Comma 28" xfId="598" xr:uid="{00000000-0005-0000-0000-0000FE010000}"/>
    <cellStyle name="Comma 29" xfId="599" xr:uid="{00000000-0005-0000-0000-0000FF010000}"/>
    <cellStyle name="Comma 3" xfId="20" xr:uid="{00000000-0005-0000-0000-000000020000}"/>
    <cellStyle name="Comma 3 2" xfId="53" xr:uid="{00000000-0005-0000-0000-000001020000}"/>
    <cellStyle name="Comma 3 3" xfId="105" xr:uid="{00000000-0005-0000-0000-000002020000}"/>
    <cellStyle name="Comma 3 4" xfId="600" xr:uid="{00000000-0005-0000-0000-000003020000}"/>
    <cellStyle name="Comma 3 5" xfId="601" xr:uid="{00000000-0005-0000-0000-000004020000}"/>
    <cellStyle name="Comma 3 6" xfId="602" xr:uid="{00000000-0005-0000-0000-000005020000}"/>
    <cellStyle name="Comma 3 7" xfId="603" xr:uid="{00000000-0005-0000-0000-000006020000}"/>
    <cellStyle name="Comma 3 8" xfId="604" xr:uid="{00000000-0005-0000-0000-000007020000}"/>
    <cellStyle name="Comma 30" xfId="605" xr:uid="{00000000-0005-0000-0000-000008020000}"/>
    <cellStyle name="Comma 31" xfId="606" xr:uid="{00000000-0005-0000-0000-000009020000}"/>
    <cellStyle name="Comma 32" xfId="607" xr:uid="{00000000-0005-0000-0000-00000A020000}"/>
    <cellStyle name="Comma 33" xfId="608" xr:uid="{00000000-0005-0000-0000-00000B020000}"/>
    <cellStyle name="Comma 34" xfId="609" xr:uid="{00000000-0005-0000-0000-00000C020000}"/>
    <cellStyle name="Comma 35" xfId="610" xr:uid="{00000000-0005-0000-0000-00000D020000}"/>
    <cellStyle name="Comma 36" xfId="611" xr:uid="{00000000-0005-0000-0000-00000E020000}"/>
    <cellStyle name="Comma 37" xfId="612" xr:uid="{00000000-0005-0000-0000-00000F020000}"/>
    <cellStyle name="Comma 38" xfId="613" xr:uid="{00000000-0005-0000-0000-000010020000}"/>
    <cellStyle name="Comma 39" xfId="614" xr:uid="{00000000-0005-0000-0000-000011020000}"/>
    <cellStyle name="Comma 4" xfId="21" xr:uid="{00000000-0005-0000-0000-000012020000}"/>
    <cellStyle name="Comma 4 2" xfId="615" xr:uid="{00000000-0005-0000-0000-000013020000}"/>
    <cellStyle name="Comma 4 3" xfId="616" xr:uid="{00000000-0005-0000-0000-000014020000}"/>
    <cellStyle name="Comma 4 3 2" xfId="617" xr:uid="{00000000-0005-0000-0000-000015020000}"/>
    <cellStyle name="Comma 4 4" xfId="618" xr:uid="{00000000-0005-0000-0000-000016020000}"/>
    <cellStyle name="Comma 4 5" xfId="619" xr:uid="{00000000-0005-0000-0000-000017020000}"/>
    <cellStyle name="Comma 40" xfId="620" xr:uid="{00000000-0005-0000-0000-000018020000}"/>
    <cellStyle name="Comma 41" xfId="621" xr:uid="{00000000-0005-0000-0000-000019020000}"/>
    <cellStyle name="Comma 42" xfId="622" xr:uid="{00000000-0005-0000-0000-00001A020000}"/>
    <cellStyle name="Comma 43" xfId="623" xr:uid="{00000000-0005-0000-0000-00001B020000}"/>
    <cellStyle name="Comma 44" xfId="624" xr:uid="{00000000-0005-0000-0000-00001C020000}"/>
    <cellStyle name="Comma 45" xfId="625" xr:uid="{00000000-0005-0000-0000-00001D020000}"/>
    <cellStyle name="Comma 46" xfId="626" xr:uid="{00000000-0005-0000-0000-00001E020000}"/>
    <cellStyle name="Comma 47" xfId="627" xr:uid="{00000000-0005-0000-0000-00001F020000}"/>
    <cellStyle name="Comma 48" xfId="628" xr:uid="{00000000-0005-0000-0000-000020020000}"/>
    <cellStyle name="Comma 49" xfId="629" xr:uid="{00000000-0005-0000-0000-000021020000}"/>
    <cellStyle name="Comma 5" xfId="22" xr:uid="{00000000-0005-0000-0000-000022020000}"/>
    <cellStyle name="Comma 50" xfId="630" xr:uid="{00000000-0005-0000-0000-000023020000}"/>
    <cellStyle name="Comma 51" xfId="631" xr:uid="{00000000-0005-0000-0000-000024020000}"/>
    <cellStyle name="Comma 52" xfId="632" xr:uid="{00000000-0005-0000-0000-000025020000}"/>
    <cellStyle name="Comma 53" xfId="633" xr:uid="{00000000-0005-0000-0000-000026020000}"/>
    <cellStyle name="Comma 54" xfId="634" xr:uid="{00000000-0005-0000-0000-000027020000}"/>
    <cellStyle name="Comma 55" xfId="635" xr:uid="{00000000-0005-0000-0000-000028020000}"/>
    <cellStyle name="Comma 56" xfId="636" xr:uid="{00000000-0005-0000-0000-000029020000}"/>
    <cellStyle name="Comma 57" xfId="637" xr:uid="{00000000-0005-0000-0000-00002A020000}"/>
    <cellStyle name="Comma 58" xfId="638" xr:uid="{00000000-0005-0000-0000-00002B020000}"/>
    <cellStyle name="Comma 6" xfId="33" xr:uid="{00000000-0005-0000-0000-00002C020000}"/>
    <cellStyle name="Comma 6 2" xfId="70" xr:uid="{00000000-0005-0000-0000-00002D020000}"/>
    <cellStyle name="Comma 6 2 2" xfId="87" xr:uid="{00000000-0005-0000-0000-00002E020000}"/>
    <cellStyle name="Comma 6 2 3" xfId="100" xr:uid="{00000000-0005-0000-0000-00002F020000}"/>
    <cellStyle name="Comma 6 3" xfId="80" xr:uid="{00000000-0005-0000-0000-000030020000}"/>
    <cellStyle name="Comma 6 4" xfId="93" xr:uid="{00000000-0005-0000-0000-000031020000}"/>
    <cellStyle name="Comma 7" xfId="64" xr:uid="{00000000-0005-0000-0000-000032020000}"/>
    <cellStyle name="Comma 7 2" xfId="84" xr:uid="{00000000-0005-0000-0000-000033020000}"/>
    <cellStyle name="Comma 7 3" xfId="97" xr:uid="{00000000-0005-0000-0000-000034020000}"/>
    <cellStyle name="Comma 8" xfId="77" xr:uid="{00000000-0005-0000-0000-000035020000}"/>
    <cellStyle name="Comma 9" xfId="90" xr:uid="{00000000-0005-0000-0000-000036020000}"/>
    <cellStyle name="Comma_Preliminary Actual NPC Mapping - Nov08_2009 02 12 - FERC Codes, test" xfId="1058" xr:uid="{2DD4B2CF-01A5-4734-B0D3-96FF0F01513A}"/>
    <cellStyle name="Comma0" xfId="6" xr:uid="{00000000-0005-0000-0000-000037020000}"/>
    <cellStyle name="Comma0 - Style3" xfId="639" xr:uid="{00000000-0005-0000-0000-000038020000}"/>
    <cellStyle name="Comma0 - Style4" xfId="640" xr:uid="{00000000-0005-0000-0000-000039020000}"/>
    <cellStyle name="Comma0 2" xfId="641" xr:uid="{00000000-0005-0000-0000-00003A020000}"/>
    <cellStyle name="Comma0 2 2" xfId="642" xr:uid="{00000000-0005-0000-0000-00003B020000}"/>
    <cellStyle name="Comma0 3" xfId="643" xr:uid="{00000000-0005-0000-0000-00003C020000}"/>
    <cellStyle name="Comma0 4" xfId="644" xr:uid="{00000000-0005-0000-0000-00003D020000}"/>
    <cellStyle name="Comma0_2009 10 Yr Plan Key Assumptions" xfId="645" xr:uid="{00000000-0005-0000-0000-00003E020000}"/>
    <cellStyle name="Comma1 - Style1" xfId="646" xr:uid="{00000000-0005-0000-0000-00003F020000}"/>
    <cellStyle name="Currency 2" xfId="23" xr:uid="{00000000-0005-0000-0000-000040020000}"/>
    <cellStyle name="Currency 2 2" xfId="54" xr:uid="{00000000-0005-0000-0000-000041020000}"/>
    <cellStyle name="Currency 3" xfId="32" xr:uid="{00000000-0005-0000-0000-000042020000}"/>
    <cellStyle name="Currency 3 2" xfId="69" xr:uid="{00000000-0005-0000-0000-000043020000}"/>
    <cellStyle name="Currency 3 2 2" xfId="86" xr:uid="{00000000-0005-0000-0000-000044020000}"/>
    <cellStyle name="Currency 3 2 3" xfId="99" xr:uid="{00000000-0005-0000-0000-000045020000}"/>
    <cellStyle name="Currency 3 3" xfId="79" xr:uid="{00000000-0005-0000-0000-000046020000}"/>
    <cellStyle name="Currency 3 4" xfId="92" xr:uid="{00000000-0005-0000-0000-000047020000}"/>
    <cellStyle name="Currency 4" xfId="66" xr:uid="{00000000-0005-0000-0000-000048020000}"/>
    <cellStyle name="Currency 5" xfId="5" xr:uid="{00000000-0005-0000-0000-000049020000}"/>
    <cellStyle name="Currency No Comma" xfId="7" xr:uid="{00000000-0005-0000-0000-00004A020000}"/>
    <cellStyle name="Currency(0)" xfId="647" xr:uid="{00000000-0005-0000-0000-00004B020000}"/>
    <cellStyle name="Currency0" xfId="8" xr:uid="{00000000-0005-0000-0000-00004C020000}"/>
    <cellStyle name="Currency0 2" xfId="648" xr:uid="{00000000-0005-0000-0000-00004D020000}"/>
    <cellStyle name="Currency0 2 2" xfId="649" xr:uid="{00000000-0005-0000-0000-00004E020000}"/>
    <cellStyle name="Currency0 3" xfId="650" xr:uid="{00000000-0005-0000-0000-00004F020000}"/>
    <cellStyle name="Currency0 4" xfId="651" xr:uid="{00000000-0005-0000-0000-000050020000}"/>
    <cellStyle name="Date" xfId="9" xr:uid="{00000000-0005-0000-0000-000051020000}"/>
    <cellStyle name="Date - Style3" xfId="652" xr:uid="{00000000-0005-0000-0000-000052020000}"/>
    <cellStyle name="Date 2" xfId="653" xr:uid="{00000000-0005-0000-0000-000053020000}"/>
    <cellStyle name="Date 2 2" xfId="654" xr:uid="{00000000-0005-0000-0000-000054020000}"/>
    <cellStyle name="Date 3" xfId="655" xr:uid="{00000000-0005-0000-0000-000055020000}"/>
    <cellStyle name="Date 4" xfId="656" xr:uid="{00000000-0005-0000-0000-000056020000}"/>
    <cellStyle name="Date_2009 10 Yr Plan Key Assumptions" xfId="657" xr:uid="{00000000-0005-0000-0000-000057020000}"/>
    <cellStyle name="Fixed" xfId="10" xr:uid="{00000000-0005-0000-0000-000058020000}"/>
    <cellStyle name="Fixed 2" xfId="658" xr:uid="{00000000-0005-0000-0000-000059020000}"/>
    <cellStyle name="Fixed 2 2" xfId="659" xr:uid="{00000000-0005-0000-0000-00005A020000}"/>
    <cellStyle name="Fixed 3" xfId="660" xr:uid="{00000000-0005-0000-0000-00005B020000}"/>
    <cellStyle name="Fixed 4" xfId="661" xr:uid="{00000000-0005-0000-0000-00005C020000}"/>
    <cellStyle name="General" xfId="55" xr:uid="{00000000-0005-0000-0000-00005D020000}"/>
    <cellStyle name="Grey" xfId="662" xr:uid="{00000000-0005-0000-0000-00005E020000}"/>
    <cellStyle name="header" xfId="663" xr:uid="{00000000-0005-0000-0000-00005F020000}"/>
    <cellStyle name="Header1" xfId="664" xr:uid="{00000000-0005-0000-0000-000060020000}"/>
    <cellStyle name="Header2" xfId="665" xr:uid="{00000000-0005-0000-0000-000061020000}"/>
    <cellStyle name="Heading 1 2" xfId="73" xr:uid="{00000000-0005-0000-0000-000062020000}"/>
    <cellStyle name="Heading 2 2" xfId="74" xr:uid="{00000000-0005-0000-0000-000063020000}"/>
    <cellStyle name="Heading 2 2 2" xfId="666" xr:uid="{00000000-0005-0000-0000-000064020000}"/>
    <cellStyle name="Heading 2 3" xfId="667" xr:uid="{00000000-0005-0000-0000-000065020000}"/>
    <cellStyle name="Heading 2 4" xfId="668" xr:uid="{00000000-0005-0000-0000-000066020000}"/>
    <cellStyle name="Heading 2 5" xfId="669" xr:uid="{00000000-0005-0000-0000-000067020000}"/>
    <cellStyle name="Hyperlink" xfId="3" builtinId="8"/>
    <cellStyle name="Hyperlink 2" xfId="56" xr:uid="{00000000-0005-0000-0000-000069020000}"/>
    <cellStyle name="Input [yellow]" xfId="670" xr:uid="{00000000-0005-0000-0000-00006A020000}"/>
    <cellStyle name="Input 10" xfId="671" xr:uid="{00000000-0005-0000-0000-00006B020000}"/>
    <cellStyle name="Input 11" xfId="672" xr:uid="{00000000-0005-0000-0000-00006C020000}"/>
    <cellStyle name="Input 12" xfId="673" xr:uid="{00000000-0005-0000-0000-00006D020000}"/>
    <cellStyle name="Input 13" xfId="674" xr:uid="{00000000-0005-0000-0000-00006E020000}"/>
    <cellStyle name="Input 14" xfId="675" xr:uid="{00000000-0005-0000-0000-00006F020000}"/>
    <cellStyle name="Input 15" xfId="676" xr:uid="{00000000-0005-0000-0000-000070020000}"/>
    <cellStyle name="Input 16" xfId="677" xr:uid="{00000000-0005-0000-0000-000071020000}"/>
    <cellStyle name="Input 17" xfId="678" xr:uid="{00000000-0005-0000-0000-000072020000}"/>
    <cellStyle name="Input 18" xfId="679" xr:uid="{00000000-0005-0000-0000-000073020000}"/>
    <cellStyle name="Input 19" xfId="680" xr:uid="{00000000-0005-0000-0000-000074020000}"/>
    <cellStyle name="Input 2" xfId="75" xr:uid="{00000000-0005-0000-0000-000075020000}"/>
    <cellStyle name="Input 20" xfId="681" xr:uid="{00000000-0005-0000-0000-000076020000}"/>
    <cellStyle name="Input 21" xfId="682" xr:uid="{00000000-0005-0000-0000-000077020000}"/>
    <cellStyle name="Input 22" xfId="683" xr:uid="{00000000-0005-0000-0000-000078020000}"/>
    <cellStyle name="Input 23" xfId="684" xr:uid="{00000000-0005-0000-0000-000079020000}"/>
    <cellStyle name="Input 24" xfId="685" xr:uid="{00000000-0005-0000-0000-00007A020000}"/>
    <cellStyle name="Input 25" xfId="686" xr:uid="{00000000-0005-0000-0000-00007B020000}"/>
    <cellStyle name="Input 26" xfId="687" xr:uid="{00000000-0005-0000-0000-00007C020000}"/>
    <cellStyle name="Input 27" xfId="688" xr:uid="{00000000-0005-0000-0000-00007D020000}"/>
    <cellStyle name="Input 28" xfId="689" xr:uid="{00000000-0005-0000-0000-00007E020000}"/>
    <cellStyle name="Input 29" xfId="690" xr:uid="{00000000-0005-0000-0000-00007F020000}"/>
    <cellStyle name="Input 3" xfId="691" xr:uid="{00000000-0005-0000-0000-000080020000}"/>
    <cellStyle name="Input 30" xfId="692" xr:uid="{00000000-0005-0000-0000-000081020000}"/>
    <cellStyle name="Input 31" xfId="693" xr:uid="{00000000-0005-0000-0000-000082020000}"/>
    <cellStyle name="Input 32" xfId="694" xr:uid="{00000000-0005-0000-0000-000083020000}"/>
    <cellStyle name="Input 33" xfId="695" xr:uid="{00000000-0005-0000-0000-000084020000}"/>
    <cellStyle name="Input 34" xfId="696" xr:uid="{00000000-0005-0000-0000-000085020000}"/>
    <cellStyle name="Input 35" xfId="697" xr:uid="{00000000-0005-0000-0000-000086020000}"/>
    <cellStyle name="Input 36" xfId="698" xr:uid="{00000000-0005-0000-0000-000087020000}"/>
    <cellStyle name="Input 37" xfId="699" xr:uid="{00000000-0005-0000-0000-000088020000}"/>
    <cellStyle name="Input 38" xfId="700" xr:uid="{00000000-0005-0000-0000-000089020000}"/>
    <cellStyle name="Input 4" xfId="701" xr:uid="{00000000-0005-0000-0000-00008A020000}"/>
    <cellStyle name="Input 5" xfId="702" xr:uid="{00000000-0005-0000-0000-00008B020000}"/>
    <cellStyle name="Input 6" xfId="703" xr:uid="{00000000-0005-0000-0000-00008C020000}"/>
    <cellStyle name="Input 7" xfId="704" xr:uid="{00000000-0005-0000-0000-00008D020000}"/>
    <cellStyle name="Input 8" xfId="705" xr:uid="{00000000-0005-0000-0000-00008E020000}"/>
    <cellStyle name="Input 9" xfId="706" xr:uid="{00000000-0005-0000-0000-00008F020000}"/>
    <cellStyle name="MCP" xfId="11" xr:uid="{00000000-0005-0000-0000-000090020000}"/>
    <cellStyle name="nONE" xfId="57" xr:uid="{00000000-0005-0000-0000-000091020000}"/>
    <cellStyle name="noninput" xfId="12" xr:uid="{00000000-0005-0000-0000-000092020000}"/>
    <cellStyle name="noninput 2" xfId="707" xr:uid="{00000000-0005-0000-0000-000093020000}"/>
    <cellStyle name="noninput 3" xfId="708" xr:uid="{00000000-0005-0000-0000-000094020000}"/>
    <cellStyle name="noninput 4" xfId="709" xr:uid="{00000000-0005-0000-0000-000095020000}"/>
    <cellStyle name="Normal" xfId="0" builtinId="0"/>
    <cellStyle name="Normal - Style1" xfId="710" xr:uid="{00000000-0005-0000-0000-000097020000}"/>
    <cellStyle name="Normal 10" xfId="4" xr:uid="{00000000-0005-0000-0000-000098020000}"/>
    <cellStyle name="Normal 10 2" xfId="711" xr:uid="{00000000-0005-0000-0000-000099020000}"/>
    <cellStyle name="Normal 10 2 2" xfId="712" xr:uid="{00000000-0005-0000-0000-00009A020000}"/>
    <cellStyle name="Normal 10 2 3" xfId="713" xr:uid="{00000000-0005-0000-0000-00009B020000}"/>
    <cellStyle name="Normal 10 2 4" xfId="714" xr:uid="{00000000-0005-0000-0000-00009C020000}"/>
    <cellStyle name="Normal 10 3" xfId="715" xr:uid="{00000000-0005-0000-0000-00009D020000}"/>
    <cellStyle name="Normal 10 4" xfId="716" xr:uid="{00000000-0005-0000-0000-00009E020000}"/>
    <cellStyle name="Normal 11" xfId="103" xr:uid="{00000000-0005-0000-0000-00009F020000}"/>
    <cellStyle name="Normal 11 2" xfId="104" xr:uid="{00000000-0005-0000-0000-0000A0020000}"/>
    <cellStyle name="Normal 11 3" xfId="717" xr:uid="{00000000-0005-0000-0000-0000A1020000}"/>
    <cellStyle name="Normal 12" xfId="718" xr:uid="{00000000-0005-0000-0000-0000A2020000}"/>
    <cellStyle name="Normal 12 2" xfId="719" xr:uid="{00000000-0005-0000-0000-0000A3020000}"/>
    <cellStyle name="Normal 12 2 2" xfId="720" xr:uid="{00000000-0005-0000-0000-0000A4020000}"/>
    <cellStyle name="Normal 12 2 3" xfId="721" xr:uid="{00000000-0005-0000-0000-0000A5020000}"/>
    <cellStyle name="Normal 12 3" xfId="722" xr:uid="{00000000-0005-0000-0000-0000A6020000}"/>
    <cellStyle name="Normal 12 3 2" xfId="723" xr:uid="{00000000-0005-0000-0000-0000A7020000}"/>
    <cellStyle name="Normal 12 4" xfId="724" xr:uid="{00000000-0005-0000-0000-0000A8020000}"/>
    <cellStyle name="Normal 13" xfId="725" xr:uid="{00000000-0005-0000-0000-0000A9020000}"/>
    <cellStyle name="Normal 13 2" xfId="726" xr:uid="{00000000-0005-0000-0000-0000AA020000}"/>
    <cellStyle name="Normal 13 2 2" xfId="727" xr:uid="{00000000-0005-0000-0000-0000AB020000}"/>
    <cellStyle name="Normal 13 2 3" xfId="728" xr:uid="{00000000-0005-0000-0000-0000AC020000}"/>
    <cellStyle name="Normal 13 3" xfId="729" xr:uid="{00000000-0005-0000-0000-0000AD020000}"/>
    <cellStyle name="Normal 13 3 2" xfId="730" xr:uid="{00000000-0005-0000-0000-0000AE020000}"/>
    <cellStyle name="Normal 13 4" xfId="731" xr:uid="{00000000-0005-0000-0000-0000AF020000}"/>
    <cellStyle name="Normal 14" xfId="732" xr:uid="{00000000-0005-0000-0000-0000B0020000}"/>
    <cellStyle name="Normal 14 2" xfId="733" xr:uid="{00000000-0005-0000-0000-0000B1020000}"/>
    <cellStyle name="Normal 14 2 2" xfId="734" xr:uid="{00000000-0005-0000-0000-0000B2020000}"/>
    <cellStyle name="Normal 14 2 3" xfId="735" xr:uid="{00000000-0005-0000-0000-0000B3020000}"/>
    <cellStyle name="Normal 14 3" xfId="736" xr:uid="{00000000-0005-0000-0000-0000B4020000}"/>
    <cellStyle name="Normal 14 3 2" xfId="737" xr:uid="{00000000-0005-0000-0000-0000B5020000}"/>
    <cellStyle name="Normal 14 4" xfId="738" xr:uid="{00000000-0005-0000-0000-0000B6020000}"/>
    <cellStyle name="Normal 15" xfId="739" xr:uid="{00000000-0005-0000-0000-0000B7020000}"/>
    <cellStyle name="Normal 15 2" xfId="740" xr:uid="{00000000-0005-0000-0000-0000B8020000}"/>
    <cellStyle name="Normal 15 2 2" xfId="741" xr:uid="{00000000-0005-0000-0000-0000B9020000}"/>
    <cellStyle name="Normal 15 2 3" xfId="742" xr:uid="{00000000-0005-0000-0000-0000BA020000}"/>
    <cellStyle name="Normal 15 3" xfId="743" xr:uid="{00000000-0005-0000-0000-0000BB020000}"/>
    <cellStyle name="Normal 15 3 2" xfId="744" xr:uid="{00000000-0005-0000-0000-0000BC020000}"/>
    <cellStyle name="Normal 15 4" xfId="745" xr:uid="{00000000-0005-0000-0000-0000BD020000}"/>
    <cellStyle name="Normal 16" xfId="746" xr:uid="{00000000-0005-0000-0000-0000BE020000}"/>
    <cellStyle name="Normal 16 2" xfId="747" xr:uid="{00000000-0005-0000-0000-0000BF020000}"/>
    <cellStyle name="Normal 16 2 2" xfId="748" xr:uid="{00000000-0005-0000-0000-0000C0020000}"/>
    <cellStyle name="Normal 16 3" xfId="749" xr:uid="{00000000-0005-0000-0000-0000C1020000}"/>
    <cellStyle name="Normal 16 3 2" xfId="750" xr:uid="{00000000-0005-0000-0000-0000C2020000}"/>
    <cellStyle name="Normal 16 4" xfId="751" xr:uid="{00000000-0005-0000-0000-0000C3020000}"/>
    <cellStyle name="Normal 17" xfId="752" xr:uid="{00000000-0005-0000-0000-0000C4020000}"/>
    <cellStyle name="Normal 17 2" xfId="753" xr:uid="{00000000-0005-0000-0000-0000C5020000}"/>
    <cellStyle name="Normal 17 3" xfId="754" xr:uid="{00000000-0005-0000-0000-0000C6020000}"/>
    <cellStyle name="Normal 18" xfId="755" xr:uid="{00000000-0005-0000-0000-0000C7020000}"/>
    <cellStyle name="Normal 18 2" xfId="756" xr:uid="{00000000-0005-0000-0000-0000C8020000}"/>
    <cellStyle name="Normal 18 3" xfId="757" xr:uid="{00000000-0005-0000-0000-0000C9020000}"/>
    <cellStyle name="Normal 19" xfId="758" xr:uid="{00000000-0005-0000-0000-0000CA020000}"/>
    <cellStyle name="Normal 19 2" xfId="759" xr:uid="{00000000-0005-0000-0000-0000CB020000}"/>
    <cellStyle name="Normal 19 3" xfId="760" xr:uid="{00000000-0005-0000-0000-0000CC020000}"/>
    <cellStyle name="Normal 2" xfId="24" xr:uid="{00000000-0005-0000-0000-0000CD020000}"/>
    <cellStyle name="Normal 2 2" xfId="25" xr:uid="{00000000-0005-0000-0000-0000CE020000}"/>
    <cellStyle name="Normal 2 2 2" xfId="761" xr:uid="{00000000-0005-0000-0000-0000CF020000}"/>
    <cellStyle name="Normal 2 2 2 2" xfId="762" xr:uid="{00000000-0005-0000-0000-0000D0020000}"/>
    <cellStyle name="Normal 2 2 2 3" xfId="763" xr:uid="{00000000-0005-0000-0000-0000D1020000}"/>
    <cellStyle name="Normal 2 2 2 4" xfId="764" xr:uid="{00000000-0005-0000-0000-0000D2020000}"/>
    <cellStyle name="Normal 2 2 3" xfId="765" xr:uid="{00000000-0005-0000-0000-0000D3020000}"/>
    <cellStyle name="Normal 2 2 4" xfId="766" xr:uid="{00000000-0005-0000-0000-0000D4020000}"/>
    <cellStyle name="Normal 2 3" xfId="58" xr:uid="{00000000-0005-0000-0000-0000D5020000}"/>
    <cellStyle name="Normal 2 3 2" xfId="767" xr:uid="{00000000-0005-0000-0000-0000D6020000}"/>
    <cellStyle name="Normal 2 3 3" xfId="768" xr:uid="{00000000-0005-0000-0000-0000D7020000}"/>
    <cellStyle name="Normal 2 4" xfId="107" xr:uid="{00000000-0005-0000-0000-0000D8020000}"/>
    <cellStyle name="Normal 2 4 2" xfId="769" xr:uid="{00000000-0005-0000-0000-0000D9020000}"/>
    <cellStyle name="Normal 2 4 3" xfId="770" xr:uid="{00000000-0005-0000-0000-0000DA020000}"/>
    <cellStyle name="Normal 2 5" xfId="771" xr:uid="{00000000-0005-0000-0000-0000DB020000}"/>
    <cellStyle name="Normal 2 5 2" xfId="772" xr:uid="{00000000-0005-0000-0000-0000DC020000}"/>
    <cellStyle name="Normal 2 6" xfId="773" xr:uid="{00000000-0005-0000-0000-0000DD020000}"/>
    <cellStyle name="Normal 2 6 2" xfId="774" xr:uid="{00000000-0005-0000-0000-0000DE020000}"/>
    <cellStyle name="Normal 20" xfId="775" xr:uid="{00000000-0005-0000-0000-0000DF020000}"/>
    <cellStyle name="Normal 20 2" xfId="776" xr:uid="{00000000-0005-0000-0000-0000E0020000}"/>
    <cellStyle name="Normal 20 3" xfId="777" xr:uid="{00000000-0005-0000-0000-0000E1020000}"/>
    <cellStyle name="Normal 21" xfId="778" xr:uid="{00000000-0005-0000-0000-0000E2020000}"/>
    <cellStyle name="Normal 21 2" xfId="779" xr:uid="{00000000-0005-0000-0000-0000E3020000}"/>
    <cellStyle name="Normal 21 3" xfId="780" xr:uid="{00000000-0005-0000-0000-0000E4020000}"/>
    <cellStyle name="Normal 22" xfId="781" xr:uid="{00000000-0005-0000-0000-0000E5020000}"/>
    <cellStyle name="Normal 22 2" xfId="782" xr:uid="{00000000-0005-0000-0000-0000E6020000}"/>
    <cellStyle name="Normal 22 2 2" xfId="783" xr:uid="{00000000-0005-0000-0000-0000E7020000}"/>
    <cellStyle name="Normal 22 3" xfId="784" xr:uid="{00000000-0005-0000-0000-0000E8020000}"/>
    <cellStyle name="Normal 22 4" xfId="785" xr:uid="{00000000-0005-0000-0000-0000E9020000}"/>
    <cellStyle name="Normal 23" xfId="786" xr:uid="{00000000-0005-0000-0000-0000EA020000}"/>
    <cellStyle name="Normal 23 2" xfId="787" xr:uid="{00000000-0005-0000-0000-0000EB020000}"/>
    <cellStyle name="Normal 24" xfId="788" xr:uid="{00000000-0005-0000-0000-0000EC020000}"/>
    <cellStyle name="Normal 24 2" xfId="789" xr:uid="{00000000-0005-0000-0000-0000ED020000}"/>
    <cellStyle name="Normal 25" xfId="790" xr:uid="{00000000-0005-0000-0000-0000EE020000}"/>
    <cellStyle name="Normal 25 2" xfId="791" xr:uid="{00000000-0005-0000-0000-0000EF020000}"/>
    <cellStyle name="Normal 25 3" xfId="792" xr:uid="{00000000-0005-0000-0000-0000F0020000}"/>
    <cellStyle name="Normal 26" xfId="793" xr:uid="{00000000-0005-0000-0000-0000F1020000}"/>
    <cellStyle name="Normal 26 2" xfId="794" xr:uid="{00000000-0005-0000-0000-0000F2020000}"/>
    <cellStyle name="Normal 27" xfId="795" xr:uid="{00000000-0005-0000-0000-0000F3020000}"/>
    <cellStyle name="Normal 28" xfId="796" xr:uid="{00000000-0005-0000-0000-0000F4020000}"/>
    <cellStyle name="Normal 28 2" xfId="797" xr:uid="{00000000-0005-0000-0000-0000F5020000}"/>
    <cellStyle name="Normal 29" xfId="798" xr:uid="{00000000-0005-0000-0000-0000F6020000}"/>
    <cellStyle name="Normal 29 2" xfId="799" xr:uid="{00000000-0005-0000-0000-0000F7020000}"/>
    <cellStyle name="Normal 3" xfId="26" xr:uid="{00000000-0005-0000-0000-0000F8020000}"/>
    <cellStyle name="Normal 3 2" xfId="59" xr:uid="{00000000-0005-0000-0000-0000F9020000}"/>
    <cellStyle name="Normal 3 2 2" xfId="800" xr:uid="{00000000-0005-0000-0000-0000FA020000}"/>
    <cellStyle name="Normal 3 2 3" xfId="801" xr:uid="{00000000-0005-0000-0000-0000FB020000}"/>
    <cellStyle name="Normal 3 2 4" xfId="802" xr:uid="{00000000-0005-0000-0000-0000FC020000}"/>
    <cellStyle name="Normal 3 2 5" xfId="803" xr:uid="{00000000-0005-0000-0000-0000FD020000}"/>
    <cellStyle name="Normal 3 3" xfId="108" xr:uid="{00000000-0005-0000-0000-0000FE020000}"/>
    <cellStyle name="Normal 3 3 2" xfId="804" xr:uid="{00000000-0005-0000-0000-0000FF020000}"/>
    <cellStyle name="Normal 3 4" xfId="805" xr:uid="{00000000-0005-0000-0000-000000030000}"/>
    <cellStyle name="Normal 30" xfId="806" xr:uid="{00000000-0005-0000-0000-000001030000}"/>
    <cellStyle name="Normal 30 2" xfId="807" xr:uid="{00000000-0005-0000-0000-000002030000}"/>
    <cellStyle name="Normal 31" xfId="808" xr:uid="{00000000-0005-0000-0000-000003030000}"/>
    <cellStyle name="Normal 31 2" xfId="809" xr:uid="{00000000-0005-0000-0000-000004030000}"/>
    <cellStyle name="Normal 31 3" xfId="810" xr:uid="{00000000-0005-0000-0000-000005030000}"/>
    <cellStyle name="Normal 32" xfId="811" xr:uid="{00000000-0005-0000-0000-000006030000}"/>
    <cellStyle name="Normal 32 2" xfId="812" xr:uid="{00000000-0005-0000-0000-000007030000}"/>
    <cellStyle name="Normal 33" xfId="813" xr:uid="{00000000-0005-0000-0000-000008030000}"/>
    <cellStyle name="Normal 33 2" xfId="814" xr:uid="{00000000-0005-0000-0000-000009030000}"/>
    <cellStyle name="Normal 34" xfId="815" xr:uid="{00000000-0005-0000-0000-00000A030000}"/>
    <cellStyle name="Normal 34 2" xfId="816" xr:uid="{00000000-0005-0000-0000-00000B030000}"/>
    <cellStyle name="Normal 35" xfId="817" xr:uid="{00000000-0005-0000-0000-00000C030000}"/>
    <cellStyle name="Normal 35 2" xfId="818" xr:uid="{00000000-0005-0000-0000-00000D030000}"/>
    <cellStyle name="Normal 36" xfId="819" xr:uid="{00000000-0005-0000-0000-00000E030000}"/>
    <cellStyle name="Normal 36 2" xfId="820" xr:uid="{00000000-0005-0000-0000-00000F030000}"/>
    <cellStyle name="Normal 37" xfId="821" xr:uid="{00000000-0005-0000-0000-000010030000}"/>
    <cellStyle name="Normal 37 2" xfId="822" xr:uid="{00000000-0005-0000-0000-000011030000}"/>
    <cellStyle name="Normal 38" xfId="823" xr:uid="{00000000-0005-0000-0000-000012030000}"/>
    <cellStyle name="Normal 38 2" xfId="824" xr:uid="{00000000-0005-0000-0000-000013030000}"/>
    <cellStyle name="Normal 39" xfId="825" xr:uid="{00000000-0005-0000-0000-000014030000}"/>
    <cellStyle name="Normal 39 2" xfId="826" xr:uid="{00000000-0005-0000-0000-000015030000}"/>
    <cellStyle name="Normal 4" xfId="27" xr:uid="{00000000-0005-0000-0000-000016030000}"/>
    <cellStyle name="Normal 4 2" xfId="28" xr:uid="{00000000-0005-0000-0000-000017030000}"/>
    <cellStyle name="Normal 4 2 2" xfId="68" xr:uid="{00000000-0005-0000-0000-000018030000}"/>
    <cellStyle name="Normal 4 2 2 2" xfId="85" xr:uid="{00000000-0005-0000-0000-000019030000}"/>
    <cellStyle name="Normal 4 2 2 3" xfId="98" xr:uid="{00000000-0005-0000-0000-00001A030000}"/>
    <cellStyle name="Normal 4 2 3" xfId="78" xr:uid="{00000000-0005-0000-0000-00001B030000}"/>
    <cellStyle name="Normal 4 2 4" xfId="91" xr:uid="{00000000-0005-0000-0000-00001C030000}"/>
    <cellStyle name="Normal 4 3" xfId="106" xr:uid="{00000000-0005-0000-0000-00001D030000}"/>
    <cellStyle name="Normal 4 4" xfId="827" xr:uid="{00000000-0005-0000-0000-00001E030000}"/>
    <cellStyle name="Normal 40" xfId="828" xr:uid="{00000000-0005-0000-0000-00001F030000}"/>
    <cellStyle name="Normal 41" xfId="829" xr:uid="{00000000-0005-0000-0000-000020030000}"/>
    <cellStyle name="Normal 42" xfId="830" xr:uid="{00000000-0005-0000-0000-000021030000}"/>
    <cellStyle name="Normal 43" xfId="831" xr:uid="{00000000-0005-0000-0000-000022030000}"/>
    <cellStyle name="Normal 44" xfId="832" xr:uid="{00000000-0005-0000-0000-000023030000}"/>
    <cellStyle name="Normal 45" xfId="833" xr:uid="{00000000-0005-0000-0000-000024030000}"/>
    <cellStyle name="Normal 46" xfId="834" xr:uid="{00000000-0005-0000-0000-000025030000}"/>
    <cellStyle name="Normal 47" xfId="835" xr:uid="{00000000-0005-0000-0000-000026030000}"/>
    <cellStyle name="Normal 48" xfId="836" xr:uid="{00000000-0005-0000-0000-000027030000}"/>
    <cellStyle name="Normal 49" xfId="837" xr:uid="{00000000-0005-0000-0000-000028030000}"/>
    <cellStyle name="Normal 5" xfId="29" xr:uid="{00000000-0005-0000-0000-000029030000}"/>
    <cellStyle name="Normal 5 2" xfId="838" xr:uid="{00000000-0005-0000-0000-00002A030000}"/>
    <cellStyle name="Normal 5 2 2" xfId="839" xr:uid="{00000000-0005-0000-0000-00002B030000}"/>
    <cellStyle name="Normal 5 2 2 2" xfId="840" xr:uid="{00000000-0005-0000-0000-00002C030000}"/>
    <cellStyle name="Normal 5 2 2 3" xfId="841" xr:uid="{00000000-0005-0000-0000-00002D030000}"/>
    <cellStyle name="Normal 5 2 3" xfId="842" xr:uid="{00000000-0005-0000-0000-00002E030000}"/>
    <cellStyle name="Normal 5 2 4" xfId="843" xr:uid="{00000000-0005-0000-0000-00002F030000}"/>
    <cellStyle name="Normal 5 2 5" xfId="844" xr:uid="{00000000-0005-0000-0000-000030030000}"/>
    <cellStyle name="Normal 5 3" xfId="845" xr:uid="{00000000-0005-0000-0000-000031030000}"/>
    <cellStyle name="Normal 5 3 2" xfId="846" xr:uid="{00000000-0005-0000-0000-000032030000}"/>
    <cellStyle name="Normal 5 3 3" xfId="847" xr:uid="{00000000-0005-0000-0000-000033030000}"/>
    <cellStyle name="Normal 5 4" xfId="848" xr:uid="{00000000-0005-0000-0000-000034030000}"/>
    <cellStyle name="Normal 5 5" xfId="849" xr:uid="{00000000-0005-0000-0000-000035030000}"/>
    <cellStyle name="Normal 5 5 2" xfId="850" xr:uid="{00000000-0005-0000-0000-000036030000}"/>
    <cellStyle name="Normal 50" xfId="851" xr:uid="{00000000-0005-0000-0000-000037030000}"/>
    <cellStyle name="Normal 51" xfId="852" xr:uid="{00000000-0005-0000-0000-000038030000}"/>
    <cellStyle name="Normal 52" xfId="853" xr:uid="{00000000-0005-0000-0000-000039030000}"/>
    <cellStyle name="Normal 53" xfId="854" xr:uid="{00000000-0005-0000-0000-00003A030000}"/>
    <cellStyle name="Normal 54" xfId="855" xr:uid="{00000000-0005-0000-0000-00003B030000}"/>
    <cellStyle name="Normal 55" xfId="856" xr:uid="{00000000-0005-0000-0000-00003C030000}"/>
    <cellStyle name="Normal 56" xfId="857" xr:uid="{00000000-0005-0000-0000-00003D030000}"/>
    <cellStyle name="Normal 57" xfId="858" xr:uid="{00000000-0005-0000-0000-00003E030000}"/>
    <cellStyle name="Normal 58" xfId="859" xr:uid="{00000000-0005-0000-0000-00003F030000}"/>
    <cellStyle name="Normal 59" xfId="860" xr:uid="{00000000-0005-0000-0000-000040030000}"/>
    <cellStyle name="Normal 6" xfId="30" xr:uid="{00000000-0005-0000-0000-000041030000}"/>
    <cellStyle name="Normal 6 2" xfId="861" xr:uid="{00000000-0005-0000-0000-000042030000}"/>
    <cellStyle name="Normal 6 2 2" xfId="862" xr:uid="{00000000-0005-0000-0000-000043030000}"/>
    <cellStyle name="Normal 6 3" xfId="863" xr:uid="{00000000-0005-0000-0000-000044030000}"/>
    <cellStyle name="Normal 6 4" xfId="864" xr:uid="{00000000-0005-0000-0000-000045030000}"/>
    <cellStyle name="Normal 60" xfId="865" xr:uid="{00000000-0005-0000-0000-000046030000}"/>
    <cellStyle name="Normal 61" xfId="866" xr:uid="{00000000-0005-0000-0000-000047030000}"/>
    <cellStyle name="Normal 62" xfId="867" xr:uid="{00000000-0005-0000-0000-000048030000}"/>
    <cellStyle name="Normal 63" xfId="868" xr:uid="{00000000-0005-0000-0000-000049030000}"/>
    <cellStyle name="Normal 64" xfId="869" xr:uid="{00000000-0005-0000-0000-00004A030000}"/>
    <cellStyle name="Normal 65" xfId="870" xr:uid="{00000000-0005-0000-0000-00004B030000}"/>
    <cellStyle name="Normal 66" xfId="871" xr:uid="{00000000-0005-0000-0000-00004C030000}"/>
    <cellStyle name="Normal 67" xfId="872" xr:uid="{00000000-0005-0000-0000-00004D030000}"/>
    <cellStyle name="Normal 68" xfId="873" xr:uid="{00000000-0005-0000-0000-00004E030000}"/>
    <cellStyle name="Normal 69" xfId="874" xr:uid="{00000000-0005-0000-0000-00004F030000}"/>
    <cellStyle name="Normal 7" xfId="60" xr:uid="{00000000-0005-0000-0000-000050030000}"/>
    <cellStyle name="Normal 7 2" xfId="72" xr:uid="{00000000-0005-0000-0000-000051030000}"/>
    <cellStyle name="Normal 7 2 2" xfId="89" xr:uid="{00000000-0005-0000-0000-000052030000}"/>
    <cellStyle name="Normal 7 2 2 2" xfId="875" xr:uid="{00000000-0005-0000-0000-000053030000}"/>
    <cellStyle name="Normal 7 2 2 3" xfId="876" xr:uid="{00000000-0005-0000-0000-000054030000}"/>
    <cellStyle name="Normal 7 2 3" xfId="102" xr:uid="{00000000-0005-0000-0000-000055030000}"/>
    <cellStyle name="Normal 7 2 4" xfId="877" xr:uid="{00000000-0005-0000-0000-000056030000}"/>
    <cellStyle name="Normal 7 2 5" xfId="878" xr:uid="{00000000-0005-0000-0000-000057030000}"/>
    <cellStyle name="Normal 7 3" xfId="82" xr:uid="{00000000-0005-0000-0000-000058030000}"/>
    <cellStyle name="Normal 7 3 2" xfId="879" xr:uid="{00000000-0005-0000-0000-000059030000}"/>
    <cellStyle name="Normal 7 3 2 2" xfId="880" xr:uid="{00000000-0005-0000-0000-00005A030000}"/>
    <cellStyle name="Normal 7 3 3" xfId="881" xr:uid="{00000000-0005-0000-0000-00005B030000}"/>
    <cellStyle name="Normal 7 3 4" xfId="882" xr:uid="{00000000-0005-0000-0000-00005C030000}"/>
    <cellStyle name="Normal 7 4" xfId="95" xr:uid="{00000000-0005-0000-0000-00005D030000}"/>
    <cellStyle name="Normal 7 5" xfId="883" xr:uid="{00000000-0005-0000-0000-00005E030000}"/>
    <cellStyle name="Normal 7 6" xfId="884" xr:uid="{00000000-0005-0000-0000-00005F030000}"/>
    <cellStyle name="Normal 70" xfId="885" xr:uid="{00000000-0005-0000-0000-000060030000}"/>
    <cellStyle name="Normal 70 2" xfId="886" xr:uid="{00000000-0005-0000-0000-000061030000}"/>
    <cellStyle name="Normal 70 3" xfId="887" xr:uid="{00000000-0005-0000-0000-000062030000}"/>
    <cellStyle name="Normal 71" xfId="888" xr:uid="{00000000-0005-0000-0000-000063030000}"/>
    <cellStyle name="Normal 71 2" xfId="889" xr:uid="{00000000-0005-0000-0000-000064030000}"/>
    <cellStyle name="Normal 71 3" xfId="890" xr:uid="{00000000-0005-0000-0000-000065030000}"/>
    <cellStyle name="Normal 72" xfId="891" xr:uid="{00000000-0005-0000-0000-000066030000}"/>
    <cellStyle name="Normal 73" xfId="892" xr:uid="{00000000-0005-0000-0000-000067030000}"/>
    <cellStyle name="Normal 74" xfId="893" xr:uid="{00000000-0005-0000-0000-000068030000}"/>
    <cellStyle name="Normal 75" xfId="894" xr:uid="{00000000-0005-0000-0000-000069030000}"/>
    <cellStyle name="Normal 76" xfId="895" xr:uid="{00000000-0005-0000-0000-00006A030000}"/>
    <cellStyle name="Normal 77" xfId="896" xr:uid="{00000000-0005-0000-0000-00006B030000}"/>
    <cellStyle name="Normal 78" xfId="897" xr:uid="{00000000-0005-0000-0000-00006C030000}"/>
    <cellStyle name="Normal 79" xfId="898" xr:uid="{00000000-0005-0000-0000-00006D030000}"/>
    <cellStyle name="Normal 8" xfId="65" xr:uid="{00000000-0005-0000-0000-00006E030000}"/>
    <cellStyle name="Normal 8 2" xfId="899" xr:uid="{00000000-0005-0000-0000-00006F030000}"/>
    <cellStyle name="Normal 8 2 2" xfId="900" xr:uid="{00000000-0005-0000-0000-000070030000}"/>
    <cellStyle name="Normal 8 2 2 2" xfId="901" xr:uid="{00000000-0005-0000-0000-000071030000}"/>
    <cellStyle name="Normal 8 2 2 3" xfId="902" xr:uid="{00000000-0005-0000-0000-000072030000}"/>
    <cellStyle name="Normal 8 2 3" xfId="903" xr:uid="{00000000-0005-0000-0000-000073030000}"/>
    <cellStyle name="Normal 8 2 4" xfId="904" xr:uid="{00000000-0005-0000-0000-000074030000}"/>
    <cellStyle name="Normal 8 2 5" xfId="905" xr:uid="{00000000-0005-0000-0000-000075030000}"/>
    <cellStyle name="Normal 8 3" xfId="906" xr:uid="{00000000-0005-0000-0000-000076030000}"/>
    <cellStyle name="Normal 8 3 2" xfId="907" xr:uid="{00000000-0005-0000-0000-000077030000}"/>
    <cellStyle name="Normal 8 3 2 2" xfId="908" xr:uid="{00000000-0005-0000-0000-000078030000}"/>
    <cellStyle name="Normal 8 3 3" xfId="909" xr:uid="{00000000-0005-0000-0000-000079030000}"/>
    <cellStyle name="Normal 8 3 4" xfId="910" xr:uid="{00000000-0005-0000-0000-00007A030000}"/>
    <cellStyle name="Normal 8 4" xfId="911" xr:uid="{00000000-0005-0000-0000-00007B030000}"/>
    <cellStyle name="Normal 8 5" xfId="912" xr:uid="{00000000-0005-0000-0000-00007C030000}"/>
    <cellStyle name="Normal 8 6" xfId="913" xr:uid="{00000000-0005-0000-0000-00007D030000}"/>
    <cellStyle name="Normal 80" xfId="914" xr:uid="{00000000-0005-0000-0000-00007E030000}"/>
    <cellStyle name="Normal 81" xfId="915" xr:uid="{00000000-0005-0000-0000-00007F030000}"/>
    <cellStyle name="Normal 82" xfId="916" xr:uid="{00000000-0005-0000-0000-000080030000}"/>
    <cellStyle name="Normal 83" xfId="917" xr:uid="{00000000-0005-0000-0000-000081030000}"/>
    <cellStyle name="Normal 84" xfId="918" xr:uid="{00000000-0005-0000-0000-000082030000}"/>
    <cellStyle name="Normal 85" xfId="919" xr:uid="{00000000-0005-0000-0000-000083030000}"/>
    <cellStyle name="Normal 86" xfId="920" xr:uid="{00000000-0005-0000-0000-000084030000}"/>
    <cellStyle name="Normal 87" xfId="921" xr:uid="{00000000-0005-0000-0000-000085030000}"/>
    <cellStyle name="Normal 88" xfId="922" xr:uid="{00000000-0005-0000-0000-000086030000}"/>
    <cellStyle name="Normal 89" xfId="923" xr:uid="{00000000-0005-0000-0000-000087030000}"/>
    <cellStyle name="Normal 9" xfId="63" xr:uid="{00000000-0005-0000-0000-000088030000}"/>
    <cellStyle name="Normal 9 2" xfId="83" xr:uid="{00000000-0005-0000-0000-000089030000}"/>
    <cellStyle name="Normal 9 2 2" xfId="924" xr:uid="{00000000-0005-0000-0000-00008A030000}"/>
    <cellStyle name="Normal 9 2 3" xfId="925" xr:uid="{00000000-0005-0000-0000-00008B030000}"/>
    <cellStyle name="Normal 9 2 4" xfId="926" xr:uid="{00000000-0005-0000-0000-00008C030000}"/>
    <cellStyle name="Normal 9 3" xfId="96" xr:uid="{00000000-0005-0000-0000-00008D030000}"/>
    <cellStyle name="Normal 9 3 2" xfId="927" xr:uid="{00000000-0005-0000-0000-00008E030000}"/>
    <cellStyle name="Normal 9 4" xfId="928" xr:uid="{00000000-0005-0000-0000-00008F030000}"/>
    <cellStyle name="Normal 9 5" xfId="929" xr:uid="{00000000-0005-0000-0000-000090030000}"/>
    <cellStyle name="Normal 90" xfId="930" xr:uid="{00000000-0005-0000-0000-000091030000}"/>
    <cellStyle name="Normal 91" xfId="931" xr:uid="{00000000-0005-0000-0000-000092030000}"/>
    <cellStyle name="Normal 92" xfId="932" xr:uid="{00000000-0005-0000-0000-000093030000}"/>
    <cellStyle name="Normal(0)" xfId="933" xr:uid="{00000000-0005-0000-0000-000094030000}"/>
    <cellStyle name="Normal_Actual NPC 2004 Workbook Clean up" xfId="1055" xr:uid="{7A1BE315-1CC7-4641-9A23-5632F374EE67}"/>
    <cellStyle name="Normal_L&amp;R, Type I (00)" xfId="1057" xr:uid="{5CD62196-4B1C-4FE6-9342-8D34B7AA6214}"/>
    <cellStyle name="Normal_Preliminary Actual NPC Mapping - Nov08_2009 02 12 - FERC Codes, test" xfId="1054" xr:uid="{2E040ADD-9CAD-4101-83F6-01D081E75438}"/>
    <cellStyle name="Normal_Type I (00)" xfId="1056" xr:uid="{4CDBC83B-CAB9-42F6-9945-76A7BC2CBEF5}"/>
    <cellStyle name="Normal_Wyoming PCAM - 10 year Deferral - Calculation (Settlement Revision)" xfId="1059" xr:uid="{B08BF0FB-5B92-4EE1-9BDA-F402993473FD}"/>
    <cellStyle name="Note 2" xfId="934" xr:uid="{00000000-0005-0000-0000-000095030000}"/>
    <cellStyle name="Note 2 2" xfId="935" xr:uid="{00000000-0005-0000-0000-000096030000}"/>
    <cellStyle name="Note 2 2 2" xfId="936" xr:uid="{00000000-0005-0000-0000-000097030000}"/>
    <cellStyle name="Note 2 2 2 2" xfId="937" xr:uid="{00000000-0005-0000-0000-000098030000}"/>
    <cellStyle name="Note 2 2 2 3" xfId="938" xr:uid="{00000000-0005-0000-0000-000099030000}"/>
    <cellStyle name="Note 2 2 3" xfId="939" xr:uid="{00000000-0005-0000-0000-00009A030000}"/>
    <cellStyle name="Note 2 2 4" xfId="940" xr:uid="{00000000-0005-0000-0000-00009B030000}"/>
    <cellStyle name="Note 2 3" xfId="941" xr:uid="{00000000-0005-0000-0000-00009C030000}"/>
    <cellStyle name="Note 2 3 2" xfId="942" xr:uid="{00000000-0005-0000-0000-00009D030000}"/>
    <cellStyle name="Note 2 3 3" xfId="943" xr:uid="{00000000-0005-0000-0000-00009E030000}"/>
    <cellStyle name="Note 2 4" xfId="944" xr:uid="{00000000-0005-0000-0000-00009F030000}"/>
    <cellStyle name="Note 2 4 2" xfId="945" xr:uid="{00000000-0005-0000-0000-0000A0030000}"/>
    <cellStyle name="Note 2 5" xfId="946" xr:uid="{00000000-0005-0000-0000-0000A1030000}"/>
    <cellStyle name="Note 2 6" xfId="947" xr:uid="{00000000-0005-0000-0000-0000A2030000}"/>
    <cellStyle name="Note 3" xfId="948" xr:uid="{00000000-0005-0000-0000-0000A3030000}"/>
    <cellStyle name="Note 3 2" xfId="949" xr:uid="{00000000-0005-0000-0000-0000A4030000}"/>
    <cellStyle name="Note 3 2 2" xfId="950" xr:uid="{00000000-0005-0000-0000-0000A5030000}"/>
    <cellStyle name="Note 3 2 2 2" xfId="951" xr:uid="{00000000-0005-0000-0000-0000A6030000}"/>
    <cellStyle name="Note 3 2 2 3" xfId="952" xr:uid="{00000000-0005-0000-0000-0000A7030000}"/>
    <cellStyle name="Note 3 2 3" xfId="953" xr:uid="{00000000-0005-0000-0000-0000A8030000}"/>
    <cellStyle name="Note 3 2 4" xfId="954" xr:uid="{00000000-0005-0000-0000-0000A9030000}"/>
    <cellStyle name="Note 3 3" xfId="955" xr:uid="{00000000-0005-0000-0000-0000AA030000}"/>
    <cellStyle name="Note 3 3 2" xfId="956" xr:uid="{00000000-0005-0000-0000-0000AB030000}"/>
    <cellStyle name="Note 3 3 3" xfId="957" xr:uid="{00000000-0005-0000-0000-0000AC030000}"/>
    <cellStyle name="Note 3 4" xfId="958" xr:uid="{00000000-0005-0000-0000-0000AD030000}"/>
    <cellStyle name="Note 3 5" xfId="959" xr:uid="{00000000-0005-0000-0000-0000AE030000}"/>
    <cellStyle name="Note 4" xfId="960" xr:uid="{00000000-0005-0000-0000-0000AF030000}"/>
    <cellStyle name="Note 4 2" xfId="961" xr:uid="{00000000-0005-0000-0000-0000B0030000}"/>
    <cellStyle name="Note 4 2 2" xfId="962" xr:uid="{00000000-0005-0000-0000-0000B1030000}"/>
    <cellStyle name="Note 4 2 2 2" xfId="963" xr:uid="{00000000-0005-0000-0000-0000B2030000}"/>
    <cellStyle name="Note 4 2 2 3" xfId="964" xr:uid="{00000000-0005-0000-0000-0000B3030000}"/>
    <cellStyle name="Note 4 2 3" xfId="965" xr:uid="{00000000-0005-0000-0000-0000B4030000}"/>
    <cellStyle name="Note 4 2 4" xfId="966" xr:uid="{00000000-0005-0000-0000-0000B5030000}"/>
    <cellStyle name="Note 4 3" xfId="967" xr:uid="{00000000-0005-0000-0000-0000B6030000}"/>
    <cellStyle name="Note 4 3 2" xfId="968" xr:uid="{00000000-0005-0000-0000-0000B7030000}"/>
    <cellStyle name="Note 4 3 3" xfId="969" xr:uid="{00000000-0005-0000-0000-0000B8030000}"/>
    <cellStyle name="Note 4 4" xfId="970" xr:uid="{00000000-0005-0000-0000-0000B9030000}"/>
    <cellStyle name="Note 4 5" xfId="971" xr:uid="{00000000-0005-0000-0000-0000BA030000}"/>
    <cellStyle name="Note 5" xfId="972" xr:uid="{00000000-0005-0000-0000-0000BB030000}"/>
    <cellStyle name="Password" xfId="13" xr:uid="{00000000-0005-0000-0000-0000BC030000}"/>
    <cellStyle name="Percen - Style1" xfId="973" xr:uid="{00000000-0005-0000-0000-0000BD030000}"/>
    <cellStyle name="Percen - Style2" xfId="974" xr:uid="{00000000-0005-0000-0000-0000BE030000}"/>
    <cellStyle name="Percent" xfId="2" builtinId="5"/>
    <cellStyle name="Percent [2]" xfId="975" xr:uid="{00000000-0005-0000-0000-0000C0030000}"/>
    <cellStyle name="Percent 10" xfId="976" xr:uid="{00000000-0005-0000-0000-0000C1030000}"/>
    <cellStyle name="Percent 11" xfId="977" xr:uid="{00000000-0005-0000-0000-0000C2030000}"/>
    <cellStyle name="Percent 12" xfId="978" xr:uid="{00000000-0005-0000-0000-0000C3030000}"/>
    <cellStyle name="Percent 13" xfId="979" xr:uid="{00000000-0005-0000-0000-0000C4030000}"/>
    <cellStyle name="Percent 14" xfId="980" xr:uid="{00000000-0005-0000-0000-0000C5030000}"/>
    <cellStyle name="Percent 15" xfId="981" xr:uid="{00000000-0005-0000-0000-0000C6030000}"/>
    <cellStyle name="Percent 16" xfId="982" xr:uid="{00000000-0005-0000-0000-0000C7030000}"/>
    <cellStyle name="Percent 17" xfId="983" xr:uid="{00000000-0005-0000-0000-0000C8030000}"/>
    <cellStyle name="Percent 18" xfId="984" xr:uid="{00000000-0005-0000-0000-0000C9030000}"/>
    <cellStyle name="Percent 19" xfId="985" xr:uid="{00000000-0005-0000-0000-0000CA030000}"/>
    <cellStyle name="Percent 2" xfId="31" xr:uid="{00000000-0005-0000-0000-0000CB030000}"/>
    <cellStyle name="Percent 2 2" xfId="986" xr:uid="{00000000-0005-0000-0000-0000CC030000}"/>
    <cellStyle name="Percent 2 2 2" xfId="987" xr:uid="{00000000-0005-0000-0000-0000CD030000}"/>
    <cellStyle name="Percent 2 2 3" xfId="988" xr:uid="{00000000-0005-0000-0000-0000CE030000}"/>
    <cellStyle name="Percent 2 3" xfId="989" xr:uid="{00000000-0005-0000-0000-0000CF030000}"/>
    <cellStyle name="Percent 2 4" xfId="990" xr:uid="{00000000-0005-0000-0000-0000D0030000}"/>
    <cellStyle name="Percent 2 5" xfId="991" xr:uid="{00000000-0005-0000-0000-0000D1030000}"/>
    <cellStyle name="Percent 2 6" xfId="992" xr:uid="{00000000-0005-0000-0000-0000D2030000}"/>
    <cellStyle name="Percent 2 7" xfId="993" xr:uid="{00000000-0005-0000-0000-0000D3030000}"/>
    <cellStyle name="Percent 20" xfId="994" xr:uid="{00000000-0005-0000-0000-0000D4030000}"/>
    <cellStyle name="Percent 21" xfId="995" xr:uid="{00000000-0005-0000-0000-0000D5030000}"/>
    <cellStyle name="Percent 22" xfId="996" xr:uid="{00000000-0005-0000-0000-0000D6030000}"/>
    <cellStyle name="Percent 23" xfId="997" xr:uid="{00000000-0005-0000-0000-0000D7030000}"/>
    <cellStyle name="Percent 24" xfId="998" xr:uid="{00000000-0005-0000-0000-0000D8030000}"/>
    <cellStyle name="Percent 25" xfId="999" xr:uid="{00000000-0005-0000-0000-0000D9030000}"/>
    <cellStyle name="Percent 26" xfId="1000" xr:uid="{00000000-0005-0000-0000-0000DA030000}"/>
    <cellStyle name="Percent 27" xfId="1001" xr:uid="{00000000-0005-0000-0000-0000DB030000}"/>
    <cellStyle name="Percent 28" xfId="1002" xr:uid="{00000000-0005-0000-0000-0000DC030000}"/>
    <cellStyle name="Percent 29" xfId="1003" xr:uid="{00000000-0005-0000-0000-0000DD030000}"/>
    <cellStyle name="Percent 3" xfId="34" xr:uid="{00000000-0005-0000-0000-0000DE030000}"/>
    <cellStyle name="Percent 3 2" xfId="71" xr:uid="{00000000-0005-0000-0000-0000DF030000}"/>
    <cellStyle name="Percent 3 2 2" xfId="88" xr:uid="{00000000-0005-0000-0000-0000E0030000}"/>
    <cellStyle name="Percent 3 2 3" xfId="101" xr:uid="{00000000-0005-0000-0000-0000E1030000}"/>
    <cellStyle name="Percent 3 3" xfId="81" xr:uid="{00000000-0005-0000-0000-0000E2030000}"/>
    <cellStyle name="Percent 3 4" xfId="94" xr:uid="{00000000-0005-0000-0000-0000E3030000}"/>
    <cellStyle name="Percent 30" xfId="1004" xr:uid="{00000000-0005-0000-0000-0000E4030000}"/>
    <cellStyle name="Percent 31" xfId="1005" xr:uid="{00000000-0005-0000-0000-0000E5030000}"/>
    <cellStyle name="Percent 32" xfId="1006" xr:uid="{00000000-0005-0000-0000-0000E6030000}"/>
    <cellStyle name="Percent 33" xfId="1007" xr:uid="{00000000-0005-0000-0000-0000E7030000}"/>
    <cellStyle name="Percent 34" xfId="1008" xr:uid="{00000000-0005-0000-0000-0000E8030000}"/>
    <cellStyle name="Percent 35" xfId="1009" xr:uid="{00000000-0005-0000-0000-0000E9030000}"/>
    <cellStyle name="Percent 36" xfId="1010" xr:uid="{00000000-0005-0000-0000-0000EA030000}"/>
    <cellStyle name="Percent 37" xfId="1011" xr:uid="{00000000-0005-0000-0000-0000EB030000}"/>
    <cellStyle name="Percent 38" xfId="1012" xr:uid="{00000000-0005-0000-0000-0000EC030000}"/>
    <cellStyle name="Percent 39" xfId="1013" xr:uid="{00000000-0005-0000-0000-0000ED030000}"/>
    <cellStyle name="Percent 4" xfId="67" xr:uid="{00000000-0005-0000-0000-0000EE030000}"/>
    <cellStyle name="Percent 4 2" xfId="1014" xr:uid="{00000000-0005-0000-0000-0000EF030000}"/>
    <cellStyle name="Percent 4 2 2" xfId="1015" xr:uid="{00000000-0005-0000-0000-0000F0030000}"/>
    <cellStyle name="Percent 4 3" xfId="1016" xr:uid="{00000000-0005-0000-0000-0000F1030000}"/>
    <cellStyle name="Percent 4 4" xfId="1017" xr:uid="{00000000-0005-0000-0000-0000F2030000}"/>
    <cellStyle name="Percent 4 5" xfId="1018" xr:uid="{00000000-0005-0000-0000-0000F3030000}"/>
    <cellStyle name="Percent 4 6" xfId="1019" xr:uid="{00000000-0005-0000-0000-0000F4030000}"/>
    <cellStyle name="Percent 40" xfId="1020" xr:uid="{00000000-0005-0000-0000-0000F5030000}"/>
    <cellStyle name="Percent 41" xfId="1021" xr:uid="{00000000-0005-0000-0000-0000F6030000}"/>
    <cellStyle name="Percent 42" xfId="1022" xr:uid="{00000000-0005-0000-0000-0000F7030000}"/>
    <cellStyle name="Percent 43" xfId="1023" xr:uid="{00000000-0005-0000-0000-0000F8030000}"/>
    <cellStyle name="Percent 44" xfId="1024" xr:uid="{00000000-0005-0000-0000-0000F9030000}"/>
    <cellStyle name="Percent 45" xfId="1025" xr:uid="{00000000-0005-0000-0000-0000FA030000}"/>
    <cellStyle name="Percent 46" xfId="1026" xr:uid="{00000000-0005-0000-0000-0000FB030000}"/>
    <cellStyle name="Percent 47" xfId="1027" xr:uid="{00000000-0005-0000-0000-0000FC030000}"/>
    <cellStyle name="Percent 48" xfId="1028" xr:uid="{00000000-0005-0000-0000-0000FD030000}"/>
    <cellStyle name="Percent 49" xfId="1029" xr:uid="{00000000-0005-0000-0000-0000FE030000}"/>
    <cellStyle name="Percent 5" xfId="17" xr:uid="{00000000-0005-0000-0000-0000FF030000}"/>
    <cellStyle name="Percent 50" xfId="1030" xr:uid="{00000000-0005-0000-0000-000000040000}"/>
    <cellStyle name="Percent 51" xfId="1031" xr:uid="{00000000-0005-0000-0000-000001040000}"/>
    <cellStyle name="Percent 52" xfId="1032" xr:uid="{00000000-0005-0000-0000-000002040000}"/>
    <cellStyle name="Percent 53" xfId="1033" xr:uid="{00000000-0005-0000-0000-000003040000}"/>
    <cellStyle name="Percent 54" xfId="1034" xr:uid="{00000000-0005-0000-0000-000004040000}"/>
    <cellStyle name="Percent 55" xfId="1035" xr:uid="{00000000-0005-0000-0000-000005040000}"/>
    <cellStyle name="Percent 6" xfId="1036" xr:uid="{00000000-0005-0000-0000-000006040000}"/>
    <cellStyle name="Percent 7" xfId="1037" xr:uid="{00000000-0005-0000-0000-000007040000}"/>
    <cellStyle name="Percent 8" xfId="1038" xr:uid="{00000000-0005-0000-0000-000008040000}"/>
    <cellStyle name="Percent 9" xfId="1039" xr:uid="{00000000-0005-0000-0000-000009040000}"/>
    <cellStyle name="Percent(0)" xfId="1040" xr:uid="{00000000-0005-0000-0000-00000A040000}"/>
    <cellStyle name="Shade" xfId="1041" xr:uid="{00000000-0005-0000-0000-00000B040000}"/>
    <cellStyle name="Sheet Title" xfId="61" xr:uid="{00000000-0005-0000-0000-00000C040000}"/>
    <cellStyle name="Special" xfId="1042" xr:uid="{00000000-0005-0000-0000-00000D040000}"/>
    <cellStyle name="Titles" xfId="1043" xr:uid="{00000000-0005-0000-0000-00000E040000}"/>
    <cellStyle name="Total 2" xfId="76" xr:uid="{00000000-0005-0000-0000-00000F040000}"/>
    <cellStyle name="Total 2 2" xfId="1044" xr:uid="{00000000-0005-0000-0000-000010040000}"/>
    <cellStyle name="Total 3" xfId="1045" xr:uid="{00000000-0005-0000-0000-000011040000}"/>
    <cellStyle name="Total 4" xfId="1046" xr:uid="{00000000-0005-0000-0000-000012040000}"/>
    <cellStyle name="Total 5" xfId="1047" xr:uid="{00000000-0005-0000-0000-000013040000}"/>
    <cellStyle name="Total2 - Style2" xfId="1048" xr:uid="{00000000-0005-0000-0000-000014040000}"/>
    <cellStyle name="TRANSMISSION RELIABILITY PORTION OF PROJECT" xfId="62" xr:uid="{00000000-0005-0000-0000-000015040000}"/>
    <cellStyle name="Underl - Style4" xfId="1049" xr:uid="{00000000-0005-0000-0000-000016040000}"/>
    <cellStyle name="UNLocked" xfId="1050" xr:uid="{00000000-0005-0000-0000-000017040000}"/>
    <cellStyle name="Unprot" xfId="14" xr:uid="{00000000-0005-0000-0000-000018040000}"/>
    <cellStyle name="Unprot 2" xfId="1051" xr:uid="{00000000-0005-0000-0000-000019040000}"/>
    <cellStyle name="Unprot 3" xfId="1052" xr:uid="{00000000-0005-0000-0000-00001A040000}"/>
    <cellStyle name="Unprot 4" xfId="1053" xr:uid="{00000000-0005-0000-0000-00001B040000}"/>
    <cellStyle name="Unprot$" xfId="15" xr:uid="{00000000-0005-0000-0000-00001C040000}"/>
    <cellStyle name="Unprotect" xfId="16" xr:uid="{00000000-0005-0000-0000-00001D040000}"/>
  </cellStyles>
  <dxfs count="1">
    <dxf>
      <font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microsoft.com/office/2017/10/relationships/person" Target="persons/person.xml"/><Relationship Id="rId47" Type="http://schemas.openxmlformats.org/officeDocument/2006/relationships/customXml" Target="../customXml/item4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14.xml"/><Relationship Id="rId41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26</xdr:row>
      <xdr:rowOff>0</xdr:rowOff>
    </xdr:from>
    <xdr:to>
      <xdr:col>7</xdr:col>
      <xdr:colOff>533400</xdr:colOff>
      <xdr:row>27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28575</xdr:rowOff>
    </xdr:from>
    <xdr:to>
      <xdr:col>5</xdr:col>
      <xdr:colOff>390525</xdr:colOff>
      <xdr:row>1</xdr:row>
      <xdr:rowOff>190500</xdr:rowOff>
    </xdr:to>
    <xdr:sp macro="" textlink="">
      <xdr:nvSpPr>
        <xdr:cNvPr id="2" name="Bent-Up Arrow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REGULATN\PA&amp;D\CASES\Wy0902\EAST%20Blocking%209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\WY%2020000-xxx-EA-16%20(2016%20ECAM)\Quarterly%20Filings\Q3\Source\WY%20(CY%202012)%20ECAM%20ECD_Exhibit%202.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REGULATN\PA&amp;D\DSMRecov\2001\RECOV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CC.BRUBAKER\Local%20Settings\Temporary%20Internet%20Files\Content.Outlook\7DP69NLO\Copy%20of%20219981_1_Settlement%20NPC_BCC_12CP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PD\SLREG1\ARCHIVE\2005\Wyoming%20GRC\MAR%202006\Models\JAM%20-%20WY%20Mar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WY%2020000-xxx-EP-13%20(2013%20ECAM)\Final%20Deferral\WY%20JAM%20Dec%202010%20GRC_Settlement_Alt%20Cap%20Structu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05771\LOCALS~1\Temp\xSAPtemp867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ared\Trading\Structuring%20&amp;%20Pricing\Models\NatGasCurve\Gas%20Forward%20Price%20Curv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ARED\DistributionFinance\Activity%20Rate%20Analysis\Field%20Ops%20and%20PandD%20Correction%20of%20CC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USER\CraigS\1%20-%20MISC%20PROJECTS\MASTER%20MODEL%20REVIEW\Models%20as%20of%20Mon%20Dec%2011\RAM%20-%20UT%20-%20Dec%20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hared\Trading\Structuring%20&amp;%20Pricing\Models\NatGasCurve\Gas%20Forward%20Price%20Curv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21027\Local%20Settings\Temporary%20Internet%20Files\Content.Outlook\ANWNCKU5\JARS%20Depreciation%20Issue\JARS%20Asset%20Variances%20-%20FY2012%20Jan%20thru%20Ju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WY%2020000-XXX-EP-09%20(PCAM)\Deferral\Source\Wyoming%20PCAM%20Quartely%20Report%20-%20Deferral%20Period%20(December%201,%202007%20-%20November%2030,%202008)%20_Quarter%2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PDXCO\PSB1\NPC\PCAM\WA\WA%20UE-xxxxxx%20(Cal%20Year%202020)\Deferral\WA%20PCAM%20(JAN-DEC20)_CONF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5887\Local%20Settings\Temp\Wyoming%20GRC%20(Semi%20Annual)%20-%20GOLD_0926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ah%20Docket%2011-035-200%20(GRC%202012)\Filed\Rebuttal\Testimony%20and%20Exhibits\Paice\Workpapers\COS%20UT%20May%202013%20-%20Rebuttal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on%20Shared%20Directory\TJ%20Financials\2006%20Planning\PLAN%20FTE%20COMPARIS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OR%20UE%202xx%20(2015%20TAM)\DR\5%20Day\ORTAM16w_EIM%20Benefits_201412%20CONF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HI1\USERS\USERS\NADOLPHS\MSPRO\EXCEL\JE_X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12508\Local%20Settings\Temp\WY%20GRC%20Rebuttal%20CY2011%20NPC%20Allocation%20Support%20(Confidential)_2011%2004%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WY%2020000-xxx-xx-xx%20(GRC%20CY2016)\Data\GNw_Market%20Price%20Index%20(1206)%20(Confidential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groups\NPC\Actual%20NPCs\2009\01%20-%20January\2008\09%20-%20September\2008\03%20-%20March\2008\01%20-%20January%20(Book%20Run)\1992-2004\NPC%20Actual%20%201992-2004%20Month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PSB1_GROUPS.PSB.OR.PPW\REGULATN\PA&amp;D\CASES\Wy0902\EAST%20Blocking%209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A%20UE-140762%20(GRC%20March16)\Sent%20Out\Sent%20Out_2014%2011%2004%20(xORCA%20QFs)\WAGRC%20March%2016_NPC%20Rebuttal%20study%202014%2011%2004%20(xORCA%20QFs).xlsm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HR02\REGULATN\PA&amp;D\CASES\Oregon%2099\Portfolio\TOU%20Tariff%20Rates%209-10-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1August\Monthly%20Workforce%20Repor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2.1"/>
      <sheetName val="Exhibit 2.2"/>
      <sheetName val="Exhibit 2.3"/>
      <sheetName val="Exhibit 2.4"/>
      <sheetName val="Exhibit 2.5"/>
      <sheetName val="Exhibit 2.6"/>
      <sheetName val="Exhibit 2.7"/>
      <sheetName val="Exhibit 2.8"/>
      <sheetName val="Internal Backup"/>
      <sheetName val="Variables"/>
      <sheetName val="Exhibit 5 - ECD Inputs"/>
      <sheetName val="Adjusted Actual NPC"/>
      <sheetName val="2012 Actual NPC"/>
      <sheetName val="20000-384-ER-10 Factors"/>
      <sheetName val="20000-ER-405-11 Factors"/>
      <sheetName val="December 2012 Actual Factors"/>
      <sheetName val="O&amp;M Summary Dec 2011"/>
      <sheetName val="O&amp;M Summary Mar 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C2">
            <v>0.80601092896174864</v>
          </cell>
        </row>
        <row r="3">
          <cell r="C3">
            <v>0.19398907103825136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4">
          <cell r="C4" t="str">
            <v>Rocky Mountain Power</v>
          </cell>
        </row>
        <row r="5">
          <cell r="C5" t="str">
            <v>State of Utah</v>
          </cell>
        </row>
        <row r="6">
          <cell r="C6" t="str">
            <v>12 Months Ended May 2013</v>
          </cell>
          <cell r="L6">
            <v>7.9056500159652543E-2</v>
          </cell>
        </row>
        <row r="10">
          <cell r="D10">
            <v>0.5</v>
          </cell>
        </row>
        <row r="11">
          <cell r="W11">
            <v>2</v>
          </cell>
        </row>
        <row r="17">
          <cell r="H17">
            <v>0.37950999999999996</v>
          </cell>
        </row>
        <row r="21">
          <cell r="H21">
            <v>0.61916126045466735</v>
          </cell>
        </row>
        <row r="24">
          <cell r="D24">
            <v>0.3694468413935218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5752868671.222681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20">
          <cell r="F120" t="str">
            <v>2010 Protocol</v>
          </cell>
        </row>
      </sheetData>
      <sheetData sheetId="18" refreshError="1">
        <row r="4">
          <cell r="I4">
            <v>0.73983771349904326</v>
          </cell>
        </row>
      </sheetData>
      <sheetData sheetId="19" refreshError="1">
        <row r="90">
          <cell r="Y90" t="str">
            <v>DIS</v>
          </cell>
        </row>
        <row r="91">
          <cell r="Y91" t="str">
            <v>METER</v>
          </cell>
        </row>
        <row r="100">
          <cell r="Y100">
            <v>0</v>
          </cell>
        </row>
        <row r="101">
          <cell r="Y101">
            <v>0</v>
          </cell>
        </row>
        <row r="105">
          <cell r="F105">
            <v>9669240.0363846496</v>
          </cell>
        </row>
        <row r="114">
          <cell r="F114">
            <v>0</v>
          </cell>
          <cell r="Y114">
            <v>0</v>
          </cell>
        </row>
        <row r="115">
          <cell r="Y115">
            <v>0</v>
          </cell>
        </row>
        <row r="121">
          <cell r="Y121">
            <v>0</v>
          </cell>
        </row>
        <row r="124">
          <cell r="Y124">
            <v>0</v>
          </cell>
        </row>
        <row r="125">
          <cell r="Y125">
            <v>0</v>
          </cell>
        </row>
        <row r="130">
          <cell r="Y130">
            <v>0</v>
          </cell>
        </row>
        <row r="131">
          <cell r="Y131">
            <v>301836.05159100029</v>
          </cell>
        </row>
        <row r="132">
          <cell r="F132">
            <v>4531648.3099999996</v>
          </cell>
          <cell r="Y132">
            <v>136705.0518223579</v>
          </cell>
        </row>
        <row r="138">
          <cell r="F138">
            <v>3004767.94</v>
          </cell>
          <cell r="Y138">
            <v>0</v>
          </cell>
        </row>
        <row r="139">
          <cell r="Y139">
            <v>0</v>
          </cell>
        </row>
        <row r="140">
          <cell r="Y140">
            <v>0</v>
          </cell>
        </row>
        <row r="143">
          <cell r="F143">
            <v>3887173.55</v>
          </cell>
          <cell r="Y143">
            <v>0</v>
          </cell>
        </row>
        <row r="144">
          <cell r="Y144">
            <v>0</v>
          </cell>
        </row>
        <row r="145">
          <cell r="Y145">
            <v>0</v>
          </cell>
        </row>
        <row r="150">
          <cell r="Y150">
            <v>0</v>
          </cell>
        </row>
        <row r="153">
          <cell r="F153">
            <v>3377867.6000000006</v>
          </cell>
          <cell r="Y153">
            <v>114590.52530521387</v>
          </cell>
        </row>
        <row r="154">
          <cell r="Y154">
            <v>0</v>
          </cell>
        </row>
        <row r="155">
          <cell r="Y155">
            <v>13675.41245418739</v>
          </cell>
        </row>
        <row r="156">
          <cell r="Y156">
            <v>128265.93775940126</v>
          </cell>
        </row>
        <row r="159">
          <cell r="F159">
            <v>-256595.15999999642</v>
          </cell>
          <cell r="Y159">
            <v>0</v>
          </cell>
        </row>
        <row r="160">
          <cell r="Y160">
            <v>0</v>
          </cell>
        </row>
        <row r="161">
          <cell r="Y161">
            <v>0</v>
          </cell>
        </row>
        <row r="164">
          <cell r="Y164">
            <v>0</v>
          </cell>
        </row>
        <row r="177">
          <cell r="Y177">
            <v>0</v>
          </cell>
        </row>
        <row r="182">
          <cell r="Y182">
            <v>0</v>
          </cell>
        </row>
        <row r="186">
          <cell r="Y186">
            <v>0</v>
          </cell>
        </row>
        <row r="189">
          <cell r="Y189">
            <v>0</v>
          </cell>
        </row>
        <row r="193">
          <cell r="Y193">
            <v>0</v>
          </cell>
        </row>
        <row r="202">
          <cell r="Y202">
            <v>-4941.386957932752</v>
          </cell>
        </row>
        <row r="209">
          <cell r="Y209">
            <v>0</v>
          </cell>
        </row>
        <row r="212">
          <cell r="Y212">
            <v>0</v>
          </cell>
        </row>
        <row r="213">
          <cell r="Y213">
            <v>0</v>
          </cell>
        </row>
        <row r="214">
          <cell r="Y214">
            <v>0</v>
          </cell>
        </row>
        <row r="224">
          <cell r="Y224">
            <v>0</v>
          </cell>
        </row>
        <row r="225">
          <cell r="Y225">
            <v>0</v>
          </cell>
        </row>
        <row r="228">
          <cell r="Y228">
            <v>0</v>
          </cell>
        </row>
        <row r="229">
          <cell r="Y229">
            <v>0</v>
          </cell>
        </row>
        <row r="230">
          <cell r="Y230">
            <v>0</v>
          </cell>
        </row>
        <row r="231">
          <cell r="Y231">
            <v>0</v>
          </cell>
        </row>
        <row r="232">
          <cell r="Y232">
            <v>0</v>
          </cell>
        </row>
        <row r="233">
          <cell r="Y233">
            <v>0</v>
          </cell>
        </row>
        <row r="236">
          <cell r="Y236">
            <v>0</v>
          </cell>
        </row>
        <row r="237">
          <cell r="Y237">
            <v>0</v>
          </cell>
        </row>
        <row r="238">
          <cell r="Y238">
            <v>0</v>
          </cell>
        </row>
        <row r="241">
          <cell r="Y241">
            <v>0</v>
          </cell>
        </row>
        <row r="242">
          <cell r="Y242">
            <v>0</v>
          </cell>
        </row>
        <row r="243">
          <cell r="Y243">
            <v>0</v>
          </cell>
        </row>
        <row r="246">
          <cell r="Y246">
            <v>0</v>
          </cell>
        </row>
        <row r="247">
          <cell r="Y247">
            <v>0</v>
          </cell>
        </row>
        <row r="248">
          <cell r="Y248">
            <v>0</v>
          </cell>
        </row>
        <row r="251">
          <cell r="Y251">
            <v>0</v>
          </cell>
        </row>
        <row r="252">
          <cell r="Y252">
            <v>0</v>
          </cell>
        </row>
        <row r="253">
          <cell r="Y253">
            <v>0</v>
          </cell>
        </row>
        <row r="254">
          <cell r="Y254">
            <v>0</v>
          </cell>
        </row>
        <row r="258">
          <cell r="Y258">
            <v>0</v>
          </cell>
        </row>
        <row r="259">
          <cell r="Y259">
            <v>0</v>
          </cell>
        </row>
        <row r="263">
          <cell r="Y263">
            <v>0</v>
          </cell>
        </row>
        <row r="264">
          <cell r="Y264">
            <v>0</v>
          </cell>
        </row>
        <row r="268">
          <cell r="Y268">
            <v>0</v>
          </cell>
        </row>
        <row r="269">
          <cell r="Y269">
            <v>0</v>
          </cell>
        </row>
        <row r="273">
          <cell r="Y273">
            <v>0</v>
          </cell>
        </row>
        <row r="274">
          <cell r="Y274">
            <v>0</v>
          </cell>
        </row>
        <row r="278">
          <cell r="Y278">
            <v>0</v>
          </cell>
        </row>
        <row r="279">
          <cell r="Y279">
            <v>0</v>
          </cell>
        </row>
        <row r="283">
          <cell r="Y283">
            <v>0</v>
          </cell>
        </row>
        <row r="284">
          <cell r="Y284">
            <v>0</v>
          </cell>
        </row>
        <row r="290">
          <cell r="Y290">
            <v>0</v>
          </cell>
        </row>
        <row r="294">
          <cell r="Y294">
            <v>0</v>
          </cell>
        </row>
        <row r="299">
          <cell r="Y299">
            <v>0</v>
          </cell>
        </row>
        <row r="303">
          <cell r="Y303">
            <v>0</v>
          </cell>
        </row>
        <row r="307">
          <cell r="Y307">
            <v>0</v>
          </cell>
        </row>
        <row r="311">
          <cell r="Y311">
            <v>0</v>
          </cell>
        </row>
        <row r="315">
          <cell r="Y315">
            <v>0</v>
          </cell>
        </row>
        <row r="319">
          <cell r="Y319">
            <v>0</v>
          </cell>
        </row>
        <row r="323">
          <cell r="Y323">
            <v>0</v>
          </cell>
        </row>
        <row r="327">
          <cell r="Y327">
            <v>0</v>
          </cell>
        </row>
        <row r="331">
          <cell r="Y331">
            <v>0</v>
          </cell>
        </row>
        <row r="338">
          <cell r="Y338">
            <v>0</v>
          </cell>
        </row>
        <row r="342">
          <cell r="Y342">
            <v>0</v>
          </cell>
        </row>
        <row r="346">
          <cell r="Y346">
            <v>0</v>
          </cell>
        </row>
        <row r="350">
          <cell r="Y350">
            <v>0</v>
          </cell>
        </row>
        <row r="354">
          <cell r="Y354">
            <v>0</v>
          </cell>
        </row>
        <row r="358">
          <cell r="Y358">
            <v>0</v>
          </cell>
        </row>
        <row r="362">
          <cell r="Y362">
            <v>0</v>
          </cell>
        </row>
        <row r="366">
          <cell r="Y366">
            <v>0</v>
          </cell>
        </row>
        <row r="370">
          <cell r="Y370">
            <v>0</v>
          </cell>
        </row>
        <row r="374">
          <cell r="Y374">
            <v>0</v>
          </cell>
        </row>
        <row r="378">
          <cell r="Y378">
            <v>0</v>
          </cell>
        </row>
        <row r="385">
          <cell r="Y385">
            <v>0</v>
          </cell>
        </row>
        <row r="388">
          <cell r="Y388">
            <v>0</v>
          </cell>
        </row>
        <row r="389">
          <cell r="Y389">
            <v>0</v>
          </cell>
        </row>
        <row r="394">
          <cell r="Y394">
            <v>0</v>
          </cell>
        </row>
        <row r="395">
          <cell r="Y395">
            <v>0</v>
          </cell>
        </row>
        <row r="398">
          <cell r="Y398">
            <v>0</v>
          </cell>
        </row>
        <row r="400">
          <cell r="Y400">
            <v>0</v>
          </cell>
        </row>
        <row r="404">
          <cell r="Y404">
            <v>0</v>
          </cell>
        </row>
        <row r="405">
          <cell r="Y405">
            <v>0</v>
          </cell>
        </row>
        <row r="406">
          <cell r="Y406">
            <v>0</v>
          </cell>
        </row>
        <row r="410">
          <cell r="Y410">
            <v>0</v>
          </cell>
        </row>
        <row r="415">
          <cell r="Y415">
            <v>0</v>
          </cell>
        </row>
        <row r="420">
          <cell r="Y420">
            <v>0</v>
          </cell>
        </row>
        <row r="421">
          <cell r="Y421">
            <v>0</v>
          </cell>
        </row>
        <row r="422">
          <cell r="Y422">
            <v>0</v>
          </cell>
        </row>
        <row r="426">
          <cell r="Y426">
            <v>0</v>
          </cell>
        </row>
        <row r="427">
          <cell r="Y427">
            <v>0</v>
          </cell>
        </row>
        <row r="428">
          <cell r="Y428">
            <v>0</v>
          </cell>
        </row>
        <row r="433">
          <cell r="Y433">
            <v>0</v>
          </cell>
        </row>
        <row r="434">
          <cell r="Y434">
            <v>0</v>
          </cell>
        </row>
        <row r="435">
          <cell r="Y435">
            <v>0</v>
          </cell>
        </row>
        <row r="436">
          <cell r="Y436">
            <v>0</v>
          </cell>
        </row>
        <row r="437">
          <cell r="Y437">
            <v>0</v>
          </cell>
        </row>
        <row r="442">
          <cell r="Y442">
            <v>0</v>
          </cell>
        </row>
        <row r="449">
          <cell r="Y449">
            <v>0</v>
          </cell>
        </row>
        <row r="451">
          <cell r="Y451">
            <v>0</v>
          </cell>
        </row>
        <row r="476">
          <cell r="Y476">
            <v>0</v>
          </cell>
        </row>
        <row r="480">
          <cell r="Y480">
            <v>0</v>
          </cell>
        </row>
        <row r="484">
          <cell r="Y484">
            <v>0</v>
          </cell>
        </row>
        <row r="488">
          <cell r="Y488">
            <v>0</v>
          </cell>
        </row>
        <row r="492">
          <cell r="Y492">
            <v>0</v>
          </cell>
        </row>
        <row r="496">
          <cell r="Y496">
            <v>0</v>
          </cell>
        </row>
        <row r="497">
          <cell r="Y497">
            <v>0</v>
          </cell>
        </row>
        <row r="501">
          <cell r="Y501">
            <v>0</v>
          </cell>
        </row>
        <row r="505">
          <cell r="Y505">
            <v>0</v>
          </cell>
        </row>
        <row r="509">
          <cell r="Y509">
            <v>0</v>
          </cell>
        </row>
        <row r="513">
          <cell r="Y513">
            <v>0</v>
          </cell>
        </row>
        <row r="517">
          <cell r="Y517">
            <v>0</v>
          </cell>
        </row>
        <row r="521">
          <cell r="Y521">
            <v>0</v>
          </cell>
        </row>
        <row r="525">
          <cell r="Y525">
            <v>0</v>
          </cell>
        </row>
        <row r="529">
          <cell r="Y529">
            <v>0</v>
          </cell>
        </row>
        <row r="536">
          <cell r="F536">
            <v>6887747.60906268</v>
          </cell>
          <cell r="Y536">
            <v>233659.4296035236</v>
          </cell>
        </row>
        <row r="541">
          <cell r="F541">
            <v>6801957.418670794</v>
          </cell>
          <cell r="Y541">
            <v>0</v>
          </cell>
        </row>
        <row r="546">
          <cell r="F546">
            <v>1717029.9315471314</v>
          </cell>
          <cell r="Y546">
            <v>0</v>
          </cell>
        </row>
        <row r="551">
          <cell r="F551">
            <v>1690032.7532925711</v>
          </cell>
          <cell r="Y551">
            <v>0</v>
          </cell>
        </row>
        <row r="556">
          <cell r="F556">
            <v>279.70370100421121</v>
          </cell>
          <cell r="Y556">
            <v>0</v>
          </cell>
        </row>
        <row r="561">
          <cell r="F561">
            <v>109073.17651547365</v>
          </cell>
          <cell r="Y561">
            <v>109073.17651547365</v>
          </cell>
        </row>
        <row r="566">
          <cell r="F566">
            <v>2093957.1297450361</v>
          </cell>
          <cell r="Y566">
            <v>2093957.1297450361</v>
          </cell>
        </row>
        <row r="571">
          <cell r="F571">
            <v>5568377.0407811385</v>
          </cell>
          <cell r="Y571">
            <v>0</v>
          </cell>
        </row>
        <row r="576">
          <cell r="F576">
            <v>2887682.4332551132</v>
          </cell>
          <cell r="Y576">
            <v>0</v>
          </cell>
        </row>
        <row r="581">
          <cell r="F581">
            <v>649452.55268583796</v>
          </cell>
          <cell r="Y581">
            <v>0</v>
          </cell>
        </row>
        <row r="586">
          <cell r="F586">
            <v>2286640.7954633571</v>
          </cell>
          <cell r="Y586">
            <v>77571.829617146082</v>
          </cell>
        </row>
        <row r="591">
          <cell r="F591">
            <v>779035.55948743632</v>
          </cell>
          <cell r="Y591">
            <v>0</v>
          </cell>
        </row>
        <row r="596">
          <cell r="F596">
            <v>5614196.9840915361</v>
          </cell>
          <cell r="Y596">
            <v>0</v>
          </cell>
        </row>
        <row r="601">
          <cell r="F601">
            <v>41683283.447724432</v>
          </cell>
          <cell r="Y601">
            <v>0</v>
          </cell>
        </row>
        <row r="606">
          <cell r="F606">
            <v>13290306.073330021</v>
          </cell>
          <cell r="Y606">
            <v>0</v>
          </cell>
        </row>
        <row r="611">
          <cell r="F611">
            <v>429753.26392337057</v>
          </cell>
          <cell r="Y611">
            <v>0</v>
          </cell>
        </row>
        <row r="616">
          <cell r="F616">
            <v>2066463.481951908</v>
          </cell>
          <cell r="Y616">
            <v>0</v>
          </cell>
        </row>
        <row r="621">
          <cell r="F621">
            <v>2844221.8788886126</v>
          </cell>
          <cell r="Y621">
            <v>2844221.8788886126</v>
          </cell>
        </row>
        <row r="626">
          <cell r="F626">
            <v>994803.46999627387</v>
          </cell>
          <cell r="Y626">
            <v>0</v>
          </cell>
        </row>
        <row r="633">
          <cell r="Y633">
            <v>0</v>
          </cell>
        </row>
        <row r="638">
          <cell r="Y638">
            <v>0</v>
          </cell>
        </row>
        <row r="643">
          <cell r="Y643">
            <v>0</v>
          </cell>
        </row>
        <row r="649">
          <cell r="Y649">
            <v>0</v>
          </cell>
        </row>
        <row r="654">
          <cell r="Y654">
            <v>0</v>
          </cell>
        </row>
        <row r="661">
          <cell r="Y661">
            <v>0</v>
          </cell>
        </row>
        <row r="666">
          <cell r="Y666">
            <v>0</v>
          </cell>
        </row>
        <row r="671">
          <cell r="Y671">
            <v>0</v>
          </cell>
        </row>
        <row r="676">
          <cell r="Y676">
            <v>0</v>
          </cell>
        </row>
        <row r="683">
          <cell r="Y683">
            <v>0</v>
          </cell>
        </row>
        <row r="688">
          <cell r="Y688">
            <v>0</v>
          </cell>
        </row>
        <row r="693">
          <cell r="Y693">
            <v>0</v>
          </cell>
        </row>
        <row r="698">
          <cell r="Y698">
            <v>0</v>
          </cell>
        </row>
        <row r="705">
          <cell r="Y705">
            <v>0</v>
          </cell>
        </row>
        <row r="707">
          <cell r="Y707">
            <v>310375.33218447777</v>
          </cell>
        </row>
        <row r="711">
          <cell r="Y711">
            <v>0</v>
          </cell>
        </row>
        <row r="713">
          <cell r="Y713">
            <v>-95402.87358030738</v>
          </cell>
        </row>
        <row r="717">
          <cell r="Y717">
            <v>0</v>
          </cell>
        </row>
        <row r="719">
          <cell r="Y719">
            <v>57260.778270756142</v>
          </cell>
        </row>
        <row r="722">
          <cell r="Y722">
            <v>11440.454450226256</v>
          </cell>
        </row>
        <row r="723">
          <cell r="Y723">
            <v>0</v>
          </cell>
        </row>
        <row r="724">
          <cell r="Y724">
            <v>38084.035315421454</v>
          </cell>
        </row>
        <row r="729">
          <cell r="Y729">
            <v>38295.372316114284</v>
          </cell>
        </row>
        <row r="735">
          <cell r="Y735">
            <v>0</v>
          </cell>
        </row>
        <row r="740">
          <cell r="Y740">
            <v>0</v>
          </cell>
        </row>
        <row r="747">
          <cell r="Y747">
            <v>0</v>
          </cell>
        </row>
        <row r="749">
          <cell r="F749">
            <v>0</v>
          </cell>
          <cell r="Y749">
            <v>0</v>
          </cell>
        </row>
        <row r="754">
          <cell r="Y754">
            <v>-75137.926686523118</v>
          </cell>
        </row>
        <row r="757">
          <cell r="Y757">
            <v>14760.454273913067</v>
          </cell>
        </row>
        <row r="758">
          <cell r="Y758">
            <v>0</v>
          </cell>
        </row>
        <row r="759">
          <cell r="Y759">
            <v>159048.03680597671</v>
          </cell>
        </row>
        <row r="765">
          <cell r="Y765">
            <v>26118.329064479803</v>
          </cell>
        </row>
        <row r="771">
          <cell r="Y771">
            <v>155697.72022374539</v>
          </cell>
        </row>
        <row r="779">
          <cell r="Y779">
            <v>0</v>
          </cell>
        </row>
        <row r="780">
          <cell r="Y780">
            <v>0</v>
          </cell>
        </row>
        <row r="781">
          <cell r="Y781">
            <v>0</v>
          </cell>
        </row>
        <row r="782">
          <cell r="Y782">
            <v>0</v>
          </cell>
        </row>
        <row r="787">
          <cell r="Y787">
            <v>0</v>
          </cell>
        </row>
        <row r="792">
          <cell r="Y792">
            <v>0</v>
          </cell>
        </row>
        <row r="796">
          <cell r="Y796">
            <v>0</v>
          </cell>
        </row>
        <row r="797">
          <cell r="Y797">
            <v>0</v>
          </cell>
        </row>
        <row r="798">
          <cell r="Y798">
            <v>0</v>
          </cell>
        </row>
        <row r="799">
          <cell r="Y799">
            <v>0</v>
          </cell>
        </row>
        <row r="805">
          <cell r="Y805">
            <v>0</v>
          </cell>
        </row>
        <row r="808">
          <cell r="Y808">
            <v>0</v>
          </cell>
        </row>
        <row r="809">
          <cell r="Y809">
            <v>0</v>
          </cell>
        </row>
        <row r="810">
          <cell r="Y810">
            <v>0</v>
          </cell>
        </row>
        <row r="811">
          <cell r="Y811">
            <v>0</v>
          </cell>
        </row>
        <row r="812">
          <cell r="Y812">
            <v>0</v>
          </cell>
        </row>
        <row r="813">
          <cell r="Y813">
            <v>0</v>
          </cell>
        </row>
        <row r="814">
          <cell r="Y814">
            <v>0</v>
          </cell>
        </row>
        <row r="815">
          <cell r="Y815">
            <v>0</v>
          </cell>
        </row>
        <row r="816">
          <cell r="Y816">
            <v>0</v>
          </cell>
        </row>
        <row r="817">
          <cell r="Y817">
            <v>2586247.3326061517</v>
          </cell>
        </row>
        <row r="818">
          <cell r="Y818">
            <v>0</v>
          </cell>
        </row>
        <row r="819">
          <cell r="Y819">
            <v>0</v>
          </cell>
        </row>
        <row r="820">
          <cell r="Y820">
            <v>0</v>
          </cell>
        </row>
        <row r="824">
          <cell r="Y824">
            <v>107376.90781654602</v>
          </cell>
        </row>
        <row r="825">
          <cell r="Y825">
            <v>0</v>
          </cell>
        </row>
        <row r="826">
          <cell r="Y826">
            <v>0</v>
          </cell>
        </row>
        <row r="827">
          <cell r="Y827">
            <v>0</v>
          </cell>
        </row>
        <row r="828">
          <cell r="Y828">
            <v>0</v>
          </cell>
        </row>
        <row r="829">
          <cell r="Y829">
            <v>0</v>
          </cell>
        </row>
        <row r="830">
          <cell r="Y830">
            <v>54916.85591158348</v>
          </cell>
        </row>
        <row r="831">
          <cell r="Y831">
            <v>0</v>
          </cell>
        </row>
        <row r="832">
          <cell r="Y832">
            <v>0</v>
          </cell>
        </row>
        <row r="837">
          <cell r="Y837">
            <v>0</v>
          </cell>
        </row>
        <row r="841">
          <cell r="Y841">
            <v>0</v>
          </cell>
        </row>
        <row r="846">
          <cell r="Y846">
            <v>0</v>
          </cell>
        </row>
        <row r="853">
          <cell r="Y853">
            <v>4919.5405773324683</v>
          </cell>
        </row>
        <row r="855">
          <cell r="Y855">
            <v>0</v>
          </cell>
        </row>
        <row r="857">
          <cell r="Y857">
            <v>4931.9956539889781</v>
          </cell>
        </row>
        <row r="861">
          <cell r="Y861">
            <v>0</v>
          </cell>
        </row>
        <row r="864">
          <cell r="Y864">
            <v>-5949.0576384948245</v>
          </cell>
        </row>
        <row r="865">
          <cell r="Y865">
            <v>0</v>
          </cell>
        </row>
        <row r="866">
          <cell r="Y866">
            <v>82363.571767062298</v>
          </cell>
        </row>
        <row r="867">
          <cell r="Y867">
            <v>0</v>
          </cell>
        </row>
        <row r="868">
          <cell r="Y868">
            <v>0</v>
          </cell>
        </row>
        <row r="869">
          <cell r="Y869">
            <v>0</v>
          </cell>
        </row>
        <row r="870">
          <cell r="Y870">
            <v>0</v>
          </cell>
        </row>
        <row r="875">
          <cell r="Y875">
            <v>0</v>
          </cell>
        </row>
        <row r="880">
          <cell r="Y880">
            <v>0</v>
          </cell>
        </row>
        <row r="888">
          <cell r="Y888">
            <v>0</v>
          </cell>
        </row>
        <row r="894">
          <cell r="Y894">
            <v>0</v>
          </cell>
        </row>
        <row r="903">
          <cell r="Y903">
            <v>0</v>
          </cell>
        </row>
        <row r="908">
          <cell r="Y908">
            <v>0</v>
          </cell>
        </row>
        <row r="916">
          <cell r="Y916">
            <v>549039.89401507436</v>
          </cell>
        </row>
        <row r="921">
          <cell r="Y921">
            <v>-14087.793643621151</v>
          </cell>
        </row>
        <row r="926">
          <cell r="Y926">
            <v>0</v>
          </cell>
        </row>
        <row r="957">
          <cell r="Y957">
            <v>-194013.18520466588</v>
          </cell>
        </row>
        <row r="977">
          <cell r="Y977">
            <v>1534765.6425384094</v>
          </cell>
        </row>
        <row r="992">
          <cell r="Y992">
            <v>0</v>
          </cell>
        </row>
        <row r="1011">
          <cell r="Y1011">
            <v>-1285457.044839297</v>
          </cell>
        </row>
        <row r="1026">
          <cell r="Y1026">
            <v>0</v>
          </cell>
        </row>
        <row r="1031">
          <cell r="Y1031">
            <v>0</v>
          </cell>
        </row>
        <row r="1032">
          <cell r="Y1032">
            <v>0</v>
          </cell>
        </row>
        <row r="1033">
          <cell r="Y1033">
            <v>0</v>
          </cell>
        </row>
        <row r="1034">
          <cell r="Y1034">
            <v>0</v>
          </cell>
        </row>
        <row r="1035">
          <cell r="Y1035">
            <v>0</v>
          </cell>
        </row>
        <row r="1036">
          <cell r="Y1036">
            <v>0</v>
          </cell>
        </row>
        <row r="1040">
          <cell r="Y1040">
            <v>0</v>
          </cell>
        </row>
        <row r="1041">
          <cell r="Y1041">
            <v>0</v>
          </cell>
        </row>
        <row r="1042">
          <cell r="Y1042">
            <v>0</v>
          </cell>
        </row>
        <row r="1043">
          <cell r="Y1043">
            <v>-9491.4712869239065</v>
          </cell>
        </row>
        <row r="1044">
          <cell r="Y1044">
            <v>0</v>
          </cell>
        </row>
        <row r="1045">
          <cell r="Y1045">
            <v>-1105.4908293662215</v>
          </cell>
        </row>
        <row r="1049">
          <cell r="Y1049">
            <v>514.62804262538589</v>
          </cell>
        </row>
        <row r="1050">
          <cell r="Y1050">
            <v>0</v>
          </cell>
        </row>
        <row r="1051">
          <cell r="Y1051">
            <v>611188.27432083024</v>
          </cell>
        </row>
        <row r="1052">
          <cell r="Y1052">
            <v>491892.33903849556</v>
          </cell>
        </row>
        <row r="1053">
          <cell r="Y1053">
            <v>0</v>
          </cell>
        </row>
        <row r="1054">
          <cell r="Y1054">
            <v>0</v>
          </cell>
        </row>
        <row r="1055">
          <cell r="Y1055">
            <v>0</v>
          </cell>
        </row>
        <row r="1056">
          <cell r="Y1056">
            <v>0</v>
          </cell>
        </row>
        <row r="1057">
          <cell r="Y1057">
            <v>0</v>
          </cell>
        </row>
        <row r="1058">
          <cell r="Y1058">
            <v>66482.424861603082</v>
          </cell>
        </row>
        <row r="1059">
          <cell r="Y1059">
            <v>0</v>
          </cell>
        </row>
        <row r="1060">
          <cell r="Y1060">
            <v>0</v>
          </cell>
        </row>
        <row r="1061">
          <cell r="Y1061">
            <v>0</v>
          </cell>
        </row>
        <row r="1062">
          <cell r="Y1062">
            <v>2673734.0565705975</v>
          </cell>
        </row>
        <row r="1068">
          <cell r="Y1068">
            <v>0</v>
          </cell>
        </row>
        <row r="1069">
          <cell r="Y1069">
            <v>0</v>
          </cell>
        </row>
        <row r="1070">
          <cell r="Y1070">
            <v>0</v>
          </cell>
        </row>
        <row r="1073">
          <cell r="Y1073">
            <v>0</v>
          </cell>
        </row>
        <row r="1074">
          <cell r="Y1074">
            <v>0</v>
          </cell>
        </row>
        <row r="1075">
          <cell r="Y1075">
            <v>3117.2500792954934</v>
          </cell>
        </row>
        <row r="1076">
          <cell r="Y1076">
            <v>0</v>
          </cell>
        </row>
        <row r="1077">
          <cell r="Y1077">
            <v>0</v>
          </cell>
        </row>
        <row r="1078">
          <cell r="Y1078">
            <v>-41869.937946670994</v>
          </cell>
        </row>
        <row r="1082">
          <cell r="Y1082">
            <v>0</v>
          </cell>
        </row>
        <row r="1083">
          <cell r="Y1083">
            <v>0</v>
          </cell>
        </row>
        <row r="1084">
          <cell r="Y1084">
            <v>615063.87669115607</v>
          </cell>
        </row>
        <row r="1085">
          <cell r="Y1085">
            <v>0</v>
          </cell>
        </row>
        <row r="1086">
          <cell r="Y1086">
            <v>254.20817479575297</v>
          </cell>
        </row>
        <row r="1087">
          <cell r="Y1087">
            <v>0</v>
          </cell>
        </row>
        <row r="1088">
          <cell r="Y1088">
            <v>0</v>
          </cell>
        </row>
        <row r="1089">
          <cell r="Y1089">
            <v>0</v>
          </cell>
        </row>
        <row r="1090">
          <cell r="Y1090">
            <v>240834.08021339832</v>
          </cell>
        </row>
        <row r="1091">
          <cell r="Y1091">
            <v>-1083.4518747593802</v>
          </cell>
        </row>
        <row r="1092">
          <cell r="Y1092">
            <v>7142188.3529288154</v>
          </cell>
        </row>
        <row r="1093">
          <cell r="Y1093">
            <v>0</v>
          </cell>
        </row>
        <row r="1101">
          <cell r="Y1101">
            <v>103603.97418797985</v>
          </cell>
        </row>
        <row r="1103">
          <cell r="Y1103">
            <v>0</v>
          </cell>
        </row>
        <row r="1120">
          <cell r="Y1120">
            <v>-4125289.6175481696</v>
          </cell>
        </row>
        <row r="1124">
          <cell r="Y1124">
            <v>103603.97418762023</v>
          </cell>
        </row>
        <row r="1133">
          <cell r="Y1133">
            <v>0</v>
          </cell>
        </row>
        <row r="1134">
          <cell r="Y1134">
            <v>0</v>
          </cell>
        </row>
        <row r="1135">
          <cell r="Y1135">
            <v>0</v>
          </cell>
        </row>
        <row r="1136">
          <cell r="Y1136">
            <v>0</v>
          </cell>
        </row>
        <row r="1142">
          <cell r="Y1142">
            <v>762447.66114379407</v>
          </cell>
        </row>
        <row r="1150">
          <cell r="Y1150">
            <v>0</v>
          </cell>
        </row>
        <row r="1151">
          <cell r="Y1151">
            <v>0</v>
          </cell>
        </row>
        <row r="1155">
          <cell r="Y1155">
            <v>0</v>
          </cell>
        </row>
        <row r="1156">
          <cell r="Y1156">
            <v>0</v>
          </cell>
        </row>
        <row r="1160">
          <cell r="Y1160">
            <v>0</v>
          </cell>
        </row>
        <row r="1161">
          <cell r="Y1161">
            <v>0</v>
          </cell>
        </row>
        <row r="1165">
          <cell r="Y1165">
            <v>0</v>
          </cell>
        </row>
        <row r="1166">
          <cell r="Y1166">
            <v>0</v>
          </cell>
        </row>
        <row r="1170">
          <cell r="Y1170">
            <v>0</v>
          </cell>
        </row>
        <row r="1171">
          <cell r="Y1171">
            <v>0</v>
          </cell>
        </row>
        <row r="1175">
          <cell r="Y1175">
            <v>0</v>
          </cell>
        </row>
        <row r="1176">
          <cell r="Y1176">
            <v>0</v>
          </cell>
        </row>
        <row r="1181">
          <cell r="Y1181">
            <v>0</v>
          </cell>
        </row>
        <row r="1188">
          <cell r="Y1188">
            <v>0</v>
          </cell>
        </row>
        <row r="1192">
          <cell r="Y1192">
            <v>0</v>
          </cell>
        </row>
        <row r="1196">
          <cell r="Y1196">
            <v>0</v>
          </cell>
        </row>
        <row r="1200">
          <cell r="Y1200">
            <v>0</v>
          </cell>
        </row>
        <row r="1204">
          <cell r="Y1204">
            <v>0</v>
          </cell>
        </row>
        <row r="1208">
          <cell r="Y1208">
            <v>0</v>
          </cell>
        </row>
        <row r="1213">
          <cell r="Y1213">
            <v>0</v>
          </cell>
        </row>
        <row r="1221">
          <cell r="Y1221">
            <v>0</v>
          </cell>
        </row>
        <row r="1226">
          <cell r="Y1226">
            <v>0</v>
          </cell>
        </row>
        <row r="1231">
          <cell r="Y1231">
            <v>0</v>
          </cell>
        </row>
        <row r="1236">
          <cell r="Y1236">
            <v>0</v>
          </cell>
        </row>
        <row r="1241">
          <cell r="Y1241">
            <v>0</v>
          </cell>
        </row>
        <row r="1246">
          <cell r="Y1246">
            <v>0</v>
          </cell>
        </row>
        <row r="1251">
          <cell r="Y1251">
            <v>0</v>
          </cell>
        </row>
        <row r="1257">
          <cell r="Y1257">
            <v>0</v>
          </cell>
        </row>
        <row r="1264">
          <cell r="Y1264">
            <v>0</v>
          </cell>
        </row>
        <row r="1266">
          <cell r="Y1266">
            <v>0</v>
          </cell>
        </row>
        <row r="1270">
          <cell r="Y1270">
            <v>0</v>
          </cell>
        </row>
        <row r="1271">
          <cell r="Y1271">
            <v>0</v>
          </cell>
        </row>
        <row r="1272">
          <cell r="Y1272">
            <v>0</v>
          </cell>
        </row>
        <row r="1276">
          <cell r="Y1276">
            <v>0</v>
          </cell>
        </row>
        <row r="1277">
          <cell r="Y1277">
            <v>0</v>
          </cell>
        </row>
        <row r="1282">
          <cell r="Y1282">
            <v>0</v>
          </cell>
        </row>
        <row r="1283">
          <cell r="Y1283">
            <v>0</v>
          </cell>
        </row>
        <row r="1284">
          <cell r="Y1284">
            <v>0</v>
          </cell>
        </row>
        <row r="1289">
          <cell r="Y1289">
            <v>0</v>
          </cell>
        </row>
        <row r="1290">
          <cell r="Y1290">
            <v>0</v>
          </cell>
        </row>
        <row r="1291">
          <cell r="Y1291">
            <v>0</v>
          </cell>
        </row>
        <row r="1295">
          <cell r="Y1295">
            <v>0</v>
          </cell>
        </row>
        <row r="1296">
          <cell r="Y1296">
            <v>0</v>
          </cell>
        </row>
        <row r="1297">
          <cell r="Y1297">
            <v>0</v>
          </cell>
        </row>
        <row r="1301">
          <cell r="Y1301">
            <v>0</v>
          </cell>
        </row>
        <row r="1303">
          <cell r="Y1303">
            <v>0</v>
          </cell>
        </row>
        <row r="1308">
          <cell r="Y1308">
            <v>0</v>
          </cell>
        </row>
        <row r="1315">
          <cell r="Y1315">
            <v>0</v>
          </cell>
        </row>
        <row r="1323">
          <cell r="F1323">
            <v>65523788.682003349</v>
          </cell>
          <cell r="Y1323">
            <v>0</v>
          </cell>
        </row>
        <row r="1330">
          <cell r="F1330">
            <v>50845744.158184782</v>
          </cell>
          <cell r="Y1330">
            <v>0</v>
          </cell>
        </row>
        <row r="1336">
          <cell r="F1336">
            <v>634490802.10434282</v>
          </cell>
          <cell r="Y1336">
            <v>0</v>
          </cell>
        </row>
        <row r="1342">
          <cell r="F1342">
            <v>337979514.75243306</v>
          </cell>
          <cell r="Y1342">
            <v>0</v>
          </cell>
        </row>
        <row r="1348">
          <cell r="F1348">
            <v>545994485.22805691</v>
          </cell>
          <cell r="Y1348">
            <v>0</v>
          </cell>
        </row>
        <row r="1354">
          <cell r="F1354">
            <v>358772623.28166842</v>
          </cell>
          <cell r="Y1354">
            <v>0</v>
          </cell>
        </row>
        <row r="1360">
          <cell r="F1360">
            <v>1409441.8474685166</v>
          </cell>
          <cell r="Y1360">
            <v>0</v>
          </cell>
        </row>
        <row r="1366">
          <cell r="F1366">
            <v>3237640.7806528024</v>
          </cell>
          <cell r="Y1366">
            <v>0</v>
          </cell>
        </row>
        <row r="1372">
          <cell r="F1372">
            <v>4996120.9293602761</v>
          </cell>
          <cell r="Y1372">
            <v>0</v>
          </cell>
        </row>
        <row r="1376">
          <cell r="Y1376">
            <v>0</v>
          </cell>
        </row>
        <row r="1380">
          <cell r="F1380">
            <v>0</v>
          </cell>
        </row>
        <row r="1388">
          <cell r="F1388">
            <v>32758008.455924053</v>
          </cell>
          <cell r="Y1388">
            <v>0</v>
          </cell>
        </row>
        <row r="1394">
          <cell r="F1394">
            <v>41611910.685070224</v>
          </cell>
          <cell r="Y1394">
            <v>0</v>
          </cell>
        </row>
        <row r="1400">
          <cell r="F1400">
            <v>426968537.48323786</v>
          </cell>
          <cell r="Y1400">
            <v>0</v>
          </cell>
        </row>
        <row r="1407">
          <cell r="F1407">
            <v>323877080.59625232</v>
          </cell>
        </row>
        <row r="1414">
          <cell r="F1414">
            <v>217986859.43925196</v>
          </cell>
        </row>
        <row r="1421">
          <cell r="F1421">
            <v>169418841.40714058</v>
          </cell>
        </row>
        <row r="1428">
          <cell r="F1428">
            <v>470936475.3446579</v>
          </cell>
        </row>
        <row r="1434">
          <cell r="F1434">
            <v>432805782.20940626</v>
          </cell>
          <cell r="Y1434">
            <v>0</v>
          </cell>
        </row>
        <row r="1441">
          <cell r="F1441">
            <v>228878373.42927888</v>
          </cell>
          <cell r="Y1441">
            <v>0</v>
          </cell>
        </row>
        <row r="1447">
          <cell r="F1447">
            <v>80788746.213291228</v>
          </cell>
          <cell r="Y1447">
            <v>80788746.213291228</v>
          </cell>
        </row>
        <row r="1454">
          <cell r="F1454">
            <v>4665237.088400173</v>
          </cell>
        </row>
        <row r="1458">
          <cell r="F1458">
            <v>0</v>
          </cell>
          <cell r="Y1458">
            <v>0</v>
          </cell>
        </row>
        <row r="1459">
          <cell r="F1459">
            <v>0</v>
          </cell>
          <cell r="Y1459">
            <v>0</v>
          </cell>
        </row>
        <row r="1460">
          <cell r="F1460">
            <v>0</v>
          </cell>
          <cell r="Y1460">
            <v>0</v>
          </cell>
        </row>
        <row r="1461">
          <cell r="F1461">
            <v>0</v>
          </cell>
        </row>
        <row r="1467">
          <cell r="F1467">
            <v>25142234.001355112</v>
          </cell>
          <cell r="Y1467">
            <v>0</v>
          </cell>
        </row>
        <row r="1471">
          <cell r="Y1471">
            <v>0</v>
          </cell>
        </row>
        <row r="1475">
          <cell r="Y1475">
            <v>0</v>
          </cell>
        </row>
        <row r="1481">
          <cell r="Y1481">
            <v>101265.58183782731</v>
          </cell>
        </row>
        <row r="1482">
          <cell r="Y1482">
            <v>0</v>
          </cell>
        </row>
        <row r="1483">
          <cell r="Y1483">
            <v>0</v>
          </cell>
        </row>
        <row r="1484">
          <cell r="Y1484">
            <v>0</v>
          </cell>
        </row>
        <row r="1485">
          <cell r="Y1485">
            <v>21867.254750698467</v>
          </cell>
        </row>
        <row r="1489">
          <cell r="Y1489">
            <v>942256.5408805476</v>
          </cell>
        </row>
        <row r="1490">
          <cell r="Y1490">
            <v>0</v>
          </cell>
        </row>
        <row r="1491">
          <cell r="Y1491">
            <v>0</v>
          </cell>
        </row>
        <row r="1492">
          <cell r="Y1492">
            <v>0</v>
          </cell>
        </row>
        <row r="1493">
          <cell r="Y1493">
            <v>0</v>
          </cell>
        </row>
        <row r="1494">
          <cell r="Y1494">
            <v>404252.9430815645</v>
          </cell>
        </row>
        <row r="1498">
          <cell r="Y1498">
            <v>62999.884783196314</v>
          </cell>
        </row>
        <row r="1499">
          <cell r="Y1499">
            <v>0</v>
          </cell>
        </row>
        <row r="1500">
          <cell r="Y1500">
            <v>0</v>
          </cell>
        </row>
        <row r="1501">
          <cell r="Y1501">
            <v>0</v>
          </cell>
        </row>
        <row r="1502">
          <cell r="Y1502">
            <v>0</v>
          </cell>
        </row>
        <row r="1503">
          <cell r="Y1503">
            <v>0</v>
          </cell>
        </row>
        <row r="1504">
          <cell r="Y1504">
            <v>206803.06166919714</v>
          </cell>
        </row>
        <row r="1505">
          <cell r="Y1505">
            <v>0</v>
          </cell>
        </row>
        <row r="1506">
          <cell r="Y1506">
            <v>0</v>
          </cell>
        </row>
        <row r="1510">
          <cell r="Y1510">
            <v>788735.59571950044</v>
          </cell>
        </row>
        <row r="1511">
          <cell r="Y1511">
            <v>29737.663268964639</v>
          </cell>
        </row>
        <row r="1512">
          <cell r="Y1512">
            <v>0</v>
          </cell>
        </row>
        <row r="1513">
          <cell r="Y1513">
            <v>0</v>
          </cell>
        </row>
        <row r="1514">
          <cell r="Y1514">
            <v>0</v>
          </cell>
        </row>
        <row r="1515">
          <cell r="Y1515">
            <v>0</v>
          </cell>
        </row>
        <row r="1516">
          <cell r="Y1516">
            <v>0</v>
          </cell>
        </row>
        <row r="1517">
          <cell r="Y1517">
            <v>0</v>
          </cell>
        </row>
        <row r="1518">
          <cell r="Y1518">
            <v>0</v>
          </cell>
        </row>
        <row r="1522">
          <cell r="Y1522">
            <v>88278.71379745884</v>
          </cell>
        </row>
        <row r="1523">
          <cell r="Y1523">
            <v>0</v>
          </cell>
        </row>
        <row r="1524">
          <cell r="Y1524">
            <v>0</v>
          </cell>
        </row>
        <row r="1525">
          <cell r="Y1525">
            <v>1345.6894533043651</v>
          </cell>
        </row>
        <row r="1526">
          <cell r="Y1526">
            <v>0</v>
          </cell>
        </row>
        <row r="1527">
          <cell r="Y1527">
            <v>0</v>
          </cell>
        </row>
        <row r="1531">
          <cell r="Y1531">
            <v>302506.83164974279</v>
          </cell>
        </row>
        <row r="1532">
          <cell r="Y1532">
            <v>0</v>
          </cell>
        </row>
        <row r="1533">
          <cell r="Y1533">
            <v>0</v>
          </cell>
        </row>
        <row r="1534">
          <cell r="Y1534">
            <v>15124.93488335246</v>
          </cell>
        </row>
        <row r="1535">
          <cell r="Y1535">
            <v>0</v>
          </cell>
        </row>
        <row r="1536">
          <cell r="Y1536">
            <v>0</v>
          </cell>
        </row>
        <row r="1537">
          <cell r="Y1537">
            <v>0</v>
          </cell>
        </row>
        <row r="1538">
          <cell r="Y1538">
            <v>0</v>
          </cell>
        </row>
        <row r="1542">
          <cell r="Y1542">
            <v>179898.8990322403</v>
          </cell>
        </row>
        <row r="1543">
          <cell r="Y1543">
            <v>0</v>
          </cell>
        </row>
        <row r="1544">
          <cell r="Y1544">
            <v>0</v>
          </cell>
        </row>
        <row r="1545">
          <cell r="Y1545">
            <v>20890.15354817707</v>
          </cell>
        </row>
        <row r="1546">
          <cell r="Y1546">
            <v>0</v>
          </cell>
        </row>
        <row r="1547">
          <cell r="Y1547">
            <v>0</v>
          </cell>
        </row>
        <row r="1548">
          <cell r="Y1548">
            <v>0</v>
          </cell>
        </row>
        <row r="1549">
          <cell r="Y1549">
            <v>0</v>
          </cell>
        </row>
        <row r="1553">
          <cell r="Y1553">
            <v>895096.34506212233</v>
          </cell>
        </row>
        <row r="1554">
          <cell r="Y1554">
            <v>0</v>
          </cell>
        </row>
        <row r="1555">
          <cell r="Y1555">
            <v>0</v>
          </cell>
        </row>
        <row r="1556">
          <cell r="Y1556">
            <v>4977.2527658881372</v>
          </cell>
        </row>
        <row r="1557">
          <cell r="Y1557">
            <v>0</v>
          </cell>
        </row>
        <row r="1558">
          <cell r="Y1558">
            <v>0</v>
          </cell>
        </row>
        <row r="1559">
          <cell r="Y1559">
            <v>0</v>
          </cell>
        </row>
        <row r="1560">
          <cell r="Y1560">
            <v>0</v>
          </cell>
        </row>
        <row r="1564">
          <cell r="Y1564">
            <v>1466728.4068507515</v>
          </cell>
        </row>
        <row r="1565">
          <cell r="Y1565">
            <v>0</v>
          </cell>
        </row>
        <row r="1566">
          <cell r="Y1566">
            <v>0</v>
          </cell>
        </row>
        <row r="1567">
          <cell r="Y1567">
            <v>201326.50887063431</v>
          </cell>
        </row>
        <row r="1568">
          <cell r="Y1568">
            <v>0</v>
          </cell>
        </row>
        <row r="1569">
          <cell r="Y1569">
            <v>0</v>
          </cell>
        </row>
        <row r="1570">
          <cell r="Y1570">
            <v>0</v>
          </cell>
        </row>
        <row r="1571">
          <cell r="Y1571">
            <v>0</v>
          </cell>
        </row>
        <row r="1572">
          <cell r="Y1572">
            <v>0</v>
          </cell>
        </row>
        <row r="1576">
          <cell r="Y1576">
            <v>10147.52024848265</v>
          </cell>
        </row>
        <row r="1577">
          <cell r="Y1577">
            <v>0</v>
          </cell>
        </row>
        <row r="1578">
          <cell r="Y1578">
            <v>0</v>
          </cell>
        </row>
        <row r="1579">
          <cell r="Y1579">
            <v>0</v>
          </cell>
        </row>
        <row r="1580">
          <cell r="Y1580">
            <v>12111.113448174949</v>
          </cell>
        </row>
        <row r="1581">
          <cell r="Y1581">
            <v>0</v>
          </cell>
        </row>
        <row r="1582">
          <cell r="Y1582">
            <v>0</v>
          </cell>
        </row>
        <row r="1583">
          <cell r="Y1583">
            <v>0</v>
          </cell>
        </row>
        <row r="1590">
          <cell r="Y1590">
            <v>0</v>
          </cell>
        </row>
        <row r="1594">
          <cell r="Y1594">
            <v>0</v>
          </cell>
        </row>
        <row r="1596">
          <cell r="Y1596">
            <v>0</v>
          </cell>
        </row>
        <row r="1601">
          <cell r="Y1601">
            <v>295211.46033860912</v>
          </cell>
        </row>
        <row r="1602">
          <cell r="Y1602">
            <v>0</v>
          </cell>
        </row>
        <row r="1603">
          <cell r="Y1603">
            <v>49474.613030731496</v>
          </cell>
        </row>
        <row r="1611">
          <cell r="Y1611">
            <v>0</v>
          </cell>
        </row>
        <row r="1614">
          <cell r="F1614">
            <v>0</v>
          </cell>
        </row>
        <row r="1623">
          <cell r="Y1623">
            <v>-776.58512581808077</v>
          </cell>
        </row>
        <row r="1631">
          <cell r="Y1631">
            <v>0</v>
          </cell>
        </row>
        <row r="1636">
          <cell r="Y1636">
            <v>0</v>
          </cell>
        </row>
        <row r="1637">
          <cell r="Y1637">
            <v>0</v>
          </cell>
        </row>
        <row r="1638">
          <cell r="Y1638">
            <v>0</v>
          </cell>
        </row>
        <row r="1641">
          <cell r="Y1641">
            <v>0</v>
          </cell>
        </row>
        <row r="1642">
          <cell r="Y1642">
            <v>0</v>
          </cell>
        </row>
        <row r="1643">
          <cell r="Y1643">
            <v>0</v>
          </cell>
        </row>
        <row r="1644">
          <cell r="Y1644">
            <v>0</v>
          </cell>
        </row>
        <row r="1648">
          <cell r="Y1648">
            <v>51372.058256774704</v>
          </cell>
        </row>
        <row r="1649">
          <cell r="Y1649">
            <v>0</v>
          </cell>
        </row>
        <row r="1650">
          <cell r="Y1650">
            <v>1497901.9444749004</v>
          </cell>
        </row>
        <row r="1651">
          <cell r="Y1651">
            <v>0</v>
          </cell>
        </row>
        <row r="1652">
          <cell r="Y1652">
            <v>0</v>
          </cell>
        </row>
        <row r="1654">
          <cell r="Y1654">
            <v>0</v>
          </cell>
        </row>
        <row r="1665">
          <cell r="Y1665">
            <v>0</v>
          </cell>
        </row>
        <row r="1673">
          <cell r="Y1673">
            <v>85230.408112353121</v>
          </cell>
        </row>
        <row r="1674">
          <cell r="Y1674">
            <v>0</v>
          </cell>
        </row>
        <row r="1675">
          <cell r="Y1675">
            <v>0</v>
          </cell>
        </row>
        <row r="1676">
          <cell r="Y1676">
            <v>0</v>
          </cell>
        </row>
        <row r="1677">
          <cell r="Y1677">
            <v>0</v>
          </cell>
        </row>
        <row r="1678">
          <cell r="Y1678">
            <v>0</v>
          </cell>
        </row>
        <row r="1685">
          <cell r="Y1685">
            <v>0</v>
          </cell>
        </row>
        <row r="1689">
          <cell r="Y1689">
            <v>0</v>
          </cell>
        </row>
        <row r="1694">
          <cell r="Y1694">
            <v>0</v>
          </cell>
        </row>
        <row r="1701">
          <cell r="Y1701">
            <v>0</v>
          </cell>
        </row>
        <row r="1709">
          <cell r="Y1709">
            <v>0</v>
          </cell>
        </row>
        <row r="1715">
          <cell r="Y1715">
            <v>0</v>
          </cell>
        </row>
        <row r="1716">
          <cell r="Y1716">
            <v>0</v>
          </cell>
        </row>
        <row r="1724">
          <cell r="Y1724">
            <v>0</v>
          </cell>
        </row>
        <row r="1728">
          <cell r="Y1728">
            <v>0</v>
          </cell>
        </row>
        <row r="1732">
          <cell r="Y1732">
            <v>0</v>
          </cell>
        </row>
        <row r="1749">
          <cell r="Y1749">
            <v>0</v>
          </cell>
        </row>
        <row r="1750">
          <cell r="Y1750">
            <v>408231.79532516038</v>
          </cell>
        </row>
        <row r="1755">
          <cell r="Y1755">
            <v>0</v>
          </cell>
        </row>
        <row r="1760">
          <cell r="Y1760">
            <v>-601.17712280735304</v>
          </cell>
        </row>
        <row r="1768">
          <cell r="Y1768">
            <v>0</v>
          </cell>
        </row>
        <row r="1770">
          <cell r="Y1770">
            <v>65626.116575501277</v>
          </cell>
        </row>
        <row r="1778">
          <cell r="Y1778">
            <v>0</v>
          </cell>
        </row>
        <row r="1780">
          <cell r="Y1780">
            <v>27654.647045515041</v>
          </cell>
        </row>
        <row r="1788">
          <cell r="Y1788">
            <v>0</v>
          </cell>
        </row>
        <row r="1791">
          <cell r="Y1791">
            <v>46.301605417910494</v>
          </cell>
        </row>
        <row r="1798">
          <cell r="Y1798">
            <v>73634.676801837399</v>
          </cell>
        </row>
        <row r="1809">
          <cell r="Y1809">
            <v>0</v>
          </cell>
        </row>
        <row r="1810">
          <cell r="Y1810">
            <v>199297.80722946802</v>
          </cell>
        </row>
        <row r="1824">
          <cell r="Y1824">
            <v>0</v>
          </cell>
        </row>
        <row r="1829">
          <cell r="Y1829">
            <v>0</v>
          </cell>
        </row>
        <row r="1834">
          <cell r="Y1834">
            <v>0</v>
          </cell>
        </row>
        <row r="1843">
          <cell r="Y1843">
            <v>0</v>
          </cell>
        </row>
        <row r="1847">
          <cell r="F1847">
            <v>0</v>
          </cell>
          <cell r="Y1847">
            <v>0</v>
          </cell>
        </row>
        <row r="1850">
          <cell r="F1850">
            <v>-2956470.2857848713</v>
          </cell>
        </row>
        <row r="1851">
          <cell r="F1851">
            <v>-2956470.2857848713</v>
          </cell>
          <cell r="Y1851">
            <v>-26952.298544626792</v>
          </cell>
        </row>
        <row r="1855">
          <cell r="F1855">
            <v>-10270013.358761465</v>
          </cell>
          <cell r="Y1855">
            <v>-93625.316457107736</v>
          </cell>
        </row>
        <row r="1859">
          <cell r="F1859">
            <v>-647320.21573147376</v>
          </cell>
          <cell r="Y1859">
            <v>0</v>
          </cell>
        </row>
        <row r="1863">
          <cell r="Y1863">
            <v>0</v>
          </cell>
        </row>
        <row r="1864">
          <cell r="F1864">
            <v>-446748.89750999969</v>
          </cell>
          <cell r="Y1864">
            <v>0</v>
          </cell>
        </row>
        <row r="1867">
          <cell r="F1867">
            <v>-2239290.6767274253</v>
          </cell>
        </row>
        <row r="1868">
          <cell r="F1868">
            <v>-2239290.6767274253</v>
          </cell>
          <cell r="Y1868">
            <v>0</v>
          </cell>
        </row>
        <row r="1876">
          <cell r="Y1876">
            <v>-98823.602009310547</v>
          </cell>
        </row>
        <row r="1880">
          <cell r="F1880">
            <v>-778472.93409763381</v>
          </cell>
          <cell r="Y1880">
            <v>0</v>
          </cell>
        </row>
        <row r="1887">
          <cell r="F1887">
            <v>-5840281.8868034603</v>
          </cell>
          <cell r="Y1887">
            <v>0</v>
          </cell>
        </row>
        <row r="1891">
          <cell r="Y1891">
            <v>0</v>
          </cell>
        </row>
        <row r="1892">
          <cell r="Y1892">
            <v>851175.07160338084</v>
          </cell>
        </row>
        <row r="1894">
          <cell r="Y1894">
            <v>0</v>
          </cell>
        </row>
        <row r="1901">
          <cell r="Y1901">
            <v>0</v>
          </cell>
        </row>
        <row r="1902">
          <cell r="Y1902">
            <v>864335.08093002078</v>
          </cell>
        </row>
        <row r="1908">
          <cell r="Y1908">
            <v>0</v>
          </cell>
        </row>
        <row r="1912">
          <cell r="F1912">
            <v>1.0719561604796075</v>
          </cell>
        </row>
        <row r="1914">
          <cell r="Y1914">
            <v>246349.14090247222</v>
          </cell>
        </row>
        <row r="1926">
          <cell r="Y1926">
            <v>-13898473.445420917</v>
          </cell>
        </row>
        <row r="1932">
          <cell r="Y1932">
            <v>-104396.69531253657</v>
          </cell>
        </row>
        <row r="1939">
          <cell r="Y1939">
            <v>-156820.33035747628</v>
          </cell>
        </row>
        <row r="1952">
          <cell r="Y1952">
            <v>-1054.1465351026409</v>
          </cell>
        </row>
        <row r="1961">
          <cell r="Y1961">
            <v>0</v>
          </cell>
        </row>
        <row r="1962">
          <cell r="Y1962">
            <v>0</v>
          </cell>
        </row>
        <row r="1968">
          <cell r="Y1968">
            <v>0</v>
          </cell>
        </row>
        <row r="1975">
          <cell r="Y1975">
            <v>0</v>
          </cell>
        </row>
        <row r="1980">
          <cell r="Y1980">
            <v>0</v>
          </cell>
        </row>
        <row r="1982">
          <cell r="Y1982">
            <v>0</v>
          </cell>
        </row>
        <row r="1983">
          <cell r="Y1983">
            <v>0</v>
          </cell>
        </row>
        <row r="1988">
          <cell r="Y1988">
            <v>0</v>
          </cell>
        </row>
        <row r="2002">
          <cell r="Y2002">
            <v>0</v>
          </cell>
        </row>
        <row r="2006">
          <cell r="Y2006">
            <v>0</v>
          </cell>
        </row>
        <row r="2010">
          <cell r="Y2010">
            <v>0</v>
          </cell>
        </row>
        <row r="2014">
          <cell r="Y2014">
            <v>0</v>
          </cell>
        </row>
        <row r="2018">
          <cell r="Y2018">
            <v>0</v>
          </cell>
        </row>
        <row r="2022">
          <cell r="Y2022">
            <v>0</v>
          </cell>
        </row>
        <row r="2026">
          <cell r="Y2026">
            <v>0</v>
          </cell>
        </row>
        <row r="2030">
          <cell r="Y2030">
            <v>0</v>
          </cell>
        </row>
        <row r="2034">
          <cell r="Y2034">
            <v>0</v>
          </cell>
        </row>
        <row r="2038">
          <cell r="Y2038">
            <v>0</v>
          </cell>
        </row>
        <row r="2042">
          <cell r="Y2042">
            <v>-29001886.223786578</v>
          </cell>
        </row>
        <row r="2046">
          <cell r="Y2046">
            <v>0</v>
          </cell>
        </row>
        <row r="2050">
          <cell r="Y2050">
            <v>0</v>
          </cell>
        </row>
        <row r="2054">
          <cell r="Y2054">
            <v>0</v>
          </cell>
        </row>
        <row r="2057">
          <cell r="F2057">
            <v>0</v>
          </cell>
        </row>
        <row r="2058">
          <cell r="Y2058">
            <v>0</v>
          </cell>
        </row>
        <row r="2061">
          <cell r="F2061">
            <v>0</v>
          </cell>
        </row>
        <row r="2062">
          <cell r="Y2062">
            <v>0</v>
          </cell>
        </row>
        <row r="2065">
          <cell r="F2065">
            <v>538164.5</v>
          </cell>
        </row>
        <row r="2066">
          <cell r="Y2066">
            <v>18256.651846158136</v>
          </cell>
        </row>
        <row r="2072">
          <cell r="Y2072">
            <v>-1391592.5819716619</v>
          </cell>
        </row>
        <row r="2073">
          <cell r="Y2073">
            <v>0</v>
          </cell>
        </row>
        <row r="2074">
          <cell r="Y2074">
            <v>0</v>
          </cell>
        </row>
        <row r="2075">
          <cell r="Y2075">
            <v>0</v>
          </cell>
        </row>
        <row r="2076">
          <cell r="Y2076">
            <v>0</v>
          </cell>
        </row>
        <row r="2077">
          <cell r="Y2077">
            <v>-251047.15576095413</v>
          </cell>
        </row>
        <row r="2078">
          <cell r="Y2078">
            <v>0</v>
          </cell>
        </row>
        <row r="2079">
          <cell r="Y2079">
            <v>0</v>
          </cell>
        </row>
        <row r="2080">
          <cell r="Y2080">
            <v>0</v>
          </cell>
        </row>
        <row r="2092">
          <cell r="Y2092">
            <v>0</v>
          </cell>
        </row>
        <row r="2098">
          <cell r="Y2098">
            <v>0</v>
          </cell>
        </row>
        <row r="2099">
          <cell r="Y2099">
            <v>0</v>
          </cell>
        </row>
        <row r="2106">
          <cell r="Y2106">
            <v>0</v>
          </cell>
        </row>
        <row r="2107">
          <cell r="Y2107">
            <v>0</v>
          </cell>
        </row>
        <row r="2119">
          <cell r="Y2119">
            <v>0</v>
          </cell>
        </row>
        <row r="2124">
          <cell r="Y2124">
            <v>0</v>
          </cell>
        </row>
        <row r="2126">
          <cell r="Y2126">
            <v>-51196.748568084222</v>
          </cell>
        </row>
        <row r="2127">
          <cell r="Y2127">
            <v>0</v>
          </cell>
        </row>
        <row r="2128">
          <cell r="Y2128">
            <v>-51528.184162782003</v>
          </cell>
        </row>
        <row r="2134">
          <cell r="Y2134">
            <v>0</v>
          </cell>
        </row>
        <row r="2138">
          <cell r="Y2138">
            <v>-881.31927976879228</v>
          </cell>
        </row>
        <row r="2139">
          <cell r="Y2139">
            <v>0</v>
          </cell>
        </row>
        <row r="2140">
          <cell r="Y2140">
            <v>0</v>
          </cell>
        </row>
        <row r="2141">
          <cell r="Y2141">
            <v>0</v>
          </cell>
        </row>
        <row r="2142">
          <cell r="Y2142">
            <v>0</v>
          </cell>
        </row>
        <row r="2143">
          <cell r="Y2143">
            <v>0</v>
          </cell>
        </row>
        <row r="2145">
          <cell r="Y2145">
            <v>0</v>
          </cell>
        </row>
        <row r="2146">
          <cell r="Y2146">
            <v>-1105700.5510010931</v>
          </cell>
        </row>
        <row r="2159">
          <cell r="Y2159">
            <v>0</v>
          </cell>
        </row>
      </sheetData>
      <sheetData sheetId="20" refreshError="1"/>
      <sheetData sheetId="21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0.73983771349904326</v>
          </cell>
          <cell r="C11">
            <v>0.13136654769351463</v>
          </cell>
          <cell r="D11">
            <v>0.12879573880744205</v>
          </cell>
          <cell r="E11">
            <v>0.12618654548359934</v>
          </cell>
          <cell r="F11">
            <v>2.6091933238426997E-3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0.53330883081307834</v>
          </cell>
          <cell r="C12">
            <v>0.16661852821541756</v>
          </cell>
          <cell r="D12">
            <v>0.30007264097150399</v>
          </cell>
          <cell r="E12">
            <v>0.29663707297504832</v>
          </cell>
          <cell r="F12">
            <v>3.4355679964556858E-3</v>
          </cell>
          <cell r="G12">
            <v>0</v>
          </cell>
          <cell r="H12">
            <v>1</v>
          </cell>
        </row>
        <row r="13">
          <cell r="A13" t="str">
            <v>CUST</v>
          </cell>
          <cell r="B13">
            <v>0</v>
          </cell>
          <cell r="C13">
            <v>0</v>
          </cell>
          <cell r="D13">
            <v>1</v>
          </cell>
          <cell r="E13">
            <v>0</v>
          </cell>
          <cell r="F13">
            <v>1</v>
          </cell>
          <cell r="G13">
            <v>0</v>
          </cell>
          <cell r="H13">
            <v>1</v>
          </cell>
        </row>
        <row r="14">
          <cell r="A14" t="str">
            <v>CWC</v>
          </cell>
          <cell r="B14">
            <v>0.75646892039982017</v>
          </cell>
          <cell r="C14">
            <v>8.8444614506006478E-2</v>
          </cell>
          <cell r="D14">
            <v>0.15508646509414725</v>
          </cell>
          <cell r="E14">
            <v>0.11633571872970792</v>
          </cell>
          <cell r="F14">
            <v>3.3873720093208132E-2</v>
          </cell>
          <cell r="G14">
            <v>4.8770262712312098E-3</v>
          </cell>
          <cell r="H14">
            <v>0.99999999999997402</v>
          </cell>
        </row>
        <row r="15">
          <cell r="A15" t="str">
            <v>DDS2</v>
          </cell>
          <cell r="B15">
            <v>0.8654170762895036</v>
          </cell>
          <cell r="C15">
            <v>1.1344409372251537E-2</v>
          </cell>
          <cell r="D15">
            <v>0.12323851433824477</v>
          </cell>
          <cell r="E15">
            <v>7.1894508570484687E-3</v>
          </cell>
          <cell r="F15">
            <v>0.14539156536514505</v>
          </cell>
          <cell r="G15">
            <v>-2.9342501883948758E-2</v>
          </cell>
          <cell r="H15">
            <v>0.99999999999999967</v>
          </cell>
        </row>
        <row r="16">
          <cell r="A16" t="str">
            <v>DDS6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A17" t="str">
            <v>DDSO2</v>
          </cell>
          <cell r="B17">
            <v>0.11177468612147946</v>
          </cell>
          <cell r="C17">
            <v>3.7258228707159828E-2</v>
          </cell>
          <cell r="D17">
            <v>0.85096708517136066</v>
          </cell>
          <cell r="E17">
            <v>0.22354937224295893</v>
          </cell>
          <cell r="F17">
            <v>0</v>
          </cell>
          <cell r="G17">
            <v>0.62741771292840176</v>
          </cell>
          <cell r="H17">
            <v>1</v>
          </cell>
        </row>
        <row r="18">
          <cell r="A18" t="str">
            <v>DDSO6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A19" t="str">
            <v>DEFSG</v>
          </cell>
          <cell r="B19">
            <v>0.63464816167518867</v>
          </cell>
          <cell r="C19">
            <v>0.36535183832481127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1</v>
          </cell>
        </row>
        <row r="20">
          <cell r="A20" t="str">
            <v>DITEXP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DMSC</v>
          </cell>
          <cell r="B21">
            <v>0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1</v>
          </cell>
          <cell r="H21">
            <v>1</v>
          </cell>
        </row>
        <row r="22">
          <cell r="A22" t="str">
            <v>DPW</v>
          </cell>
          <cell r="B22">
            <v>0</v>
          </cell>
          <cell r="C22">
            <v>0</v>
          </cell>
          <cell r="D22">
            <v>1</v>
          </cell>
          <cell r="E22">
            <v>1</v>
          </cell>
          <cell r="F22">
            <v>0</v>
          </cell>
          <cell r="G22">
            <v>0</v>
          </cell>
          <cell r="H22">
            <v>1</v>
          </cell>
        </row>
        <row r="23">
          <cell r="A23" t="str">
            <v>ESD</v>
          </cell>
          <cell r="B23">
            <v>0.3</v>
          </cell>
          <cell r="C23">
            <v>0.1</v>
          </cell>
          <cell r="D23">
            <v>0.6</v>
          </cell>
          <cell r="E23">
            <v>0.6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FERC</v>
          </cell>
          <cell r="B24">
            <v>0.53728866283770005</v>
          </cell>
          <cell r="C24">
            <v>0.4627113371622999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FIT</v>
          </cell>
          <cell r="B25">
            <v>3.5937574256291764</v>
          </cell>
          <cell r="C25">
            <v>-0.65055639122877695</v>
          </cell>
          <cell r="D25">
            <v>-1.9432010344014681</v>
          </cell>
          <cell r="E25">
            <v>-1.9876502590952456</v>
          </cell>
          <cell r="F25">
            <v>7.3386872107999337E-2</v>
          </cell>
          <cell r="G25">
            <v>-2.8937647414221689E-2</v>
          </cell>
          <cell r="H25">
            <v>0.99999999999893163</v>
          </cell>
        </row>
        <row r="26">
          <cell r="A26" t="str">
            <v>G</v>
          </cell>
          <cell r="B26">
            <v>0.23284244722796199</v>
          </cell>
          <cell r="C26">
            <v>0.2990202443759668</v>
          </cell>
          <cell r="D26">
            <v>0.46813730839607121</v>
          </cell>
          <cell r="E26">
            <v>0.44193116167922869</v>
          </cell>
          <cell r="F26">
            <v>2.6206146716842512E-2</v>
          </cell>
          <cell r="G26">
            <v>0</v>
          </cell>
          <cell r="H26">
            <v>1</v>
          </cell>
        </row>
        <row r="27">
          <cell r="A27" t="str">
            <v>G-DGP</v>
          </cell>
          <cell r="B27">
            <v>0.69712876692486192</v>
          </cell>
          <cell r="C27">
            <v>0.30287123307513802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G-DGU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GP</v>
          </cell>
          <cell r="B29">
            <v>0.50926645632842615</v>
          </cell>
          <cell r="C29">
            <v>0.21576006978240711</v>
          </cell>
          <cell r="D29">
            <v>0.27497347388916676</v>
          </cell>
          <cell r="E29">
            <v>0.26867509095069092</v>
          </cell>
          <cell r="F29">
            <v>6.2983829384758213E-3</v>
          </cell>
          <cell r="G29">
            <v>0</v>
          </cell>
          <cell r="H29">
            <v>1</v>
          </cell>
        </row>
        <row r="30">
          <cell r="A30" t="str">
            <v>G-SG</v>
          </cell>
          <cell r="B30">
            <v>0.47156660238274711</v>
          </cell>
          <cell r="C30">
            <v>0.52843339761725294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1</v>
          </cell>
        </row>
        <row r="31">
          <cell r="A31" t="str">
            <v>G-SITUS</v>
          </cell>
          <cell r="B31">
            <v>0</v>
          </cell>
          <cell r="C31">
            <v>0.25712929813384683</v>
          </cell>
          <cell r="D31">
            <v>0.74287070186615312</v>
          </cell>
          <cell r="E31">
            <v>0.74287070186615312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I</v>
          </cell>
          <cell r="B32">
            <v>0.55656937860616518</v>
          </cell>
          <cell r="C32">
            <v>0.14769088765991648</v>
          </cell>
          <cell r="D32">
            <v>0.29573973373391843</v>
          </cell>
          <cell r="E32">
            <v>0.14123903943769978</v>
          </cell>
          <cell r="F32">
            <v>0.15450069429621865</v>
          </cell>
          <cell r="G32">
            <v>0</v>
          </cell>
          <cell r="H32">
            <v>1</v>
          </cell>
        </row>
        <row r="33">
          <cell r="A33" t="str">
            <v>IBT</v>
          </cell>
          <cell r="B33">
            <v>-0.93460571069614073</v>
          </cell>
          <cell r="C33">
            <v>0.48523046032165246</v>
          </cell>
          <cell r="D33">
            <v>1.4493752503749655</v>
          </cell>
          <cell r="E33">
            <v>1.482528591191925</v>
          </cell>
          <cell r="F33">
            <v>-5.4737062327873461E-2</v>
          </cell>
          <cell r="G33">
            <v>2.1583721510914099E-2</v>
          </cell>
          <cell r="H33">
            <v>1.0000000000004774</v>
          </cell>
        </row>
        <row r="34">
          <cell r="A34" t="str">
            <v>I-DGP</v>
          </cell>
          <cell r="B34">
            <v>1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1</v>
          </cell>
        </row>
        <row r="35">
          <cell r="A35" t="str">
            <v>I-DGU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I-SG</v>
          </cell>
          <cell r="B36">
            <v>0.85459762506580794</v>
          </cell>
          <cell r="C36">
            <v>0.14540237493419209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I-SITUS</v>
          </cell>
          <cell r="B37">
            <v>2.7634291901946124E-2</v>
          </cell>
          <cell r="C37">
            <v>0.46796630452447796</v>
          </cell>
          <cell r="D37">
            <v>0.50439940357357582</v>
          </cell>
          <cell r="E37">
            <v>0.50439940357357582</v>
          </cell>
          <cell r="F37">
            <v>0</v>
          </cell>
          <cell r="G37">
            <v>0</v>
          </cell>
          <cell r="H37">
            <v>0.99999999999999989</v>
          </cell>
        </row>
        <row r="38">
          <cell r="A38" t="str">
            <v>LABOR</v>
          </cell>
          <cell r="B38">
            <v>0.42712904549402431</v>
          </cell>
          <cell r="C38">
            <v>6.855059317608897E-2</v>
          </cell>
          <cell r="D38">
            <v>0.50432036132988678</v>
          </cell>
          <cell r="E38">
            <v>0.35533822131657783</v>
          </cell>
          <cell r="F38">
            <v>0.14898214001330889</v>
          </cell>
          <cell r="G38">
            <v>0</v>
          </cell>
          <cell r="H38">
            <v>1</v>
          </cell>
        </row>
        <row r="39">
          <cell r="A39" t="str">
            <v>MSS</v>
          </cell>
          <cell r="B39">
            <v>0.84309552049741154</v>
          </cell>
          <cell r="C39">
            <v>6.4844048397869371E-3</v>
          </cell>
          <cell r="D39">
            <v>0.15042007466280158</v>
          </cell>
          <cell r="E39">
            <v>0.15042007466280158</v>
          </cell>
          <cell r="F39">
            <v>0</v>
          </cell>
          <cell r="G39">
            <v>0</v>
          </cell>
          <cell r="H39">
            <v>0.99999999999999989</v>
          </cell>
        </row>
        <row r="40">
          <cell r="A40" t="str">
            <v>NONE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NUTIL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OTHDGP</v>
          </cell>
          <cell r="B42">
            <v>0.65778675941071063</v>
          </cell>
          <cell r="C42">
            <v>0.34221324058928942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</row>
        <row r="43">
          <cell r="A43" t="str">
            <v>OTHDGU</v>
          </cell>
          <cell r="B43">
            <v>0.65778675941071063</v>
          </cell>
          <cell r="C43">
            <v>0.34221324058928942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OTHSE</v>
          </cell>
          <cell r="B44">
            <v>0</v>
          </cell>
          <cell r="C44">
            <v>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OTHSG</v>
          </cell>
          <cell r="B45">
            <v>0.65778675941071063</v>
          </cell>
          <cell r="C45">
            <v>0.34221324058928942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OTHSGR</v>
          </cell>
          <cell r="B46">
            <v>0.65778675941071063</v>
          </cell>
          <cell r="C46">
            <v>0.34221324058928942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OTHSITUS</v>
          </cell>
          <cell r="B47">
            <v>0</v>
          </cell>
          <cell r="C47">
            <v>0</v>
          </cell>
          <cell r="D47">
            <v>1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</row>
        <row r="48">
          <cell r="A48" t="str">
            <v>OTHSO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P</v>
          </cell>
          <cell r="B49">
            <v>1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</v>
          </cell>
        </row>
        <row r="50">
          <cell r="A50" t="str">
            <v>PT</v>
          </cell>
          <cell r="B50">
            <v>0.69712876692486192</v>
          </cell>
          <cell r="C50">
            <v>0.30287123307513802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PTD</v>
          </cell>
          <cell r="B51">
            <v>0.50978933160451001</v>
          </cell>
          <cell r="C51">
            <v>0.22148063714640825</v>
          </cell>
          <cell r="D51">
            <v>0.26873003124908162</v>
          </cell>
          <cell r="E51">
            <v>0.26873003124908162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REVREQ</v>
          </cell>
          <cell r="B52">
            <v>0.68943708603711984</v>
          </cell>
          <cell r="C52">
            <v>0.12661977371849539</v>
          </cell>
          <cell r="D52">
            <v>0.18394314024439659</v>
          </cell>
          <cell r="E52">
            <v>0.1556837233431935</v>
          </cell>
          <cell r="F52">
            <v>2.4697572147382281E-2</v>
          </cell>
          <cell r="G52">
            <v>3.5618447538208289E-3</v>
          </cell>
          <cell r="H52">
            <v>1.000000000000012</v>
          </cell>
        </row>
        <row r="53">
          <cell r="A53" t="str">
            <v>SCHMA</v>
          </cell>
          <cell r="B53">
            <v>0.52592735793137158</v>
          </cell>
          <cell r="C53">
            <v>0.17749230447050818</v>
          </cell>
          <cell r="D53">
            <v>0.2965803375981203</v>
          </cell>
          <cell r="E53">
            <v>0.2797551697710543</v>
          </cell>
          <cell r="F53">
            <v>1.2090484078880118E-2</v>
          </cell>
          <cell r="G53">
            <v>4.7346837481858691E-3</v>
          </cell>
          <cell r="H53">
            <v>0.99999999999999989</v>
          </cell>
        </row>
        <row r="54">
          <cell r="A54" t="str">
            <v>SCHMAF</v>
          </cell>
          <cell r="B54">
            <v>1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</row>
        <row r="55">
          <cell r="A55" t="str">
            <v>SCHMAP</v>
          </cell>
          <cell r="B55">
            <v>0.43956098409095457</v>
          </cell>
          <cell r="C55">
            <v>7.8689969960154899E-2</v>
          </cell>
          <cell r="D55">
            <v>0.48174904594889062</v>
          </cell>
          <cell r="E55">
            <v>0.34527455396186357</v>
          </cell>
          <cell r="F55">
            <v>0.13647449198702705</v>
          </cell>
          <cell r="G55">
            <v>0</v>
          </cell>
          <cell r="H55">
            <v>1</v>
          </cell>
        </row>
        <row r="56">
          <cell r="A56" t="str">
            <v>SCHMAP-SO</v>
          </cell>
          <cell r="B56">
            <v>0.43281923253404248</v>
          </cell>
          <cell r="C56">
            <v>7.9188139695999277E-2</v>
          </cell>
          <cell r="D56">
            <v>0.48799262776995828</v>
          </cell>
          <cell r="E56">
            <v>0.34951873105478648</v>
          </cell>
          <cell r="F56">
            <v>0.1384738967151718</v>
          </cell>
          <cell r="G56">
            <v>0</v>
          </cell>
          <cell r="H56">
            <v>1</v>
          </cell>
        </row>
        <row r="57">
          <cell r="A57" t="str">
            <v>SCHMAT</v>
          </cell>
          <cell r="B57">
            <v>0.52740517946323806</v>
          </cell>
          <cell r="C57">
            <v>0.17918291866264574</v>
          </cell>
          <cell r="D57">
            <v>0.29341190187411625</v>
          </cell>
          <cell r="E57">
            <v>0.27863406265023533</v>
          </cell>
          <cell r="F57">
            <v>9.9621399452459927E-3</v>
          </cell>
          <cell r="G57">
            <v>4.8156992786349741E-3</v>
          </cell>
          <cell r="H57">
            <v>1</v>
          </cell>
        </row>
        <row r="58">
          <cell r="A58" t="str">
            <v>SCHMAT-GPS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</row>
        <row r="59">
          <cell r="A59" t="str">
            <v>SCHMAT-SE</v>
          </cell>
          <cell r="B59">
            <v>0.99970273171677915</v>
          </cell>
          <cell r="C59">
            <v>3.5571566313406565E-5</v>
          </cell>
          <cell r="D59">
            <v>2.6169671690754479E-4</v>
          </cell>
          <cell r="E59">
            <v>1.8438844242794246E-4</v>
          </cell>
          <cell r="F59">
            <v>7.7308274479602295E-5</v>
          </cell>
          <cell r="G59">
            <v>0</v>
          </cell>
          <cell r="H59">
            <v>1</v>
          </cell>
        </row>
        <row r="60">
          <cell r="A60" t="str">
            <v>SCHMAT-SITUS</v>
          </cell>
          <cell r="B60">
            <v>0.56171083564203561</v>
          </cell>
          <cell r="C60">
            <v>4.5221940914908262E-2</v>
          </cell>
          <cell r="D60">
            <v>0.39306722344305611</v>
          </cell>
          <cell r="E60">
            <v>0.22924058443625531</v>
          </cell>
          <cell r="F60">
            <v>3.5863226649137943E-2</v>
          </cell>
          <cell r="G60">
            <v>0.12796341235766287</v>
          </cell>
          <cell r="H60">
            <v>1</v>
          </cell>
        </row>
        <row r="61">
          <cell r="A61" t="str">
            <v>SCHMAT-SNP</v>
          </cell>
          <cell r="B61">
            <v>0.50786983377167305</v>
          </cell>
          <cell r="C61">
            <v>0.21920008801843979</v>
          </cell>
          <cell r="D61">
            <v>0.27293007820988724</v>
          </cell>
          <cell r="E61">
            <v>0.2726403702431649</v>
          </cell>
          <cell r="F61">
            <v>2.8970796672232258E-4</v>
          </cell>
          <cell r="G61">
            <v>0</v>
          </cell>
          <cell r="H61">
            <v>1</v>
          </cell>
        </row>
        <row r="62">
          <cell r="A62" t="str">
            <v>SCHMAT-SO</v>
          </cell>
          <cell r="B62">
            <v>0.47953534255774422</v>
          </cell>
          <cell r="C62">
            <v>0.16652178797705691</v>
          </cell>
          <cell r="D62">
            <v>0.35394286946519882</v>
          </cell>
          <cell r="E62">
            <v>0.30174104897865572</v>
          </cell>
          <cell r="F62">
            <v>5.2201820486543121E-2</v>
          </cell>
          <cell r="G62">
            <v>0</v>
          </cell>
          <cell r="H62">
            <v>0.99999999999999989</v>
          </cell>
        </row>
        <row r="63">
          <cell r="A63" t="str">
            <v>SCHMD</v>
          </cell>
          <cell r="B63">
            <v>0.58363443343232746</v>
          </cell>
          <cell r="C63">
            <v>0.18373948447688987</v>
          </cell>
          <cell r="D63">
            <v>0.23262608209078267</v>
          </cell>
          <cell r="E63">
            <v>0.21126920683782022</v>
          </cell>
          <cell r="F63">
            <v>5.3105496369128327E-3</v>
          </cell>
          <cell r="G63">
            <v>1.6046325616049614E-2</v>
          </cell>
          <cell r="H63">
            <v>1</v>
          </cell>
        </row>
        <row r="64">
          <cell r="A64" t="str">
            <v>SCHMDF</v>
          </cell>
          <cell r="B64">
            <v>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</row>
        <row r="65">
          <cell r="A65" t="str">
            <v>SCHMDP</v>
          </cell>
          <cell r="B65">
            <v>0.44350674696753561</v>
          </cell>
          <cell r="C65">
            <v>6.9241309808896062E-2</v>
          </cell>
          <cell r="D65">
            <v>0.48725194322356835</v>
          </cell>
          <cell r="E65">
            <v>0.34464326134131928</v>
          </cell>
          <cell r="F65">
            <v>0.14260868188224907</v>
          </cell>
          <cell r="G65">
            <v>0</v>
          </cell>
          <cell r="H65">
            <v>0.99999999999999989</v>
          </cell>
        </row>
        <row r="66">
          <cell r="A66" t="str">
            <v>SCHMDP-SO</v>
          </cell>
          <cell r="B66">
            <v>0.42712904549402431</v>
          </cell>
          <cell r="C66">
            <v>6.855059317608897E-2</v>
          </cell>
          <cell r="D66">
            <v>0.50432036132988678</v>
          </cell>
          <cell r="E66">
            <v>0.35533822131657783</v>
          </cell>
          <cell r="F66">
            <v>0.14898214001330889</v>
          </cell>
          <cell r="G66">
            <v>0</v>
          </cell>
          <cell r="H66">
            <v>1</v>
          </cell>
        </row>
        <row r="67">
          <cell r="A67" t="str">
            <v>SCHMDT</v>
          </cell>
          <cell r="B67">
            <v>0.58457280955951785</v>
          </cell>
          <cell r="C67">
            <v>0.18450623055274348</v>
          </cell>
          <cell r="D67">
            <v>0.23092095988773861</v>
          </cell>
          <cell r="E67">
            <v>0.21037605694082162</v>
          </cell>
          <cell r="F67">
            <v>4.3911218431825199E-3</v>
          </cell>
          <cell r="G67">
            <v>1.6153781103734471E-2</v>
          </cell>
          <cell r="H67">
            <v>0.99999999999999978</v>
          </cell>
        </row>
        <row r="68">
          <cell r="A68" t="str">
            <v>SCHMDT-GPS</v>
          </cell>
          <cell r="B68">
            <v>0.50790729766261489</v>
          </cell>
          <cell r="C68">
            <v>0.21910781078332736</v>
          </cell>
          <cell r="D68">
            <v>0.27298489155405781</v>
          </cell>
          <cell r="E68">
            <v>0.27253400307169895</v>
          </cell>
          <cell r="F68">
            <v>4.5088848235883444E-4</v>
          </cell>
          <cell r="G68">
            <v>0</v>
          </cell>
          <cell r="H68">
            <v>1</v>
          </cell>
        </row>
        <row r="69">
          <cell r="A69" t="str">
            <v>SCHMDT-SG</v>
          </cell>
          <cell r="B69">
            <v>1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SCHMDT-SITUS</v>
          </cell>
          <cell r="B70">
            <v>0.83446664233208079</v>
          </cell>
          <cell r="C70">
            <v>1.1838611749211416E-2</v>
          </cell>
          <cell r="D70">
            <v>0.15369474591870777</v>
          </cell>
          <cell r="E70">
            <v>6.3316079492887853E-2</v>
          </cell>
          <cell r="F70">
            <v>2.9438266343328669E-2</v>
          </cell>
          <cell r="G70">
            <v>6.0940400082491235E-2</v>
          </cell>
          <cell r="H70">
            <v>0.99999999999999967</v>
          </cell>
        </row>
        <row r="71">
          <cell r="A71" t="str">
            <v>SCHMDT-SNP</v>
          </cell>
          <cell r="B71">
            <v>0.50780249568414171</v>
          </cell>
          <cell r="C71">
            <v>0.2193659483276317</v>
          </cell>
          <cell r="D71">
            <v>0.27283155598822667</v>
          </cell>
          <cell r="E71">
            <v>0.27283155598822667</v>
          </cell>
          <cell r="F71">
            <v>0</v>
          </cell>
          <cell r="G71">
            <v>0</v>
          </cell>
          <cell r="H71">
            <v>1</v>
          </cell>
        </row>
        <row r="72">
          <cell r="A72" t="str">
            <v>SCHMDT-SO</v>
          </cell>
          <cell r="B72">
            <v>0.44777325063596862</v>
          </cell>
          <cell r="C72">
            <v>0.18161323250672493</v>
          </cell>
          <cell r="D72">
            <v>0.37061351685730654</v>
          </cell>
          <cell r="E72">
            <v>0.36596892501547851</v>
          </cell>
          <cell r="F72">
            <v>4.6445918418280508E-3</v>
          </cell>
          <cell r="G72">
            <v>0</v>
          </cell>
          <cell r="H72">
            <v>1</v>
          </cell>
        </row>
        <row r="73">
          <cell r="A73" t="str">
            <v>SIT</v>
          </cell>
          <cell r="B73">
            <v>-1.2761393147128948</v>
          </cell>
          <cell r="C73">
            <v>0.57089262236857008</v>
          </cell>
          <cell r="D73">
            <v>1.7052466923369718</v>
          </cell>
          <cell r="E73">
            <v>1.7442528950100766</v>
          </cell>
          <cell r="F73">
            <v>-6.4400295545277972E-2</v>
          </cell>
          <cell r="G73">
            <v>2.5394092872173184E-2</v>
          </cell>
          <cell r="H73">
            <v>0.99999999999264699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0.57747451163818431</v>
          </cell>
          <cell r="C75">
            <v>0.1959065237010699</v>
          </cell>
          <cell r="D75">
            <v>0.2266189646607458</v>
          </cell>
          <cell r="E75">
            <v>0.22210242530333088</v>
          </cell>
          <cell r="F75">
            <v>4.516539357414911E-3</v>
          </cell>
          <cell r="G75">
            <v>0</v>
          </cell>
          <cell r="H75">
            <v>0.99999999999999989</v>
          </cell>
        </row>
        <row r="76">
          <cell r="A76" t="str">
            <v>TD</v>
          </cell>
          <cell r="B76">
            <v>0</v>
          </cell>
          <cell r="C76">
            <v>0.44568683588216201</v>
          </cell>
          <cell r="D76">
            <v>0.55431316411783793</v>
          </cell>
          <cell r="E76">
            <v>0.55431316411783793</v>
          </cell>
          <cell r="F76">
            <v>0</v>
          </cell>
          <cell r="G76">
            <v>0</v>
          </cell>
          <cell r="H76">
            <v>1</v>
          </cell>
        </row>
      </sheetData>
      <sheetData sheetId="22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0.17928794655401331</v>
          </cell>
          <cell r="C19">
            <v>0.50894097370860392</v>
          </cell>
          <cell r="D19">
            <v>0.1817390583540931</v>
          </cell>
          <cell r="E19">
            <v>3.3923924462052286E-2</v>
          </cell>
          <cell r="F19">
            <v>9.6108096921237493E-2</v>
          </cell>
          <cell r="G19">
            <v>1.0000000000000002</v>
          </cell>
        </row>
        <row r="20">
          <cell r="A20" t="str">
            <v>PLNT2</v>
          </cell>
          <cell r="B20">
            <v>0.26050626655677284</v>
          </cell>
          <cell r="C20">
            <v>0.73949373344322733</v>
          </cell>
          <cell r="D20">
            <v>0</v>
          </cell>
          <cell r="E20">
            <v>0</v>
          </cell>
          <cell r="F20">
            <v>0</v>
          </cell>
          <cell r="G20">
            <v>1.0000000000000002</v>
          </cell>
        </row>
        <row r="21">
          <cell r="A21" t="str">
            <v>DISom</v>
          </cell>
          <cell r="B21">
            <v>0.10247932079409991</v>
          </cell>
          <cell r="C21">
            <v>0.82248520974213024</v>
          </cell>
          <cell r="D21">
            <v>6.0072922448994905E-3</v>
          </cell>
          <cell r="E21">
            <v>6.9028177218870321E-2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0.17928794655401331</v>
          </cell>
          <cell r="C22">
            <v>0.50894097370860392</v>
          </cell>
          <cell r="D22">
            <v>0.1817390583540931</v>
          </cell>
          <cell r="E22">
            <v>3.3923924462052286E-2</v>
          </cell>
          <cell r="F22">
            <v>9.6108096921237479E-2</v>
          </cell>
          <cell r="G22">
            <v>1.0000000000000002</v>
          </cell>
        </row>
        <row r="23">
          <cell r="A23" t="str">
            <v>GENL</v>
          </cell>
          <cell r="B23">
            <v>0.17928794655401334</v>
          </cell>
          <cell r="C23">
            <v>0.50894097370860381</v>
          </cell>
          <cell r="D23">
            <v>0.18173905835409307</v>
          </cell>
          <cell r="E23">
            <v>3.3923924462052286E-2</v>
          </cell>
          <cell r="F23">
            <v>9.6108096921237507E-2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0.21179501770106898</v>
          </cell>
          <cell r="C25">
            <v>0.46478503569781732</v>
          </cell>
          <cell r="D25">
            <v>0.19565496795865137</v>
          </cell>
          <cell r="E25">
            <v>3.0166739003265219E-2</v>
          </cell>
          <cell r="F25">
            <v>9.7598239639197559E-2</v>
          </cell>
          <cell r="G25">
            <v>1.0000000000000004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F10</v>
          </cell>
          <cell r="B15" t="str">
            <v xml:space="preserve">Coincident Peak, System </v>
          </cell>
          <cell r="C15">
            <v>1</v>
          </cell>
          <cell r="D15" t="str">
            <v>/</v>
          </cell>
          <cell r="E15">
            <v>0</v>
          </cell>
          <cell r="F15">
            <v>0.41211832256664166</v>
          </cell>
          <cell r="G15">
            <v>0.27512738379881591</v>
          </cell>
          <cell r="H15">
            <v>7.5173056973591668E-2</v>
          </cell>
          <cell r="I15">
            <v>0</v>
          </cell>
          <cell r="J15">
            <v>0.13631379153323206</v>
          </cell>
          <cell r="K15">
            <v>1.3850859666903158E-2</v>
          </cell>
          <cell r="L15">
            <v>1.6328122823383863E-4</v>
          </cell>
          <cell r="M15">
            <v>0</v>
          </cell>
          <cell r="N15">
            <v>7.2688644676086323E-2</v>
          </cell>
          <cell r="O15">
            <v>1.4564659556495305E-2</v>
          </cell>
          <cell r="P15">
            <v>0</v>
          </cell>
          <cell r="Q15">
            <v>1</v>
          </cell>
        </row>
        <row r="16">
          <cell r="A16" t="str">
            <v>F11</v>
          </cell>
          <cell r="B16" t="str">
            <v xml:space="preserve">Coincident Peak, System </v>
          </cell>
          <cell r="C16">
            <v>0.5</v>
          </cell>
          <cell r="D16" t="str">
            <v>/</v>
          </cell>
          <cell r="E16">
            <v>0.5</v>
          </cell>
          <cell r="F16">
            <v>0.35644877894888038</v>
          </cell>
          <cell r="G16">
            <v>0.27473365595527444</v>
          </cell>
          <cell r="H16">
            <v>8.4262633841551582E-2</v>
          </cell>
          <cell r="I16">
            <v>1.9296961340489523E-3</v>
          </cell>
          <cell r="J16">
            <v>0.16762262713359435</v>
          </cell>
          <cell r="K16">
            <v>1.117851489797907E-2</v>
          </cell>
          <cell r="L16">
            <v>2.1024063667596888E-4</v>
          </cell>
          <cell r="M16">
            <v>3.5694042893399318E-4</v>
          </cell>
          <cell r="N16">
            <v>6.8576887052728228E-2</v>
          </cell>
          <cell r="O16">
            <v>1.9093937022519783E-2</v>
          </cell>
          <cell r="P16">
            <v>1.5586087947813222E-2</v>
          </cell>
          <cell r="Q16">
            <v>1</v>
          </cell>
        </row>
        <row r="17">
          <cell r="A17" t="str">
            <v>F12</v>
          </cell>
          <cell r="B17" t="str">
            <v xml:space="preserve">Coincident Peak, System </v>
          </cell>
          <cell r="C17">
            <v>1</v>
          </cell>
          <cell r="D17" t="str">
            <v>/</v>
          </cell>
          <cell r="E17">
            <v>0</v>
          </cell>
          <cell r="F17">
            <v>0.41211832256664166</v>
          </cell>
          <cell r="G17">
            <v>0.27512738379881591</v>
          </cell>
          <cell r="H17">
            <v>7.5173056973591668E-2</v>
          </cell>
          <cell r="I17">
            <v>0</v>
          </cell>
          <cell r="J17">
            <v>0.13631379153323206</v>
          </cell>
          <cell r="K17">
            <v>1.3850859666903158E-2</v>
          </cell>
          <cell r="L17">
            <v>1.6328122823383863E-4</v>
          </cell>
          <cell r="M17">
            <v>0</v>
          </cell>
          <cell r="N17">
            <v>7.2688644676086323E-2</v>
          </cell>
          <cell r="O17">
            <v>1.4564659556495305E-2</v>
          </cell>
          <cell r="P17">
            <v>0</v>
          </cell>
          <cell r="Q17">
            <v>1</v>
          </cell>
        </row>
        <row r="18">
          <cell r="A18" t="str">
            <v>F20</v>
          </cell>
          <cell r="B18" t="str">
            <v>12 Weighted Distribution Peaks</v>
          </cell>
          <cell r="C18">
            <v>0</v>
          </cell>
          <cell r="D18">
            <v>0</v>
          </cell>
          <cell r="E18">
            <v>0</v>
          </cell>
          <cell r="F18">
            <v>0.49164012535987578</v>
          </cell>
          <cell r="G18">
            <v>0.31833765729272945</v>
          </cell>
          <cell r="H18">
            <v>9.0341104180462567E-2</v>
          </cell>
          <cell r="I18">
            <v>8.0690928123709716E-4</v>
          </cell>
          <cell r="J18">
            <v>0</v>
          </cell>
          <cell r="K18">
            <v>1.2017021468444966E-2</v>
          </cell>
          <cell r="L18">
            <v>1.9426455932775339E-4</v>
          </cell>
          <cell r="M18">
            <v>1.4489141046728271E-4</v>
          </cell>
          <cell r="N18">
            <v>8.6518026447455251E-2</v>
          </cell>
          <cell r="O18">
            <v>0</v>
          </cell>
          <cell r="P18">
            <v>0</v>
          </cell>
          <cell r="Q18">
            <v>1</v>
          </cell>
        </row>
        <row r="19">
          <cell r="A19" t="str">
            <v>F21</v>
          </cell>
          <cell r="B19" t="str">
            <v>Transformers      - NCP</v>
          </cell>
          <cell r="C19">
            <v>0</v>
          </cell>
          <cell r="D19">
            <v>0</v>
          </cell>
          <cell r="E19">
            <v>0</v>
          </cell>
          <cell r="F19">
            <v>0.58769899110886759</v>
          </cell>
          <cell r="G19">
            <v>0.2493136908616341</v>
          </cell>
          <cell r="H19">
            <v>6.2904140421850857E-2</v>
          </cell>
          <cell r="I19">
            <v>3.4392196894104661E-3</v>
          </cell>
          <cell r="J19">
            <v>0</v>
          </cell>
          <cell r="K19">
            <v>2.8667733780318675E-2</v>
          </cell>
          <cell r="L19">
            <v>1.1928399899876234E-4</v>
          </cell>
          <cell r="M19">
            <v>7.1129534858342842E-4</v>
          </cell>
          <cell r="N19">
            <v>6.7145644790336065E-2</v>
          </cell>
          <cell r="O19">
            <v>0</v>
          </cell>
          <cell r="P19">
            <v>0</v>
          </cell>
          <cell r="Q19">
            <v>1</v>
          </cell>
        </row>
        <row r="20">
          <cell r="A20" t="str">
            <v>F22</v>
          </cell>
          <cell r="B20" t="str">
            <v>Secondary Lines - NCP</v>
          </cell>
          <cell r="C20">
            <v>0</v>
          </cell>
          <cell r="D20">
            <v>0</v>
          </cell>
          <cell r="E20">
            <v>0</v>
          </cell>
          <cell r="F20">
            <v>0.89746324378432962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0.10253675621567035</v>
          </cell>
          <cell r="O20">
            <v>0</v>
          </cell>
          <cell r="P20">
            <v>0</v>
          </cell>
          <cell r="Q20">
            <v>1</v>
          </cell>
        </row>
        <row r="21">
          <cell r="A21" t="str">
            <v>F30</v>
          </cell>
          <cell r="B21" t="str">
            <v>MWH @ Input</v>
          </cell>
          <cell r="C21">
            <v>0</v>
          </cell>
          <cell r="D21">
            <v>0</v>
          </cell>
          <cell r="E21">
            <v>0</v>
          </cell>
          <cell r="F21">
            <v>0.30077923533111905</v>
          </cell>
          <cell r="G21">
            <v>0.27433992811173291</v>
          </cell>
          <cell r="H21">
            <v>9.3352210709511496E-2</v>
          </cell>
          <cell r="I21">
            <v>3.8593922680979047E-3</v>
          </cell>
          <cell r="J21">
            <v>0.19893146273395665</v>
          </cell>
          <cell r="K21">
            <v>8.5061701290549824E-3</v>
          </cell>
          <cell r="L21">
            <v>2.5720004511809916E-4</v>
          </cell>
          <cell r="M21">
            <v>7.1388085786798635E-4</v>
          </cell>
          <cell r="N21">
            <v>6.4465129429370133E-2</v>
          </cell>
          <cell r="O21">
            <v>2.3623214488544257E-2</v>
          </cell>
          <cell r="P21">
            <v>3.1172175895626444E-2</v>
          </cell>
          <cell r="Q21">
            <v>1</v>
          </cell>
        </row>
        <row r="22">
          <cell r="A22" t="str">
            <v>F40</v>
          </cell>
          <cell r="B22" t="str">
            <v>Average Customers</v>
          </cell>
          <cell r="C22">
            <v>0</v>
          </cell>
          <cell r="D22">
            <v>0</v>
          </cell>
          <cell r="E22">
            <v>0</v>
          </cell>
          <cell r="F22">
            <v>0.86764424087019154</v>
          </cell>
          <cell r="G22">
            <v>1.9169313672045576E-2</v>
          </cell>
          <cell r="H22">
            <v>3.5793324283902526E-4</v>
          </cell>
          <cell r="I22">
            <v>1.1434581171907985E-2</v>
          </cell>
          <cell r="J22">
            <v>1.8318468993781765E-4</v>
          </cell>
          <cell r="K22">
            <v>3.5070226823621666E-3</v>
          </cell>
          <cell r="L22">
            <v>2.986392510959948E-3</v>
          </cell>
          <cell r="M22">
            <v>6.4958255181897181E-4</v>
          </cell>
          <cell r="N22">
            <v>9.4065338283069358E-2</v>
          </cell>
          <cell r="O22">
            <v>1.2051624338014318E-6</v>
          </cell>
          <cell r="P22">
            <v>1.2051624338014318E-6</v>
          </cell>
          <cell r="Q22">
            <v>1</v>
          </cell>
        </row>
        <row r="23">
          <cell r="A23" t="str">
            <v>F41</v>
          </cell>
          <cell r="B23" t="str">
            <v>Weighted Customers Acct 902</v>
          </cell>
          <cell r="C23">
            <v>0</v>
          </cell>
          <cell r="D23">
            <v>0</v>
          </cell>
          <cell r="E23">
            <v>0</v>
          </cell>
          <cell r="F23">
            <v>0.79566753371364696</v>
          </cell>
          <cell r="G23">
            <v>3.6388726640361045E-2</v>
          </cell>
          <cell r="H23">
            <v>1.0759719098602157E-2</v>
          </cell>
          <cell r="I23">
            <v>0</v>
          </cell>
          <cell r="J23">
            <v>7.073988741267136E-3</v>
          </cell>
          <cell r="K23">
            <v>1.5019151719993688E-2</v>
          </cell>
          <cell r="L23">
            <v>3.0399036283347124E-3</v>
          </cell>
          <cell r="M23">
            <v>6.6122197565472555E-4</v>
          </cell>
          <cell r="N23">
            <v>0.13111825438930952</v>
          </cell>
          <cell r="O23">
            <v>1.3575004641506615E-4</v>
          </cell>
          <cell r="P23">
            <v>1.3575004641506615E-4</v>
          </cell>
          <cell r="Q23">
            <v>1</v>
          </cell>
        </row>
        <row r="24">
          <cell r="A24" t="str">
            <v>F42</v>
          </cell>
          <cell r="B24" t="str">
            <v>Weighted Customers Acct 903</v>
          </cell>
          <cell r="C24">
            <v>0</v>
          </cell>
          <cell r="D24">
            <v>0</v>
          </cell>
          <cell r="E24">
            <v>0</v>
          </cell>
          <cell r="F24">
            <v>0.8723608413628593</v>
          </cell>
          <cell r="G24">
            <v>1.9466255169731564E-2</v>
          </cell>
          <cell r="H24">
            <v>3.6347779362569312E-4</v>
          </cell>
          <cell r="I24">
            <v>1.0570312778031523E-2</v>
          </cell>
          <cell r="J24">
            <v>1.359252091134305E-3</v>
          </cell>
          <cell r="K24">
            <v>3.5966089510277095E-3</v>
          </cell>
          <cell r="L24">
            <v>2.7624166909894659E-3</v>
          </cell>
          <cell r="M24">
            <v>6.0086464747510977E-4</v>
          </cell>
          <cell r="N24">
            <v>8.8902085619189386E-2</v>
          </cell>
          <cell r="O24">
            <v>8.9424479679888485E-6</v>
          </cell>
          <cell r="P24">
            <v>8.9424479679888485E-6</v>
          </cell>
          <cell r="Q24">
            <v>1</v>
          </cell>
        </row>
        <row r="25">
          <cell r="A25" t="str">
            <v>F43</v>
          </cell>
          <cell r="B25" t="str">
            <v>Residential Split</v>
          </cell>
          <cell r="C25">
            <v>0</v>
          </cell>
          <cell r="D25">
            <v>0</v>
          </cell>
          <cell r="E25">
            <v>0</v>
          </cell>
          <cell r="F25">
            <v>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</v>
          </cell>
        </row>
        <row r="26">
          <cell r="A26" t="str">
            <v>F44</v>
          </cell>
          <cell r="B26" t="str">
            <v>Commercial Split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0.16274202574146615</v>
          </cell>
          <cell r="H26">
            <v>1.9585898153329602E-3</v>
          </cell>
          <cell r="I26">
            <v>0</v>
          </cell>
          <cell r="J26">
            <v>3.0218242865137103E-4</v>
          </cell>
          <cell r="K26">
            <v>0</v>
          </cell>
          <cell r="L26">
            <v>0</v>
          </cell>
          <cell r="M26">
            <v>0</v>
          </cell>
          <cell r="N26">
            <v>0.83499720201454952</v>
          </cell>
          <cell r="O26">
            <v>0</v>
          </cell>
          <cell r="P26">
            <v>0</v>
          </cell>
          <cell r="Q26">
            <v>1</v>
          </cell>
        </row>
        <row r="27">
          <cell r="A27" t="str">
            <v>F45</v>
          </cell>
          <cell r="B27" t="str">
            <v>Industrial / Irrigation Split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0.17100138208317628</v>
          </cell>
          <cell r="H27">
            <v>1.5328558864178917E-2</v>
          </cell>
          <cell r="I27">
            <v>0</v>
          </cell>
          <cell r="J27">
            <v>1.5328558864178917E-2</v>
          </cell>
          <cell r="K27">
            <v>0.36562382208820204</v>
          </cell>
          <cell r="L27">
            <v>0</v>
          </cell>
          <cell r="M27">
            <v>0</v>
          </cell>
          <cell r="N27">
            <v>0.43246639025003142</v>
          </cell>
          <cell r="O27">
            <v>1.2564392511622062E-4</v>
          </cell>
          <cell r="P27">
            <v>1.2564392511622062E-4</v>
          </cell>
          <cell r="Q27">
            <v>1</v>
          </cell>
        </row>
        <row r="28">
          <cell r="A28" t="str">
            <v>F46</v>
          </cell>
          <cell r="B28" t="str">
            <v>Lighting / OSPA  Split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0.75873650539784088</v>
          </cell>
          <cell r="J28">
            <v>0</v>
          </cell>
          <cell r="K28">
            <v>0</v>
          </cell>
          <cell r="L28">
            <v>0.19816073570571771</v>
          </cell>
          <cell r="M28">
            <v>4.3102758896441426E-2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</row>
        <row r="29">
          <cell r="A29" t="str">
            <v>F47</v>
          </cell>
          <cell r="B29" t="str">
            <v>Wtd Customers Acct 902 - irrigation</v>
          </cell>
          <cell r="C29">
            <v>0</v>
          </cell>
          <cell r="D29">
            <v>0</v>
          </cell>
          <cell r="E29">
            <v>0</v>
          </cell>
          <cell r="F29">
            <v>0.80130901755092743</v>
          </cell>
          <cell r="G29">
            <v>3.6646731905754591E-2</v>
          </cell>
          <cell r="H29">
            <v>1.0836008225425181E-2</v>
          </cell>
          <cell r="I29">
            <v>0</v>
          </cell>
          <cell r="J29">
            <v>7.1241451086668465E-3</v>
          </cell>
          <cell r="K29">
            <v>8.0353886529406504E-3</v>
          </cell>
          <cell r="L29">
            <v>3.061457313083037E-3</v>
          </cell>
          <cell r="M29">
            <v>6.6591020651806168E-4</v>
          </cell>
          <cell r="N29">
            <v>0.13204791593960213</v>
          </cell>
          <cell r="O29">
            <v>1.3671254854103111E-4</v>
          </cell>
          <cell r="P29">
            <v>1.3671254854103111E-4</v>
          </cell>
          <cell r="Q29">
            <v>1</v>
          </cell>
        </row>
        <row r="30">
          <cell r="A30" t="str">
            <v>F48</v>
          </cell>
          <cell r="B30" t="str">
            <v>Wtd Customers Acct 903 - irrigation</v>
          </cell>
          <cell r="C30">
            <v>0</v>
          </cell>
          <cell r="D30">
            <v>0</v>
          </cell>
          <cell r="E30">
            <v>0</v>
          </cell>
          <cell r="F30">
            <v>0.8738340698493916</v>
          </cell>
          <cell r="G30">
            <v>1.9499129457849942E-2</v>
          </cell>
          <cell r="H30">
            <v>3.6409162888101555E-4</v>
          </cell>
          <cell r="I30">
            <v>1.0588163746527339E-2</v>
          </cell>
          <cell r="J30">
            <v>1.3615475734692403E-3</v>
          </cell>
          <cell r="K30">
            <v>1.9138994687021907E-3</v>
          </cell>
          <cell r="L30">
            <v>2.7670818143740506E-3</v>
          </cell>
          <cell r="M30">
            <v>6.0187937770283021E-4</v>
          </cell>
          <cell r="N30">
            <v>8.9052221983450891E-2</v>
          </cell>
          <cell r="O30">
            <v>8.9575498254555275E-6</v>
          </cell>
          <cell r="P30">
            <v>8.9575498254555275E-6</v>
          </cell>
          <cell r="Q30">
            <v>1</v>
          </cell>
        </row>
        <row r="31">
          <cell r="A31" t="str">
            <v>F50</v>
          </cell>
          <cell r="B31" t="str">
            <v>Contribution in Aid of Construction</v>
          </cell>
          <cell r="C31">
            <v>0</v>
          </cell>
          <cell r="D31">
            <v>0</v>
          </cell>
          <cell r="E31">
            <v>0</v>
          </cell>
          <cell r="F31">
            <v>0.25323044470455486</v>
          </cell>
          <cell r="G31">
            <v>0.12064853098448039</v>
          </cell>
          <cell r="H31">
            <v>6.0988634673088959E-2</v>
          </cell>
          <cell r="I31">
            <v>2.7396045932713511E-2</v>
          </cell>
          <cell r="J31">
            <v>0.2463709688737688</v>
          </cell>
          <cell r="K31">
            <v>1.3960349071883097E-2</v>
          </cell>
          <cell r="L31">
            <v>1.3209321609023788E-3</v>
          </cell>
          <cell r="M31">
            <v>2.5850381361495357E-3</v>
          </cell>
          <cell r="N31">
            <v>0.27349905546245851</v>
          </cell>
          <cell r="O31">
            <v>0</v>
          </cell>
          <cell r="P31">
            <v>0</v>
          </cell>
          <cell r="Q31">
            <v>1</v>
          </cell>
        </row>
        <row r="32">
          <cell r="A32" t="str">
            <v>F51</v>
          </cell>
          <cell r="B32" t="str">
            <v>Security Deposits</v>
          </cell>
          <cell r="C32">
            <v>0</v>
          </cell>
          <cell r="D32">
            <v>0</v>
          </cell>
          <cell r="E32">
            <v>0</v>
          </cell>
          <cell r="F32">
            <v>0.19648367727022512</v>
          </cell>
          <cell r="G32">
            <v>2.8116419775727201E-2</v>
          </cell>
          <cell r="H32">
            <v>6.7219642612959984E-2</v>
          </cell>
          <cell r="I32">
            <v>5.4818919966663515E-4</v>
          </cell>
          <cell r="J32">
            <v>0.38706334466450776</v>
          </cell>
          <cell r="K32">
            <v>5.0861469570849874E-3</v>
          </cell>
          <cell r="L32">
            <v>0</v>
          </cell>
          <cell r="M32">
            <v>7.6222080042635581E-5</v>
          </cell>
          <cell r="N32">
            <v>0.27399673068254282</v>
          </cell>
          <cell r="O32">
            <v>0</v>
          </cell>
          <cell r="P32">
            <v>4.1409626757242891E-2</v>
          </cell>
          <cell r="Q32">
            <v>1</v>
          </cell>
        </row>
        <row r="33">
          <cell r="A33" t="str">
            <v>F60</v>
          </cell>
          <cell r="B33" t="str">
            <v>Meters</v>
          </cell>
          <cell r="C33">
            <v>0</v>
          </cell>
          <cell r="D33">
            <v>0</v>
          </cell>
          <cell r="E33">
            <v>0</v>
          </cell>
          <cell r="F33">
            <v>0.70881158058379934</v>
          </cell>
          <cell r="G33">
            <v>0.10567524530241849</v>
          </cell>
          <cell r="H33">
            <v>1.4549237279013401E-2</v>
          </cell>
          <cell r="I33">
            <v>0</v>
          </cell>
          <cell r="J33">
            <v>3.9289776562640356E-2</v>
          </cell>
          <cell r="K33">
            <v>9.8558266872212086E-3</v>
          </cell>
          <cell r="L33">
            <v>2.3829789317951705E-3</v>
          </cell>
          <cell r="M33">
            <v>5.1833157555996646E-4</v>
          </cell>
          <cell r="N33">
            <v>0.11311435670179797</v>
          </cell>
          <cell r="O33">
            <v>2.9013331878770489E-3</v>
          </cell>
          <cell r="P33">
            <v>2.9013331878770489E-3</v>
          </cell>
          <cell r="Q33">
            <v>1</v>
          </cell>
        </row>
        <row r="34">
          <cell r="A34" t="str">
            <v>F70</v>
          </cell>
          <cell r="B34" t="str">
            <v>Services</v>
          </cell>
          <cell r="C34">
            <v>0</v>
          </cell>
          <cell r="D34">
            <v>0</v>
          </cell>
          <cell r="E34">
            <v>0</v>
          </cell>
          <cell r="F34">
            <v>0.8042474854852234</v>
          </cell>
          <cell r="G34">
            <v>7.3318708977329894E-2</v>
          </cell>
          <cell r="H34">
            <v>7.3419809105201321E-3</v>
          </cell>
          <cell r="I34">
            <v>0</v>
          </cell>
          <cell r="J34">
            <v>0</v>
          </cell>
          <cell r="K34">
            <v>0</v>
          </cell>
          <cell r="L34">
            <v>3.0279824670523792E-3</v>
          </cell>
          <cell r="M34">
            <v>6.58628954697834E-4</v>
          </cell>
          <cell r="N34">
            <v>0.11140521320517636</v>
          </cell>
          <cell r="O34">
            <v>0</v>
          </cell>
          <cell r="P34">
            <v>0</v>
          </cell>
          <cell r="Q34">
            <v>1</v>
          </cell>
        </row>
        <row r="35">
          <cell r="A35" t="str">
            <v>F80</v>
          </cell>
          <cell r="B35" t="str">
            <v>Uncollectables</v>
          </cell>
          <cell r="C35">
            <v>0</v>
          </cell>
          <cell r="D35">
            <v>0</v>
          </cell>
          <cell r="E35">
            <v>0</v>
          </cell>
          <cell r="F35">
            <v>0.93230947832260325</v>
          </cell>
          <cell r="G35">
            <v>3.2569275136414985E-2</v>
          </cell>
          <cell r="H35">
            <v>9.7045431342324146E-3</v>
          </cell>
          <cell r="I35">
            <v>0</v>
          </cell>
          <cell r="J35">
            <v>1.5721100693143388E-2</v>
          </cell>
          <cell r="K35">
            <v>7.9045864916509436E-4</v>
          </cell>
          <cell r="L35">
            <v>0</v>
          </cell>
          <cell r="M35">
            <v>0</v>
          </cell>
          <cell r="N35">
            <v>8.9051440644407186E-3</v>
          </cell>
          <cell r="O35">
            <v>0</v>
          </cell>
          <cell r="P35">
            <v>0</v>
          </cell>
          <cell r="Q35">
            <v>1</v>
          </cell>
        </row>
        <row r="36">
          <cell r="A36" t="str">
            <v>F85</v>
          </cell>
          <cell r="B36" t="str">
            <v>Firm Sales - Scaled</v>
          </cell>
          <cell r="C36">
            <v>0</v>
          </cell>
          <cell r="D36">
            <v>0</v>
          </cell>
          <cell r="E36">
            <v>0</v>
          </cell>
          <cell r="F36" t="e">
            <v>#DIV/0!</v>
          </cell>
          <cell r="G36" t="e">
            <v>#DIV/0!</v>
          </cell>
          <cell r="H36" t="e">
            <v>#DIV/0!</v>
          </cell>
          <cell r="I36" t="e">
            <v>#DIV/0!</v>
          </cell>
          <cell r="J36" t="e">
            <v>#DIV/0!</v>
          </cell>
          <cell r="K36" t="e">
            <v>#DIV/0!</v>
          </cell>
          <cell r="L36" t="e">
            <v>#DIV/0!</v>
          </cell>
          <cell r="M36" t="e">
            <v>#DIV/0!</v>
          </cell>
          <cell r="N36" t="e">
            <v>#DIV/0!</v>
          </cell>
          <cell r="O36" t="e">
            <v>#DIV/0!</v>
          </cell>
          <cell r="P36" t="e">
            <v>#DIV/0!</v>
          </cell>
          <cell r="Q36" t="e">
            <v>#DIV/0!</v>
          </cell>
        </row>
        <row r="37">
          <cell r="A37" t="str">
            <v>F86</v>
          </cell>
          <cell r="B37" t="str">
            <v>Non Firm Sales - Utah Share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1</v>
          </cell>
        </row>
        <row r="38">
          <cell r="A38" t="str">
            <v>F87</v>
          </cell>
          <cell r="B38" t="str">
            <v>Firm Purchases (Non-Seasonal) - Scaled</v>
          </cell>
          <cell r="C38">
            <v>0</v>
          </cell>
          <cell r="D38">
            <v>0</v>
          </cell>
          <cell r="E38">
            <v>0</v>
          </cell>
          <cell r="F38" t="e">
            <v>#DIV/0!</v>
          </cell>
          <cell r="G38" t="e">
            <v>#DIV/0!</v>
          </cell>
          <cell r="H38" t="e">
            <v>#DIV/0!</v>
          </cell>
          <cell r="I38" t="e">
            <v>#DIV/0!</v>
          </cell>
          <cell r="J38" t="e">
            <v>#DIV/0!</v>
          </cell>
          <cell r="K38" t="e">
            <v>#DIV/0!</v>
          </cell>
          <cell r="L38" t="e">
            <v>#DIV/0!</v>
          </cell>
          <cell r="M38" t="e">
            <v>#DIV/0!</v>
          </cell>
          <cell r="N38" t="e">
            <v>#DIV/0!</v>
          </cell>
          <cell r="O38" t="e">
            <v>#DIV/0!</v>
          </cell>
          <cell r="P38" t="e">
            <v>#DIV/0!</v>
          </cell>
          <cell r="Q38" t="e">
            <v>#DIV/0!</v>
          </cell>
        </row>
        <row r="39">
          <cell r="A39" t="str">
            <v>F88</v>
          </cell>
          <cell r="B39" t="str">
            <v>Seasonal Purchases - Scaled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1</v>
          </cell>
        </row>
        <row r="40">
          <cell r="A40" t="str">
            <v>F89</v>
          </cell>
          <cell r="B40" t="str">
            <v>Non firm Purchases - Scaled</v>
          </cell>
          <cell r="C40">
            <v>0</v>
          </cell>
          <cell r="D40">
            <v>0</v>
          </cell>
          <cell r="E40">
            <v>0</v>
          </cell>
          <cell r="F40" t="e">
            <v>#DIV/0!</v>
          </cell>
          <cell r="G40" t="e">
            <v>#DIV/0!</v>
          </cell>
          <cell r="H40" t="e">
            <v>#DIV/0!</v>
          </cell>
          <cell r="I40" t="e">
            <v>#DIV/0!</v>
          </cell>
          <cell r="J40" t="e">
            <v>#DIV/0!</v>
          </cell>
          <cell r="K40" t="e">
            <v>#DIV/0!</v>
          </cell>
          <cell r="L40" t="e">
            <v>#DIV/0!</v>
          </cell>
          <cell r="M40" t="e">
            <v>#DIV/0!</v>
          </cell>
          <cell r="N40" t="e">
            <v>#DIV/0!</v>
          </cell>
          <cell r="O40" t="e">
            <v>#DIV/0!</v>
          </cell>
          <cell r="P40" t="e">
            <v>#DIV/0!</v>
          </cell>
          <cell r="Q40" t="e">
            <v>#DIV/0!</v>
          </cell>
        </row>
        <row r="41">
          <cell r="A41" t="str">
            <v>F90</v>
          </cell>
          <cell r="B41" t="str">
            <v>Coal (Non-Seasonal) - Scaled</v>
          </cell>
          <cell r="C41">
            <v>0</v>
          </cell>
          <cell r="D41">
            <v>0</v>
          </cell>
          <cell r="E41">
            <v>0</v>
          </cell>
          <cell r="F41" t="e">
            <v>#DIV/0!</v>
          </cell>
          <cell r="G41" t="e">
            <v>#DIV/0!</v>
          </cell>
          <cell r="H41" t="e">
            <v>#DIV/0!</v>
          </cell>
          <cell r="I41" t="e">
            <v>#DIV/0!</v>
          </cell>
          <cell r="J41" t="e">
            <v>#DIV/0!</v>
          </cell>
          <cell r="K41" t="e">
            <v>#DIV/0!</v>
          </cell>
          <cell r="L41" t="e">
            <v>#DIV/0!</v>
          </cell>
          <cell r="M41" t="e">
            <v>#DIV/0!</v>
          </cell>
          <cell r="N41" t="e">
            <v>#DIV/0!</v>
          </cell>
          <cell r="O41" t="e">
            <v>#DIV/0!</v>
          </cell>
          <cell r="P41" t="e">
            <v>#DIV/0!</v>
          </cell>
          <cell r="Q41" t="e">
            <v>#DIV/0!</v>
          </cell>
        </row>
        <row r="42">
          <cell r="A42" t="str">
            <v>F91</v>
          </cell>
          <cell r="B42" t="str">
            <v>Seasonal Cholla Coal - Scaled</v>
          </cell>
          <cell r="C42">
            <v>0</v>
          </cell>
          <cell r="D42">
            <v>0</v>
          </cell>
          <cell r="E42">
            <v>0</v>
          </cell>
          <cell r="F42">
            <v>0.30101360459864346</v>
          </cell>
          <cell r="G42">
            <v>0.2745541378526275</v>
          </cell>
          <cell r="H42">
            <v>9.336199624871358E-2</v>
          </cell>
          <cell r="I42">
            <v>3.8620350311723587E-3</v>
          </cell>
          <cell r="J42">
            <v>0.19865678486233318</v>
          </cell>
          <cell r="K42">
            <v>8.2967805396901208E-3</v>
          </cell>
          <cell r="L42">
            <v>2.5734366680461331E-4</v>
          </cell>
          <cell r="M42">
            <v>7.1582550693575781E-4</v>
          </cell>
          <cell r="N42">
            <v>6.4495439340537059E-2</v>
          </cell>
          <cell r="O42">
            <v>2.357400186540495E-2</v>
          </cell>
          <cell r="P42">
            <v>3.1212050487137585E-2</v>
          </cell>
          <cell r="Q42">
            <v>1</v>
          </cell>
        </row>
        <row r="43">
          <cell r="A43" t="str">
            <v>F92</v>
          </cell>
          <cell r="B43" t="str">
            <v>Gas (Non-Seasonal) - Scaled</v>
          </cell>
          <cell r="C43">
            <v>0</v>
          </cell>
          <cell r="D43">
            <v>0</v>
          </cell>
          <cell r="E43">
            <v>0</v>
          </cell>
          <cell r="F43" t="e">
            <v>#DIV/0!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  <cell r="L43" t="e">
            <v>#DIV/0!</v>
          </cell>
          <cell r="M43" t="e">
            <v>#DIV/0!</v>
          </cell>
          <cell r="N43" t="e">
            <v>#DIV/0!</v>
          </cell>
          <cell r="O43" t="e">
            <v>#DIV/0!</v>
          </cell>
          <cell r="P43" t="e">
            <v>#DIV/0!</v>
          </cell>
          <cell r="Q43" t="e">
            <v>#DIV/0!</v>
          </cell>
        </row>
        <row r="44">
          <cell r="A44" t="str">
            <v>F93</v>
          </cell>
          <cell r="B44" t="str">
            <v>Seasonal CT Gas - Scaled</v>
          </cell>
          <cell r="C44">
            <v>0</v>
          </cell>
          <cell r="D44">
            <v>0</v>
          </cell>
          <cell r="E44">
            <v>0</v>
          </cell>
          <cell r="F44">
            <v>0.29996062721168415</v>
          </cell>
          <cell r="G44">
            <v>0.27483717935372259</v>
          </cell>
          <cell r="H44">
            <v>9.352187773184481E-2</v>
          </cell>
          <cell r="I44">
            <v>3.856106619042024E-3</v>
          </cell>
          <cell r="J44">
            <v>0.19866893964910762</v>
          </cell>
          <cell r="K44">
            <v>8.879767805005748E-3</v>
          </cell>
          <cell r="L44">
            <v>2.5647705928289984E-4</v>
          </cell>
          <cell r="M44">
            <v>7.1750499373592503E-4</v>
          </cell>
          <cell r="N44">
            <v>6.4344803082258178E-2</v>
          </cell>
          <cell r="O44">
            <v>2.3627892852760447E-2</v>
          </cell>
          <cell r="P44">
            <v>3.1328823641555752E-2</v>
          </cell>
          <cell r="Q44">
            <v>1</v>
          </cell>
        </row>
        <row r="45">
          <cell r="A45" t="str">
            <v>F94</v>
          </cell>
          <cell r="B45" t="str">
            <v>Other Generation - Scaled</v>
          </cell>
          <cell r="C45">
            <v>0</v>
          </cell>
          <cell r="D45">
            <v>0</v>
          </cell>
          <cell r="E45">
            <v>0</v>
          </cell>
          <cell r="F45" t="e">
            <v>#DIV/0!</v>
          </cell>
          <cell r="G45" t="e">
            <v>#DIV/0!</v>
          </cell>
          <cell r="H45" t="e">
            <v>#DIV/0!</v>
          </cell>
          <cell r="I45" t="e">
            <v>#DIV/0!</v>
          </cell>
          <cell r="J45" t="e">
            <v>#DIV/0!</v>
          </cell>
          <cell r="K45" t="e">
            <v>#DIV/0!</v>
          </cell>
          <cell r="L45" t="e">
            <v>#DIV/0!</v>
          </cell>
          <cell r="M45" t="e">
            <v>#DIV/0!</v>
          </cell>
          <cell r="N45" t="e">
            <v>#DIV/0!</v>
          </cell>
          <cell r="O45" t="e">
            <v>#DIV/0!</v>
          </cell>
          <cell r="P45" t="e">
            <v>#DIV/0!</v>
          </cell>
          <cell r="Q45" t="e">
            <v>#DIV/0!</v>
          </cell>
        </row>
        <row r="46">
          <cell r="A46" t="str">
            <v>F95</v>
          </cell>
          <cell r="B46" t="str">
            <v>Firm Wheeling - Scaled</v>
          </cell>
          <cell r="C46">
            <v>0</v>
          </cell>
          <cell r="D46">
            <v>0</v>
          </cell>
          <cell r="E46">
            <v>0</v>
          </cell>
          <cell r="F46" t="e">
            <v>#DIV/0!</v>
          </cell>
          <cell r="G46" t="e">
            <v>#DIV/0!</v>
          </cell>
          <cell r="H46" t="e">
            <v>#DIV/0!</v>
          </cell>
          <cell r="I46" t="e">
            <v>#DIV/0!</v>
          </cell>
          <cell r="J46" t="e">
            <v>#DIV/0!</v>
          </cell>
          <cell r="K46" t="e">
            <v>#DIV/0!</v>
          </cell>
          <cell r="L46" t="e">
            <v>#DIV/0!</v>
          </cell>
          <cell r="M46" t="e">
            <v>#DIV/0!</v>
          </cell>
          <cell r="N46" t="e">
            <v>#DIV/0!</v>
          </cell>
          <cell r="O46" t="e">
            <v>#DIV/0!</v>
          </cell>
          <cell r="P46" t="e">
            <v>#DIV/0!</v>
          </cell>
          <cell r="Q46" t="e">
            <v>#DIV/0!</v>
          </cell>
        </row>
        <row r="47">
          <cell r="A47" t="str">
            <v>F96</v>
          </cell>
          <cell r="B47" t="str">
            <v>Non-Firm Wheeling - Scaled</v>
          </cell>
          <cell r="C47">
            <v>0</v>
          </cell>
          <cell r="D47">
            <v>0</v>
          </cell>
          <cell r="E47">
            <v>0</v>
          </cell>
          <cell r="F47" t="e">
            <v>#DIV/0!</v>
          </cell>
          <cell r="G47" t="e">
            <v>#DIV/0!</v>
          </cell>
          <cell r="H47" t="e">
            <v>#DIV/0!</v>
          </cell>
          <cell r="I47" t="e">
            <v>#DIV/0!</v>
          </cell>
          <cell r="J47" t="e">
            <v>#DIV/0!</v>
          </cell>
          <cell r="K47" t="e">
            <v>#DIV/0!</v>
          </cell>
          <cell r="L47" t="e">
            <v>#DIV/0!</v>
          </cell>
          <cell r="M47" t="e">
            <v>#DIV/0!</v>
          </cell>
          <cell r="N47" t="e">
            <v>#DIV/0!</v>
          </cell>
          <cell r="O47" t="e">
            <v>#DIV/0!</v>
          </cell>
          <cell r="P47" t="e">
            <v>#DIV/0!</v>
          </cell>
          <cell r="Q47" t="e">
            <v>#DIV/0!</v>
          </cell>
        </row>
        <row r="48">
          <cell r="A48" t="str">
            <v>F101</v>
          </cell>
          <cell r="B48" t="str">
            <v>Rate Base</v>
          </cell>
          <cell r="C48">
            <v>0</v>
          </cell>
          <cell r="D48">
            <v>0</v>
          </cell>
          <cell r="E48">
            <v>0</v>
          </cell>
          <cell r="F48">
            <v>0.45378817176052955</v>
          </cell>
          <cell r="G48">
            <v>0.264573102971011</v>
          </cell>
          <cell r="H48">
            <v>7.2681998782379645E-2</v>
          </cell>
          <cell r="I48">
            <v>2.8922572459532917E-3</v>
          </cell>
          <cell r="J48">
            <v>0.10472807285348248</v>
          </cell>
          <cell r="K48">
            <v>1.3242015692012769E-2</v>
          </cell>
          <cell r="L48">
            <v>2.5651895696860463E-4</v>
          </cell>
          <cell r="M48">
            <v>1.0409663140361493E-4</v>
          </cell>
          <cell r="N48">
            <v>7.5097713515809489E-2</v>
          </cell>
          <cell r="O48">
            <v>1.134948424990017E-2</v>
          </cell>
          <cell r="P48">
            <v>1.2865673405494916E-3</v>
          </cell>
          <cell r="Q48">
            <v>1</v>
          </cell>
        </row>
        <row r="49">
          <cell r="A49" t="str">
            <v>F101G</v>
          </cell>
          <cell r="B49" t="str">
            <v>Generation Rate Base</v>
          </cell>
          <cell r="C49">
            <v>0</v>
          </cell>
          <cell r="D49">
            <v>0</v>
          </cell>
          <cell r="E49">
            <v>0</v>
          </cell>
          <cell r="F49">
            <v>0.40299205757185619</v>
          </cell>
          <cell r="G49">
            <v>0.27510269192675446</v>
          </cell>
          <cell r="H49">
            <v>7.6679676681942879E-2</v>
          </cell>
          <cell r="I49">
            <v>3.1487783596122182E-4</v>
          </cell>
          <cell r="J49">
            <v>0.14141584941172713</v>
          </cell>
          <cell r="K49">
            <v>1.339812310191282E-2</v>
          </cell>
          <cell r="L49">
            <v>1.7093553851278784E-4</v>
          </cell>
          <cell r="M49">
            <v>5.8420956383830169E-5</v>
          </cell>
          <cell r="N49">
            <v>7.2018224837593944E-2</v>
          </cell>
          <cell r="O49">
            <v>1.5302267165017725E-2</v>
          </cell>
          <cell r="P49">
            <v>2.546874972337361E-3</v>
          </cell>
          <cell r="Q49">
            <v>1</v>
          </cell>
        </row>
        <row r="50">
          <cell r="A50" t="str">
            <v>F101T</v>
          </cell>
          <cell r="B50" t="str">
            <v>Transmission Rate Base</v>
          </cell>
          <cell r="C50">
            <v>0</v>
          </cell>
          <cell r="D50">
            <v>0</v>
          </cell>
          <cell r="E50">
            <v>0</v>
          </cell>
          <cell r="F50">
            <v>0.4105134846028759</v>
          </cell>
          <cell r="G50">
            <v>0.27449795539884803</v>
          </cell>
          <cell r="H50">
            <v>7.4921751694764491E-2</v>
          </cell>
          <cell r="I50">
            <v>-1.1942446951881677E-4</v>
          </cell>
          <cell r="J50">
            <v>0.14010322989934965</v>
          </cell>
          <cell r="K50">
            <v>1.3754228314403004E-2</v>
          </cell>
          <cell r="L50">
            <v>1.5724137219551822E-4</v>
          </cell>
          <cell r="M50">
            <v>-1.0382211601644794E-5</v>
          </cell>
          <cell r="N50">
            <v>7.1360850837823037E-2</v>
          </cell>
          <cell r="O50">
            <v>1.4747876359320717E-2</v>
          </cell>
          <cell r="P50">
            <v>7.3188201540267742E-5</v>
          </cell>
          <cell r="Q50">
            <v>1</v>
          </cell>
        </row>
        <row r="51">
          <cell r="A51" t="str">
            <v>F101D</v>
          </cell>
          <cell r="B51" t="str">
            <v>Distribution Rate Base</v>
          </cell>
          <cell r="C51">
            <v>0</v>
          </cell>
          <cell r="D51">
            <v>0</v>
          </cell>
          <cell r="E51">
            <v>0</v>
          </cell>
          <cell r="F51">
            <v>0.59190080695585179</v>
          </cell>
          <cell r="G51">
            <v>0.23354058800748179</v>
          </cell>
          <cell r="H51">
            <v>6.2880275045593195E-2</v>
          </cell>
          <cell r="I51">
            <v>1.0823812797558169E-2</v>
          </cell>
          <cell r="J51">
            <v>7.2561264575782703E-4</v>
          </cell>
          <cell r="K51">
            <v>1.2475553228536541E-2</v>
          </cell>
          <cell r="L51">
            <v>4.999613576597518E-4</v>
          </cell>
          <cell r="M51">
            <v>2.9474096053520133E-4</v>
          </cell>
          <cell r="N51">
            <v>8.6676937109290822E-2</v>
          </cell>
          <cell r="O51">
            <v>9.1138490348559981E-5</v>
          </cell>
          <cell r="P51">
            <v>9.0573401386521732E-5</v>
          </cell>
          <cell r="Q51">
            <v>1</v>
          </cell>
        </row>
        <row r="52">
          <cell r="A52" t="str">
            <v>F101R</v>
          </cell>
          <cell r="B52" t="str">
            <v>Retail Rate Base</v>
          </cell>
          <cell r="C52">
            <v>0</v>
          </cell>
          <cell r="D52">
            <v>0</v>
          </cell>
          <cell r="E52">
            <v>0</v>
          </cell>
          <cell r="F52">
            <v>-2.9111170386286092</v>
          </cell>
          <cell r="G52">
            <v>5.8881018376450149E-2</v>
          </cell>
          <cell r="H52">
            <v>0.36961522180050771</v>
          </cell>
          <cell r="I52">
            <v>-3.9721071552115982E-2</v>
          </cell>
          <cell r="J52">
            <v>2.1595541023237761</v>
          </cell>
          <cell r="K52">
            <v>1.3995730007269305E-2</v>
          </cell>
          <cell r="L52">
            <v>-1.2200181864581725E-2</v>
          </cell>
          <cell r="M52">
            <v>-2.226599254197382E-3</v>
          </cell>
          <cell r="N52">
            <v>1.1311331890346923</v>
          </cell>
          <cell r="O52">
            <v>-9.8199655958833705E-5</v>
          </cell>
          <cell r="P52">
            <v>0.23218382941276469</v>
          </cell>
          <cell r="Q52">
            <v>1</v>
          </cell>
        </row>
        <row r="53">
          <cell r="A53" t="str">
            <v>F101M</v>
          </cell>
          <cell r="B53" t="str">
            <v>Misc Rate Base</v>
          </cell>
          <cell r="C53">
            <v>0</v>
          </cell>
          <cell r="D53">
            <v>0</v>
          </cell>
          <cell r="E53">
            <v>0</v>
          </cell>
          <cell r="F53">
            <v>0.41482254593334705</v>
          </cell>
          <cell r="G53">
            <v>0.26822268075141104</v>
          </cell>
          <cell r="H53">
            <v>7.7134888399055634E-2</v>
          </cell>
          <cell r="I53">
            <v>3.2790339417739459E-3</v>
          </cell>
          <cell r="J53">
            <v>0.12960220153720126</v>
          </cell>
          <cell r="K53">
            <v>1.2422703218888975E-2</v>
          </cell>
          <cell r="L53">
            <v>2.3321571597314814E-4</v>
          </cell>
          <cell r="M53">
            <v>1.9690790417674302E-4</v>
          </cell>
          <cell r="N53">
            <v>7.3067822266258034E-2</v>
          </cell>
          <cell r="O53">
            <v>1.4305662361442734E-2</v>
          </cell>
          <cell r="P53">
            <v>6.7123379704712525E-3</v>
          </cell>
          <cell r="Q53">
            <v>1</v>
          </cell>
        </row>
        <row r="54">
          <cell r="A54" t="str">
            <v>F102</v>
          </cell>
          <cell r="B54" t="str">
            <v>SGP - System Gross Plant</v>
          </cell>
          <cell r="C54">
            <v>0</v>
          </cell>
          <cell r="D54">
            <v>0</v>
          </cell>
          <cell r="E54">
            <v>0</v>
          </cell>
          <cell r="F54">
            <v>0.45881007819751091</v>
          </cell>
          <cell r="G54">
            <v>0.26331633760026024</v>
          </cell>
          <cell r="H54">
            <v>7.1763778244284093E-2</v>
          </cell>
          <cell r="I54">
            <v>4.295826988012565E-3</v>
          </cell>
          <cell r="J54">
            <v>0.10095192275591902</v>
          </cell>
          <cell r="K54">
            <v>1.3360260905088728E-2</v>
          </cell>
          <cell r="L54">
            <v>2.5052857916604989E-4</v>
          </cell>
          <cell r="M54">
            <v>7.6315449556702279E-5</v>
          </cell>
          <cell r="N54">
            <v>7.64519649695031E-2</v>
          </cell>
          <cell r="O54">
            <v>1.0697459618593331E-2</v>
          </cell>
          <cell r="P54">
            <v>2.5526692105047385E-5</v>
          </cell>
          <cell r="Q54">
            <v>1</v>
          </cell>
        </row>
        <row r="55">
          <cell r="A55" t="str">
            <v>F102G</v>
          </cell>
          <cell r="B55" t="str">
            <v>SGGP - System Gross Generation Plant</v>
          </cell>
          <cell r="C55">
            <v>0</v>
          </cell>
          <cell r="D55">
            <v>0</v>
          </cell>
          <cell r="E55">
            <v>0</v>
          </cell>
          <cell r="F55">
            <v>0.4121183225666416</v>
          </cell>
          <cell r="G55">
            <v>0.27512738379881596</v>
          </cell>
          <cell r="H55">
            <v>7.5173056973591668E-2</v>
          </cell>
          <cell r="I55">
            <v>0</v>
          </cell>
          <cell r="J55">
            <v>0.13631379153323206</v>
          </cell>
          <cell r="K55">
            <v>1.3850859666903158E-2</v>
          </cell>
          <cell r="L55">
            <v>1.6328122823383863E-4</v>
          </cell>
          <cell r="M55">
            <v>0</v>
          </cell>
          <cell r="N55">
            <v>7.2688644676086323E-2</v>
          </cell>
          <cell r="O55">
            <v>1.4564659556495304E-2</v>
          </cell>
          <cell r="P55">
            <v>0</v>
          </cell>
          <cell r="Q55">
            <v>1</v>
          </cell>
        </row>
        <row r="56">
          <cell r="A56" t="str">
            <v>F102T</v>
          </cell>
          <cell r="B56" t="str">
            <v>SGTP - System Gross Transmission Plant</v>
          </cell>
          <cell r="C56">
            <v>0</v>
          </cell>
          <cell r="D56">
            <v>0</v>
          </cell>
          <cell r="E56">
            <v>0</v>
          </cell>
          <cell r="F56">
            <v>0.41004683155212651</v>
          </cell>
          <cell r="G56">
            <v>0.27374447051353196</v>
          </cell>
          <cell r="H56">
            <v>7.479520356711214E-2</v>
          </cell>
          <cell r="I56">
            <v>0</v>
          </cell>
          <cell r="J56">
            <v>0.14048597972129503</v>
          </cell>
          <cell r="K56">
            <v>1.3781239051239654E-2</v>
          </cell>
          <cell r="L56">
            <v>1.6246050375107624E-4</v>
          </cell>
          <cell r="M56">
            <v>0</v>
          </cell>
          <cell r="N56">
            <v>7.2323279036999866E-2</v>
          </cell>
          <cell r="O56">
            <v>1.4660536053943535E-2</v>
          </cell>
          <cell r="P56">
            <v>0</v>
          </cell>
          <cell r="Q56">
            <v>1</v>
          </cell>
        </row>
        <row r="57">
          <cell r="A57" t="str">
            <v>F102D</v>
          </cell>
          <cell r="B57" t="str">
            <v>SGDP - System Gross Distribution Plant</v>
          </cell>
          <cell r="C57">
            <v>0</v>
          </cell>
          <cell r="D57">
            <v>0</v>
          </cell>
          <cell r="E57">
            <v>0</v>
          </cell>
          <cell r="F57">
            <v>0.58757526930775283</v>
          </cell>
          <cell r="G57">
            <v>0.23231580211761113</v>
          </cell>
          <cell r="H57">
            <v>6.2797843453037627E-2</v>
          </cell>
          <cell r="I57">
            <v>1.5985660285324901E-2</v>
          </cell>
          <cell r="J57">
            <v>1.2863533759124863E-3</v>
          </cell>
          <cell r="K57">
            <v>1.2082619841640331E-2</v>
          </cell>
          <cell r="L57">
            <v>4.8862307822059524E-4</v>
          </cell>
          <cell r="M57">
            <v>2.8398556425562535E-4</v>
          </cell>
          <cell r="N57">
            <v>8.6993862779491685E-2</v>
          </cell>
          <cell r="O57">
            <v>9.4990098376415165E-5</v>
          </cell>
          <cell r="P57">
            <v>9.4990098376415165E-5</v>
          </cell>
          <cell r="Q57">
            <v>1</v>
          </cell>
        </row>
        <row r="58">
          <cell r="A58" t="str">
            <v>F102R</v>
          </cell>
          <cell r="B58" t="str">
            <v>SGTP - System Gross Retail Plant</v>
          </cell>
          <cell r="C58">
            <v>0</v>
          </cell>
          <cell r="D58">
            <v>0</v>
          </cell>
          <cell r="E58">
            <v>0</v>
          </cell>
          <cell r="F58">
            <v>0.45881007819751091</v>
          </cell>
          <cell r="G58">
            <v>0.26331633760026024</v>
          </cell>
          <cell r="H58">
            <v>7.1763778244284093E-2</v>
          </cell>
          <cell r="I58">
            <v>4.295826988012565E-3</v>
          </cell>
          <cell r="J58">
            <v>0.10095192275591902</v>
          </cell>
          <cell r="K58">
            <v>1.3360260905088728E-2</v>
          </cell>
          <cell r="L58">
            <v>2.5052857916604989E-4</v>
          </cell>
          <cell r="M58">
            <v>7.6315449556702279E-5</v>
          </cell>
          <cell r="N58">
            <v>7.64519649695031E-2</v>
          </cell>
          <cell r="O58">
            <v>1.0697459618593331E-2</v>
          </cell>
          <cell r="P58">
            <v>2.5526692105047385E-5</v>
          </cell>
          <cell r="Q58">
            <v>1</v>
          </cell>
        </row>
        <row r="59">
          <cell r="A59" t="str">
            <v>F102M</v>
          </cell>
          <cell r="B59" t="str">
            <v>SGDP - System Gross Misc Plant</v>
          </cell>
          <cell r="C59">
            <v>0</v>
          </cell>
          <cell r="D59">
            <v>0</v>
          </cell>
          <cell r="E59">
            <v>0</v>
          </cell>
          <cell r="F59">
            <v>0.45881007819751091</v>
          </cell>
          <cell r="G59">
            <v>0.26331633760026024</v>
          </cell>
          <cell r="H59">
            <v>7.1763778244284093E-2</v>
          </cell>
          <cell r="I59">
            <v>4.295826988012565E-3</v>
          </cell>
          <cell r="J59">
            <v>0.10095192275591902</v>
          </cell>
          <cell r="K59">
            <v>1.3360260905088728E-2</v>
          </cell>
          <cell r="L59">
            <v>2.5052857916604989E-4</v>
          </cell>
          <cell r="M59">
            <v>7.6315449556702279E-5</v>
          </cell>
          <cell r="N59">
            <v>7.64519649695031E-2</v>
          </cell>
          <cell r="O59">
            <v>1.0697459618593331E-2</v>
          </cell>
          <cell r="P59">
            <v>2.5526692105047385E-5</v>
          </cell>
          <cell r="Q59">
            <v>1</v>
          </cell>
        </row>
        <row r="60">
          <cell r="A60" t="str">
            <v>F103</v>
          </cell>
          <cell r="B60" t="str">
            <v>SGP - System Gross Plant (Regulatory fees)</v>
          </cell>
          <cell r="C60">
            <v>0</v>
          </cell>
          <cell r="D60">
            <v>0</v>
          </cell>
          <cell r="E60">
            <v>0</v>
          </cell>
          <cell r="F60">
            <v>0.33333333333333331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0.33333333333333331</v>
          </cell>
          <cell r="L60">
            <v>0</v>
          </cell>
          <cell r="M60">
            <v>0</v>
          </cell>
          <cell r="N60">
            <v>0.33333333333333331</v>
          </cell>
          <cell r="O60">
            <v>0</v>
          </cell>
          <cell r="P60">
            <v>0</v>
          </cell>
          <cell r="Q60">
            <v>1</v>
          </cell>
        </row>
        <row r="61">
          <cell r="A61" t="str">
            <v>F104</v>
          </cell>
          <cell r="B61" t="str">
            <v>SNP - System Net Plant</v>
          </cell>
          <cell r="C61">
            <v>0</v>
          </cell>
          <cell r="D61">
            <v>0</v>
          </cell>
          <cell r="E61">
            <v>0</v>
          </cell>
          <cell r="F61">
            <v>0.45705645937424816</v>
          </cell>
          <cell r="G61">
            <v>0.26327855748433593</v>
          </cell>
          <cell r="H61">
            <v>7.2070570542026355E-2</v>
          </cell>
          <cell r="I61">
            <v>3.1749571264844808E-3</v>
          </cell>
          <cell r="J61">
            <v>0.10291579539742153</v>
          </cell>
          <cell r="K61">
            <v>1.3337821790545342E-2</v>
          </cell>
          <cell r="L61">
            <v>2.5748135387042536E-4</v>
          </cell>
          <cell r="M61">
            <v>9.3110666447700419E-5</v>
          </cell>
          <cell r="N61">
            <v>7.621773643796978E-2</v>
          </cell>
          <cell r="O61">
            <v>1.0953218499813148E-2</v>
          </cell>
          <cell r="P61">
            <v>6.4429132683729536E-4</v>
          </cell>
          <cell r="Q61">
            <v>1</v>
          </cell>
        </row>
        <row r="62">
          <cell r="A62" t="str">
            <v>F104G</v>
          </cell>
          <cell r="B62" t="str">
            <v>SNP - System Net Generation Plant</v>
          </cell>
          <cell r="C62">
            <v>0</v>
          </cell>
          <cell r="D62">
            <v>0</v>
          </cell>
          <cell r="E62">
            <v>0</v>
          </cell>
          <cell r="F62">
            <v>0.40877522730707461</v>
          </cell>
          <cell r="G62">
            <v>0.27495727380557811</v>
          </cell>
          <cell r="H62">
            <v>7.5657533003932173E-2</v>
          </cell>
          <cell r="I62">
            <v>1.2196716553323544E-4</v>
          </cell>
          <cell r="J62">
            <v>0.13830344653436941</v>
          </cell>
          <cell r="K62">
            <v>1.3743849425120129E-2</v>
          </cell>
          <cell r="L62">
            <v>1.6627774160888801E-4</v>
          </cell>
          <cell r="M62">
            <v>2.1838355783517017E-5</v>
          </cell>
          <cell r="N62">
            <v>7.2427668787547667E-2</v>
          </cell>
          <cell r="O62">
            <v>1.4854590435372681E-2</v>
          </cell>
          <cell r="P62">
            <v>9.7032743807959007E-4</v>
          </cell>
          <cell r="Q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C63">
            <v>0</v>
          </cell>
          <cell r="D63">
            <v>0</v>
          </cell>
          <cell r="E63">
            <v>0</v>
          </cell>
          <cell r="F63">
            <v>0.41105996311973853</v>
          </cell>
          <cell r="G63">
            <v>0.27362634695543442</v>
          </cell>
          <cell r="H63">
            <v>7.4577282184679669E-2</v>
          </cell>
          <cell r="I63">
            <v>-2.9912465489271658E-5</v>
          </cell>
          <cell r="J63">
            <v>0.14000981499018197</v>
          </cell>
          <cell r="K63">
            <v>1.3875619058555565E-2</v>
          </cell>
          <cell r="L63">
            <v>1.6175691075761786E-4</v>
          </cell>
          <cell r="M63">
            <v>-6.1508474086935062E-6</v>
          </cell>
          <cell r="N63">
            <v>7.2386087605557869E-2</v>
          </cell>
          <cell r="O63">
            <v>1.459345390417798E-2</v>
          </cell>
          <cell r="P63">
            <v>-2.5426141618576135E-4</v>
          </cell>
          <cell r="Q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C64">
            <v>0</v>
          </cell>
          <cell r="D64">
            <v>0</v>
          </cell>
          <cell r="E64">
            <v>0</v>
          </cell>
          <cell r="F64">
            <v>0.58757875122739411</v>
          </cell>
          <cell r="G64">
            <v>0.23231485349522929</v>
          </cell>
          <cell r="H64">
            <v>6.2797915439090787E-2</v>
          </cell>
          <cell r="I64">
            <v>1.5985660285324905E-2</v>
          </cell>
          <cell r="J64">
            <v>1.2865488867585234E-3</v>
          </cell>
          <cell r="K64">
            <v>1.2082490489625208E-2</v>
          </cell>
          <cell r="L64">
            <v>4.8863476598618252E-4</v>
          </cell>
          <cell r="M64">
            <v>2.8398810650972204E-4</v>
          </cell>
          <cell r="N64">
            <v>8.6991148232534302E-2</v>
          </cell>
          <cell r="O64">
            <v>9.5004535773514964E-5</v>
          </cell>
          <cell r="P64">
            <v>9.5004535773514964E-5</v>
          </cell>
          <cell r="Q64">
            <v>1</v>
          </cell>
        </row>
        <row r="65">
          <cell r="A65" t="str">
            <v>F104R</v>
          </cell>
          <cell r="B65" t="str">
            <v>SNP - System Net Retail Plant</v>
          </cell>
          <cell r="C65">
            <v>0</v>
          </cell>
          <cell r="D65">
            <v>0</v>
          </cell>
          <cell r="E65">
            <v>0</v>
          </cell>
          <cell r="F65">
            <v>0.87281006316227649</v>
          </cell>
          <cell r="G65">
            <v>1.9494536681833246E-2</v>
          </cell>
          <cell r="H65">
            <v>3.6400587165248807E-4</v>
          </cell>
          <cell r="I65">
            <v>1.0487997516503603E-2</v>
          </cell>
          <cell r="J65">
            <v>1.4712639342027956E-3</v>
          </cell>
          <cell r="K65">
            <v>3.6051413897779439E-3</v>
          </cell>
          <cell r="L65">
            <v>2.7410846275616849E-3</v>
          </cell>
          <cell r="M65">
            <v>5.9622462237923649E-4</v>
          </cell>
          <cell r="N65">
            <v>8.8410323457836185E-2</v>
          </cell>
          <cell r="O65">
            <v>9.6793679881762908E-6</v>
          </cell>
          <cell r="P65">
            <v>9.6793679881762908E-6</v>
          </cell>
          <cell r="Q65">
            <v>1</v>
          </cell>
        </row>
        <row r="66">
          <cell r="A66" t="str">
            <v>F104M</v>
          </cell>
          <cell r="B66" t="str">
            <v>SNP - System Net Misc Plant</v>
          </cell>
          <cell r="C66">
            <v>0</v>
          </cell>
          <cell r="D66">
            <v>0</v>
          </cell>
          <cell r="E66">
            <v>0</v>
          </cell>
          <cell r="F66">
            <v>0.45705645937424816</v>
          </cell>
          <cell r="G66">
            <v>0.26327855748433593</v>
          </cell>
          <cell r="H66">
            <v>7.2070570542026355E-2</v>
          </cell>
          <cell r="I66">
            <v>3.1749571264844808E-3</v>
          </cell>
          <cell r="J66">
            <v>0.10291579539742153</v>
          </cell>
          <cell r="K66">
            <v>1.3337821790545342E-2</v>
          </cell>
          <cell r="L66">
            <v>2.5748135387042536E-4</v>
          </cell>
          <cell r="M66">
            <v>9.3110666447700419E-5</v>
          </cell>
          <cell r="N66">
            <v>7.621773643796978E-2</v>
          </cell>
          <cell r="O66">
            <v>1.0953218499813148E-2</v>
          </cell>
          <cell r="P66">
            <v>6.4429132683729536E-4</v>
          </cell>
          <cell r="Q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C67">
            <v>0</v>
          </cell>
          <cell r="D67">
            <v>0</v>
          </cell>
          <cell r="E67">
            <v>0</v>
          </cell>
          <cell r="F67">
            <v>0.41149092752877131</v>
          </cell>
          <cell r="G67">
            <v>0.27470853914686599</v>
          </cell>
          <cell r="H67">
            <v>7.5058616046449575E-2</v>
          </cell>
          <cell r="I67">
            <v>0</v>
          </cell>
          <cell r="J67">
            <v>0.1375774273143722</v>
          </cell>
          <cell r="K67">
            <v>1.3829773585189701E-2</v>
          </cell>
          <cell r="L67">
            <v>1.6303265439772944E-4</v>
          </cell>
          <cell r="M67">
            <v>0</v>
          </cell>
          <cell r="N67">
            <v>7.2577985934452915E-2</v>
          </cell>
          <cell r="O67">
            <v>1.4593697789500374E-2</v>
          </cell>
          <cell r="P67">
            <v>0</v>
          </cell>
          <cell r="Q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C68">
            <v>0</v>
          </cell>
          <cell r="D68">
            <v>0</v>
          </cell>
          <cell r="E68">
            <v>0</v>
          </cell>
          <cell r="F68">
            <v>0.4121183225666416</v>
          </cell>
          <cell r="G68">
            <v>0.27512738379881596</v>
          </cell>
          <cell r="H68">
            <v>7.5173056973591668E-2</v>
          </cell>
          <cell r="I68">
            <v>0</v>
          </cell>
          <cell r="J68">
            <v>0.13631379153323206</v>
          </cell>
          <cell r="K68">
            <v>1.3850859666903158E-2</v>
          </cell>
          <cell r="L68">
            <v>1.6328122823383863E-4</v>
          </cell>
          <cell r="M68">
            <v>0</v>
          </cell>
          <cell r="N68">
            <v>7.2688644676086323E-2</v>
          </cell>
          <cell r="O68">
            <v>1.4564659556495304E-2</v>
          </cell>
          <cell r="P68">
            <v>0</v>
          </cell>
          <cell r="Q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C69">
            <v>0</v>
          </cell>
          <cell r="D69">
            <v>0</v>
          </cell>
          <cell r="E69">
            <v>0</v>
          </cell>
          <cell r="F69">
            <v>0.41004683155212651</v>
          </cell>
          <cell r="G69">
            <v>0.27374447051353196</v>
          </cell>
          <cell r="H69">
            <v>7.479520356711214E-2</v>
          </cell>
          <cell r="I69">
            <v>0</v>
          </cell>
          <cell r="J69">
            <v>0.14048597972129503</v>
          </cell>
          <cell r="K69">
            <v>1.3781239051239654E-2</v>
          </cell>
          <cell r="L69">
            <v>1.6246050375107624E-4</v>
          </cell>
          <cell r="M69">
            <v>0</v>
          </cell>
          <cell r="N69">
            <v>7.2323279036999866E-2</v>
          </cell>
          <cell r="O69">
            <v>1.4660536053943535E-2</v>
          </cell>
          <cell r="P69">
            <v>0</v>
          </cell>
          <cell r="Q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C70">
            <v>0</v>
          </cell>
          <cell r="D70">
            <v>0</v>
          </cell>
          <cell r="E70">
            <v>0</v>
          </cell>
          <cell r="F70">
            <v>9.0909090909090912E-2</v>
          </cell>
          <cell r="G70">
            <v>9.0909090909090912E-2</v>
          </cell>
          <cell r="H70">
            <v>9.0909090909090912E-2</v>
          </cell>
          <cell r="I70">
            <v>9.0909090909090912E-2</v>
          </cell>
          <cell r="J70">
            <v>9.0909090909090912E-2</v>
          </cell>
          <cell r="K70">
            <v>9.0909090909090912E-2</v>
          </cell>
          <cell r="L70">
            <v>9.0909090909090912E-2</v>
          </cell>
          <cell r="M70">
            <v>9.0909090909090912E-2</v>
          </cell>
          <cell r="N70">
            <v>9.0909090909090912E-2</v>
          </cell>
          <cell r="O70">
            <v>9.0909090909090912E-2</v>
          </cell>
          <cell r="P70">
            <v>9.0909090909090912E-2</v>
          </cell>
          <cell r="Q70">
            <v>1</v>
          </cell>
        </row>
        <row r="71">
          <cell r="A71" t="str">
            <v>F105R</v>
          </cell>
          <cell r="B71" t="str">
            <v>SGTP - System Gross Retail Plant</v>
          </cell>
          <cell r="C71">
            <v>0</v>
          </cell>
          <cell r="D71">
            <v>0</v>
          </cell>
          <cell r="E71">
            <v>0</v>
          </cell>
          <cell r="F71">
            <v>9.0909090909090912E-2</v>
          </cell>
          <cell r="G71">
            <v>9.0909090909090912E-2</v>
          </cell>
          <cell r="H71">
            <v>9.0909090909090912E-2</v>
          </cell>
          <cell r="I71">
            <v>9.0909090909090912E-2</v>
          </cell>
          <cell r="J71">
            <v>9.0909090909090912E-2</v>
          </cell>
          <cell r="K71">
            <v>9.0909090909090912E-2</v>
          </cell>
          <cell r="L71">
            <v>9.0909090909090912E-2</v>
          </cell>
          <cell r="M71">
            <v>9.0909090909090912E-2</v>
          </cell>
          <cell r="N71">
            <v>9.0909090909090912E-2</v>
          </cell>
          <cell r="O71">
            <v>9.0909090909090912E-2</v>
          </cell>
          <cell r="P71">
            <v>9.0909090909090912E-2</v>
          </cell>
          <cell r="Q71">
            <v>1</v>
          </cell>
        </row>
        <row r="72">
          <cell r="A72" t="str">
            <v>F105M</v>
          </cell>
          <cell r="B72" t="str">
            <v>SGDP - System Gross Misc Plant</v>
          </cell>
          <cell r="C72">
            <v>0</v>
          </cell>
          <cell r="D72">
            <v>0</v>
          </cell>
          <cell r="E72">
            <v>0</v>
          </cell>
          <cell r="F72">
            <v>9.0909090909090912E-2</v>
          </cell>
          <cell r="G72">
            <v>9.0909090909090912E-2</v>
          </cell>
          <cell r="H72">
            <v>9.0909090909090912E-2</v>
          </cell>
          <cell r="I72">
            <v>9.0909090909090912E-2</v>
          </cell>
          <cell r="J72">
            <v>9.0909090909090912E-2</v>
          </cell>
          <cell r="K72">
            <v>9.0909090909090912E-2</v>
          </cell>
          <cell r="L72">
            <v>9.0909090909090912E-2</v>
          </cell>
          <cell r="M72">
            <v>9.0909090909090912E-2</v>
          </cell>
          <cell r="N72">
            <v>9.0909090909090912E-2</v>
          </cell>
          <cell r="O72">
            <v>9.0909090909090912E-2</v>
          </cell>
          <cell r="P72">
            <v>9.0909090909090912E-2</v>
          </cell>
          <cell r="Q72">
            <v>1</v>
          </cell>
        </row>
        <row r="73">
          <cell r="A73" t="str">
            <v>F106</v>
          </cell>
          <cell r="B73" t="str">
            <v>STP - System Transmission Plant</v>
          </cell>
          <cell r="C73">
            <v>0</v>
          </cell>
          <cell r="D73">
            <v>0</v>
          </cell>
          <cell r="E73">
            <v>0</v>
          </cell>
          <cell r="F73">
            <v>0.41004683155212651</v>
          </cell>
          <cell r="G73">
            <v>0.27374447051353196</v>
          </cell>
          <cell r="H73">
            <v>7.479520356711214E-2</v>
          </cell>
          <cell r="I73">
            <v>0</v>
          </cell>
          <cell r="J73">
            <v>0.14048597972129503</v>
          </cell>
          <cell r="K73">
            <v>1.3781239051239654E-2</v>
          </cell>
          <cell r="L73">
            <v>1.6246050375107624E-4</v>
          </cell>
          <cell r="M73">
            <v>0</v>
          </cell>
          <cell r="N73">
            <v>7.2323279036999866E-2</v>
          </cell>
          <cell r="O73">
            <v>1.4660536053943535E-2</v>
          </cell>
          <cell r="P73">
            <v>0</v>
          </cell>
          <cell r="Q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C74">
            <v>0</v>
          </cell>
          <cell r="D74">
            <v>0</v>
          </cell>
          <cell r="E74">
            <v>0</v>
          </cell>
          <cell r="F74">
            <v>0.50736666912689976</v>
          </cell>
          <cell r="G74">
            <v>0.25103356667073407</v>
          </cell>
          <cell r="H74">
            <v>6.8218335362847271E-2</v>
          </cell>
          <cell r="I74">
            <v>8.7632262310268546E-3</v>
          </cell>
          <cell r="J74">
            <v>6.4177726251225725E-2</v>
          </cell>
          <cell r="K74">
            <v>1.2850067979891923E-2</v>
          </cell>
          <cell r="L74">
            <v>3.4126052684392571E-4</v>
          </cell>
          <cell r="M74">
            <v>1.5567888354305022E-4</v>
          </cell>
          <cell r="N74">
            <v>8.0365589581701119E-2</v>
          </cell>
          <cell r="O74">
            <v>6.6758064832651452E-3</v>
          </cell>
          <cell r="P74">
            <v>5.2072902021081843E-5</v>
          </cell>
          <cell r="Q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C75">
            <v>0</v>
          </cell>
          <cell r="D75">
            <v>0</v>
          </cell>
          <cell r="E75">
            <v>0</v>
          </cell>
          <cell r="F75">
            <v>0.4121183225666416</v>
          </cell>
          <cell r="G75">
            <v>0.27512738379881596</v>
          </cell>
          <cell r="H75">
            <v>7.5173056973591668E-2</v>
          </cell>
          <cell r="I75">
            <v>0</v>
          </cell>
          <cell r="J75">
            <v>0.13631379153323206</v>
          </cell>
          <cell r="K75">
            <v>1.3850859666903158E-2</v>
          </cell>
          <cell r="L75">
            <v>1.6328122823383863E-4</v>
          </cell>
          <cell r="M75">
            <v>0</v>
          </cell>
          <cell r="N75">
            <v>7.2688644676086323E-2</v>
          </cell>
          <cell r="O75">
            <v>1.4564659556495304E-2</v>
          </cell>
          <cell r="P75">
            <v>0</v>
          </cell>
          <cell r="Q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C76">
            <v>0</v>
          </cell>
          <cell r="D76">
            <v>0</v>
          </cell>
          <cell r="E76">
            <v>0</v>
          </cell>
          <cell r="F76">
            <v>0.41004683155212651</v>
          </cell>
          <cell r="G76">
            <v>0.27374447051353196</v>
          </cell>
          <cell r="H76">
            <v>7.479520356711214E-2</v>
          </cell>
          <cell r="I76">
            <v>0</v>
          </cell>
          <cell r="J76">
            <v>0.14048597972129503</v>
          </cell>
          <cell r="K76">
            <v>1.3781239051239654E-2</v>
          </cell>
          <cell r="L76">
            <v>1.6246050375107624E-4</v>
          </cell>
          <cell r="M76">
            <v>0</v>
          </cell>
          <cell r="N76">
            <v>7.2323279036999866E-2</v>
          </cell>
          <cell r="O76">
            <v>1.4660536053943535E-2</v>
          </cell>
          <cell r="P76">
            <v>0</v>
          </cell>
          <cell r="Q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C77">
            <v>0</v>
          </cell>
          <cell r="D77">
            <v>0</v>
          </cell>
          <cell r="E77">
            <v>0</v>
          </cell>
          <cell r="F77">
            <v>0.58757526930775283</v>
          </cell>
          <cell r="G77">
            <v>0.23231580211761113</v>
          </cell>
          <cell r="H77">
            <v>6.2797843453037627E-2</v>
          </cell>
          <cell r="I77">
            <v>1.5985660285324901E-2</v>
          </cell>
          <cell r="J77">
            <v>1.2863533759124863E-3</v>
          </cell>
          <cell r="K77">
            <v>1.2082619841640331E-2</v>
          </cell>
          <cell r="L77">
            <v>4.8862307822059524E-4</v>
          </cell>
          <cell r="M77">
            <v>2.8398556425562535E-4</v>
          </cell>
          <cell r="N77">
            <v>8.6993862779491685E-2</v>
          </cell>
          <cell r="O77">
            <v>9.4990098376415165E-5</v>
          </cell>
          <cell r="P77">
            <v>9.4990098376415165E-5</v>
          </cell>
          <cell r="Q77">
            <v>1</v>
          </cell>
        </row>
        <row r="78">
          <cell r="A78" t="str">
            <v>F107R</v>
          </cell>
          <cell r="B78" t="str">
            <v>SGTP - System Gross Retail Plant</v>
          </cell>
          <cell r="C78">
            <v>0</v>
          </cell>
          <cell r="D78">
            <v>0</v>
          </cell>
          <cell r="E78">
            <v>0</v>
          </cell>
          <cell r="F78">
            <v>0.58757526930775283</v>
          </cell>
          <cell r="G78">
            <v>0.23231580211761113</v>
          </cell>
          <cell r="H78">
            <v>6.2797843453037627E-2</v>
          </cell>
          <cell r="I78">
            <v>1.5985660285324901E-2</v>
          </cell>
          <cell r="J78">
            <v>1.2863533759124863E-3</v>
          </cell>
          <cell r="K78">
            <v>1.2082619841640331E-2</v>
          </cell>
          <cell r="L78">
            <v>4.8862307822059524E-4</v>
          </cell>
          <cell r="M78">
            <v>2.8398556425562535E-4</v>
          </cell>
          <cell r="N78">
            <v>8.6993862779491685E-2</v>
          </cell>
          <cell r="O78">
            <v>9.4990098376415165E-5</v>
          </cell>
          <cell r="P78">
            <v>9.4990098376415165E-5</v>
          </cell>
          <cell r="Q78">
            <v>1</v>
          </cell>
        </row>
        <row r="79">
          <cell r="A79" t="str">
            <v>F107M</v>
          </cell>
          <cell r="B79" t="str">
            <v>SGDP - System Gross Misc Plant</v>
          </cell>
          <cell r="C79">
            <v>0</v>
          </cell>
          <cell r="D79">
            <v>0</v>
          </cell>
          <cell r="E79">
            <v>0</v>
          </cell>
          <cell r="F79">
            <v>0.58757526930775283</v>
          </cell>
          <cell r="G79">
            <v>0.23231580211761113</v>
          </cell>
          <cell r="H79">
            <v>6.2797843453037627E-2</v>
          </cell>
          <cell r="I79">
            <v>1.5985660285324901E-2</v>
          </cell>
          <cell r="J79">
            <v>1.2863533759124863E-3</v>
          </cell>
          <cell r="K79">
            <v>1.2082619841640331E-2</v>
          </cell>
          <cell r="L79">
            <v>4.8862307822059524E-4</v>
          </cell>
          <cell r="M79">
            <v>2.8398556425562535E-4</v>
          </cell>
          <cell r="N79">
            <v>8.6993862779491685E-2</v>
          </cell>
          <cell r="O79">
            <v>9.4990098376415165E-5</v>
          </cell>
          <cell r="P79">
            <v>9.4990098376415165E-5</v>
          </cell>
          <cell r="Q79">
            <v>1</v>
          </cell>
        </row>
        <row r="80">
          <cell r="A80" t="str">
            <v>F108</v>
          </cell>
          <cell r="B80" t="str">
            <v>SGP - System General Plant</v>
          </cell>
          <cell r="C80">
            <v>0</v>
          </cell>
          <cell r="D80">
            <v>0</v>
          </cell>
          <cell r="E80">
            <v>0</v>
          </cell>
          <cell r="F80">
            <v>0.4310850742824181</v>
          </cell>
          <cell r="G80">
            <v>0.25781708671228826</v>
          </cell>
          <cell r="H80">
            <v>7.6518554762872421E-2</v>
          </cell>
          <cell r="I80">
            <v>6.0247696552660455E-3</v>
          </cell>
          <cell r="J80">
            <v>0.11830434522291403</v>
          </cell>
          <cell r="K80">
            <v>1.1303103873755034E-2</v>
          </cell>
          <cell r="L80">
            <v>3.3514201505839314E-4</v>
          </cell>
          <cell r="M80">
            <v>3.377052069944686E-4</v>
          </cell>
          <cell r="N80">
            <v>7.4097648599051102E-2</v>
          </cell>
          <cell r="O80">
            <v>1.3375957612004245E-2</v>
          </cell>
          <cell r="P80">
            <v>1.0800612057377717E-2</v>
          </cell>
          <cell r="Q80">
            <v>1</v>
          </cell>
        </row>
        <row r="81">
          <cell r="A81" t="str">
            <v>F108G</v>
          </cell>
          <cell r="B81" t="str">
            <v>SGGP - System Gen Generation Plant</v>
          </cell>
          <cell r="C81">
            <v>0</v>
          </cell>
          <cell r="D81">
            <v>0</v>
          </cell>
          <cell r="E81">
            <v>0</v>
          </cell>
          <cell r="F81">
            <v>0.33586118331700415</v>
          </cell>
          <cell r="G81">
            <v>0.27458804833744482</v>
          </cell>
          <cell r="H81">
            <v>8.7624122383784045E-2</v>
          </cell>
          <cell r="I81">
            <v>2.643332372437648E-3</v>
          </cell>
          <cell r="J81">
            <v>0.17920119604500714</v>
          </cell>
          <cell r="K81">
            <v>1.0190233875426991E-2</v>
          </cell>
          <cell r="L81">
            <v>2.2760706810850969E-4</v>
          </cell>
          <cell r="M81">
            <v>4.889434010800942E-4</v>
          </cell>
          <cell r="N81">
            <v>6.7056285341544578E-2</v>
          </cell>
          <cell r="O81">
            <v>2.0768945059505564E-2</v>
          </cell>
          <cell r="P81">
            <v>2.1350102798656397E-2</v>
          </cell>
          <cell r="Q81">
            <v>1</v>
          </cell>
        </row>
        <row r="82">
          <cell r="A82" t="str">
            <v>F108T</v>
          </cell>
          <cell r="B82" t="str">
            <v>SGTP - System Gen Transmission Plant</v>
          </cell>
          <cell r="C82">
            <v>0</v>
          </cell>
          <cell r="D82">
            <v>0</v>
          </cell>
          <cell r="E82">
            <v>0</v>
          </cell>
          <cell r="F82">
            <v>0.41004733725842696</v>
          </cell>
          <cell r="G82">
            <v>0.27374480811961199</v>
          </cell>
          <cell r="H82">
            <v>7.4795295811223739E-2</v>
          </cell>
          <cell r="I82">
            <v>0</v>
          </cell>
          <cell r="J82">
            <v>0.14048496117869053</v>
          </cell>
          <cell r="K82">
            <v>1.3781256047491983E-2</v>
          </cell>
          <cell r="L82">
            <v>1.6246070411184968E-4</v>
          </cell>
          <cell r="M82">
            <v>0</v>
          </cell>
          <cell r="N82">
            <v>7.2323368232513813E-2</v>
          </cell>
          <cell r="O82">
            <v>1.4660512647928985E-2</v>
          </cell>
          <cell r="P82">
            <v>0</v>
          </cell>
          <cell r="Q82">
            <v>1</v>
          </cell>
        </row>
        <row r="83">
          <cell r="A83" t="str">
            <v>F108D</v>
          </cell>
          <cell r="B83" t="str">
            <v>SGDP - System Gen Distribution Plant</v>
          </cell>
          <cell r="C83">
            <v>0</v>
          </cell>
          <cell r="D83">
            <v>0</v>
          </cell>
          <cell r="E83">
            <v>0</v>
          </cell>
          <cell r="F83">
            <v>0.58757526930775261</v>
          </cell>
          <cell r="G83">
            <v>0.23231580211761105</v>
          </cell>
          <cell r="H83">
            <v>6.2797843453037613E-2</v>
          </cell>
          <cell r="I83">
            <v>1.5985660285324898E-2</v>
          </cell>
          <cell r="J83">
            <v>1.2863533759124861E-3</v>
          </cell>
          <cell r="K83">
            <v>1.2082619841640328E-2</v>
          </cell>
          <cell r="L83">
            <v>4.8862307822059514E-4</v>
          </cell>
          <cell r="M83">
            <v>2.839855642556253E-4</v>
          </cell>
          <cell r="N83">
            <v>8.6993862779491671E-2</v>
          </cell>
          <cell r="O83">
            <v>9.4990098376415152E-5</v>
          </cell>
          <cell r="P83">
            <v>9.4990098376415152E-5</v>
          </cell>
          <cell r="Q83">
            <v>1</v>
          </cell>
        </row>
        <row r="84">
          <cell r="A84" t="str">
            <v>F108R</v>
          </cell>
          <cell r="B84" t="str">
            <v>SGTP - System Gen Retail Plant</v>
          </cell>
          <cell r="C84">
            <v>0</v>
          </cell>
          <cell r="D84">
            <v>0</v>
          </cell>
          <cell r="E84">
            <v>0</v>
          </cell>
          <cell r="F84">
            <v>0.8723608413628593</v>
          </cell>
          <cell r="G84">
            <v>1.9466255169731564E-2</v>
          </cell>
          <cell r="H84">
            <v>3.6347779362569317E-4</v>
          </cell>
          <cell r="I84">
            <v>1.0570312778031521E-2</v>
          </cell>
          <cell r="J84">
            <v>1.359252091134305E-3</v>
          </cell>
          <cell r="K84">
            <v>3.5966089510277095E-3</v>
          </cell>
          <cell r="L84">
            <v>2.7624166909894659E-3</v>
          </cell>
          <cell r="M84">
            <v>6.0086464747510966E-4</v>
          </cell>
          <cell r="N84">
            <v>8.8902085619189386E-2</v>
          </cell>
          <cell r="O84">
            <v>8.9424479679888485E-6</v>
          </cell>
          <cell r="P84">
            <v>8.9424479679888485E-6</v>
          </cell>
          <cell r="Q84">
            <v>1</v>
          </cell>
        </row>
        <row r="85">
          <cell r="A85" t="str">
            <v>F108M</v>
          </cell>
          <cell r="B85" t="str">
            <v>SGDP - System Gen Misc Plant</v>
          </cell>
          <cell r="C85">
            <v>0</v>
          </cell>
          <cell r="D85">
            <v>0</v>
          </cell>
          <cell r="E85">
            <v>0</v>
          </cell>
          <cell r="F85">
            <v>9.0909090909090912E-2</v>
          </cell>
          <cell r="G85">
            <v>9.0909090909090912E-2</v>
          </cell>
          <cell r="H85">
            <v>9.0909090909090912E-2</v>
          </cell>
          <cell r="I85">
            <v>9.0909090909090912E-2</v>
          </cell>
          <cell r="J85">
            <v>9.0909090909090912E-2</v>
          </cell>
          <cell r="K85">
            <v>9.0909090909090912E-2</v>
          </cell>
          <cell r="L85">
            <v>9.0909090909090912E-2</v>
          </cell>
          <cell r="M85">
            <v>9.0909090909090912E-2</v>
          </cell>
          <cell r="N85">
            <v>9.0909090909090912E-2</v>
          </cell>
          <cell r="O85">
            <v>9.0909090909090912E-2</v>
          </cell>
          <cell r="P85">
            <v>9.0909090909090912E-2</v>
          </cell>
          <cell r="Q85">
            <v>1</v>
          </cell>
        </row>
        <row r="86">
          <cell r="A86" t="str">
            <v>F110</v>
          </cell>
          <cell r="B86" t="str">
            <v>SIP - System Intangible Plant</v>
          </cell>
          <cell r="C86">
            <v>0</v>
          </cell>
          <cell r="D86">
            <v>0</v>
          </cell>
          <cell r="E86">
            <v>0</v>
          </cell>
          <cell r="F86">
            <v>0.50871307973220037</v>
          </cell>
          <cell r="G86">
            <v>0.22761292013166562</v>
          </cell>
          <cell r="H86">
            <v>6.13692719110316E-2</v>
          </cell>
          <cell r="I86">
            <v>3.7406493029150546E-3</v>
          </cell>
          <cell r="J86">
            <v>9.827341572609298E-2</v>
          </cell>
          <cell r="K86">
            <v>1.1914474342851276E-2</v>
          </cell>
          <cell r="L86">
            <v>6.3066366121789506E-4</v>
          </cell>
          <cell r="M86">
            <v>1.3693508402875E-4</v>
          </cell>
          <cell r="N86">
            <v>7.7038725914452641E-2</v>
          </cell>
          <cell r="O86">
            <v>1.0427224028613402E-2</v>
          </cell>
          <cell r="P86">
            <v>1.4264016493021107E-4</v>
          </cell>
          <cell r="Q86">
            <v>1</v>
          </cell>
        </row>
        <row r="87">
          <cell r="A87" t="str">
            <v>F118</v>
          </cell>
          <cell r="B87" t="str">
            <v>Account 360</v>
          </cell>
          <cell r="C87">
            <v>0</v>
          </cell>
          <cell r="D87">
            <v>0</v>
          </cell>
          <cell r="E87">
            <v>0</v>
          </cell>
          <cell r="F87">
            <v>0.49164012535987583</v>
          </cell>
          <cell r="G87">
            <v>0.31833765729272945</v>
          </cell>
          <cell r="H87">
            <v>9.0341104180462567E-2</v>
          </cell>
          <cell r="I87">
            <v>8.0690928123709716E-4</v>
          </cell>
          <cell r="J87">
            <v>0</v>
          </cell>
          <cell r="K87">
            <v>1.2017021468444966E-2</v>
          </cell>
          <cell r="L87">
            <v>1.9426455932775339E-4</v>
          </cell>
          <cell r="M87">
            <v>1.4489141046728271E-4</v>
          </cell>
          <cell r="N87">
            <v>8.6518026447455251E-2</v>
          </cell>
          <cell r="O87">
            <v>0</v>
          </cell>
          <cell r="P87">
            <v>0</v>
          </cell>
          <cell r="Q87">
            <v>1</v>
          </cell>
        </row>
        <row r="88">
          <cell r="A88" t="str">
            <v>F119</v>
          </cell>
          <cell r="B88" t="str">
            <v>Account 361</v>
          </cell>
          <cell r="C88">
            <v>0</v>
          </cell>
          <cell r="D88">
            <v>0</v>
          </cell>
          <cell r="E88">
            <v>0</v>
          </cell>
          <cell r="F88">
            <v>0.49164012535987572</v>
          </cell>
          <cell r="G88">
            <v>0.31833765729272945</v>
          </cell>
          <cell r="H88">
            <v>9.0341104180462567E-2</v>
          </cell>
          <cell r="I88">
            <v>8.0690928123709716E-4</v>
          </cell>
          <cell r="J88">
            <v>0</v>
          </cell>
          <cell r="K88">
            <v>1.2017021468444966E-2</v>
          </cell>
          <cell r="L88">
            <v>1.9426455932775339E-4</v>
          </cell>
          <cell r="M88">
            <v>1.4489141046728271E-4</v>
          </cell>
          <cell r="N88">
            <v>8.6518026447455251E-2</v>
          </cell>
          <cell r="O88">
            <v>0</v>
          </cell>
          <cell r="P88">
            <v>0</v>
          </cell>
          <cell r="Q88">
            <v>1</v>
          </cell>
        </row>
        <row r="89">
          <cell r="A89" t="str">
            <v>F120</v>
          </cell>
          <cell r="B89" t="str">
            <v>Account 362</v>
          </cell>
          <cell r="C89">
            <v>0</v>
          </cell>
          <cell r="D89">
            <v>0</v>
          </cell>
          <cell r="E89">
            <v>0</v>
          </cell>
          <cell r="F89">
            <v>0.49164012535987578</v>
          </cell>
          <cell r="G89">
            <v>0.31833765729272945</v>
          </cell>
          <cell r="H89">
            <v>9.0341104180462581E-2</v>
          </cell>
          <cell r="I89">
            <v>8.0690928123709716E-4</v>
          </cell>
          <cell r="J89">
            <v>0</v>
          </cell>
          <cell r="K89">
            <v>1.2017021468444966E-2</v>
          </cell>
          <cell r="L89">
            <v>1.9426455932775337E-4</v>
          </cell>
          <cell r="M89">
            <v>1.4489141046728271E-4</v>
          </cell>
          <cell r="N89">
            <v>8.6518026447455251E-2</v>
          </cell>
          <cell r="O89">
            <v>0</v>
          </cell>
          <cell r="P89">
            <v>0</v>
          </cell>
          <cell r="Q89">
            <v>1</v>
          </cell>
        </row>
        <row r="90">
          <cell r="A90" t="str">
            <v>F121</v>
          </cell>
          <cell r="B90" t="str">
            <v>Account 364</v>
          </cell>
          <cell r="C90">
            <v>0</v>
          </cell>
          <cell r="D90">
            <v>0</v>
          </cell>
          <cell r="E90">
            <v>0</v>
          </cell>
          <cell r="F90">
            <v>0.4871413084476543</v>
          </cell>
          <cell r="G90">
            <v>0.31312908199944228</v>
          </cell>
          <cell r="H90">
            <v>8.8862961609444194E-2</v>
          </cell>
          <cell r="I90">
            <v>1.320514694200401E-2</v>
          </cell>
          <cell r="J90">
            <v>0</v>
          </cell>
          <cell r="K90">
            <v>1.1820401434070938E-2</v>
          </cell>
          <cell r="L90">
            <v>1.9108604255194694E-4</v>
          </cell>
          <cell r="M90">
            <v>1.425207270012187E-4</v>
          </cell>
          <cell r="N90">
            <v>8.5507492797831292E-2</v>
          </cell>
          <cell r="O90">
            <v>0</v>
          </cell>
          <cell r="P90">
            <v>0</v>
          </cell>
          <cell r="Q90">
            <v>1</v>
          </cell>
        </row>
        <row r="91">
          <cell r="A91" t="str">
            <v>F122</v>
          </cell>
          <cell r="B91" t="str">
            <v>Account 365</v>
          </cell>
          <cell r="C91">
            <v>0</v>
          </cell>
          <cell r="D91">
            <v>0</v>
          </cell>
          <cell r="E91">
            <v>0</v>
          </cell>
          <cell r="F91">
            <v>0.64270173887908644</v>
          </cell>
          <cell r="G91">
            <v>0.19434353255603959</v>
          </cell>
          <cell r="H91">
            <v>5.5152787988571039E-2</v>
          </cell>
          <cell r="I91">
            <v>8.3018921078401083E-3</v>
          </cell>
          <cell r="J91">
            <v>0</v>
          </cell>
          <cell r="K91">
            <v>7.3363309350228736E-3</v>
          </cell>
          <cell r="L91">
            <v>1.1859753266790217E-4</v>
          </cell>
          <cell r="M91">
            <v>8.8455474563429765E-5</v>
          </cell>
          <cell r="N91">
            <v>9.1956664526208584E-2</v>
          </cell>
          <cell r="O91">
            <v>0</v>
          </cell>
          <cell r="P91">
            <v>0</v>
          </cell>
          <cell r="Q91">
            <v>1</v>
          </cell>
        </row>
        <row r="92">
          <cell r="A92" t="str">
            <v>F123</v>
          </cell>
          <cell r="B92" t="str">
            <v>Account 366</v>
          </cell>
          <cell r="C92">
            <v>0</v>
          </cell>
          <cell r="D92">
            <v>0</v>
          </cell>
          <cell r="E92">
            <v>0</v>
          </cell>
          <cell r="F92">
            <v>0.64514526321106103</v>
          </cell>
          <cell r="G92">
            <v>0.19781652514552467</v>
          </cell>
          <cell r="H92">
            <v>5.6138389214680874E-2</v>
          </cell>
          <cell r="I92">
            <v>6.5471188014258478E-4</v>
          </cell>
          <cell r="J92">
            <v>0</v>
          </cell>
          <cell r="K92">
            <v>7.4674339495468993E-3</v>
          </cell>
          <cell r="L92">
            <v>1.2071691552911506E-4</v>
          </cell>
          <cell r="M92">
            <v>9.0036207421466074E-5</v>
          </cell>
          <cell r="N92">
            <v>9.2566923476093466E-2</v>
          </cell>
          <cell r="O92">
            <v>0</v>
          </cell>
          <cell r="P92">
            <v>0</v>
          </cell>
          <cell r="Q92">
            <v>1</v>
          </cell>
        </row>
        <row r="93">
          <cell r="A93" t="str">
            <v>F124</v>
          </cell>
          <cell r="B93" t="str">
            <v>Account 367</v>
          </cell>
          <cell r="C93">
            <v>0</v>
          </cell>
          <cell r="D93">
            <v>0</v>
          </cell>
          <cell r="E93">
            <v>0</v>
          </cell>
          <cell r="F93">
            <v>0.615799216939098</v>
          </cell>
          <cell r="G93">
            <v>0.21902125645286094</v>
          </cell>
          <cell r="H93">
            <v>6.2156083936839433E-2</v>
          </cell>
          <cell r="I93">
            <v>3.286657671725536E-3</v>
          </cell>
          <cell r="J93">
            <v>0</v>
          </cell>
          <cell r="K93">
            <v>8.2678975626800048E-3</v>
          </cell>
          <cell r="L93">
            <v>1.3365703646270332E-4</v>
          </cell>
          <cell r="M93">
            <v>9.9687542591261793E-5</v>
          </cell>
          <cell r="N93">
            <v>9.1235542857742213E-2</v>
          </cell>
          <cell r="O93">
            <v>0</v>
          </cell>
          <cell r="P93">
            <v>0</v>
          </cell>
          <cell r="Q93">
            <v>1</v>
          </cell>
        </row>
        <row r="94">
          <cell r="A94" t="str">
            <v>F125</v>
          </cell>
          <cell r="B94" t="str">
            <v>Account 368</v>
          </cell>
          <cell r="C94">
            <v>0</v>
          </cell>
          <cell r="D94">
            <v>0</v>
          </cell>
          <cell r="E94">
            <v>0</v>
          </cell>
          <cell r="F94">
            <v>0.58769899110886759</v>
          </cell>
          <cell r="G94">
            <v>0.2493136908616341</v>
          </cell>
          <cell r="H94">
            <v>6.2904140421850857E-2</v>
          </cell>
          <cell r="I94">
            <v>3.4392196894104661E-3</v>
          </cell>
          <cell r="J94">
            <v>0</v>
          </cell>
          <cell r="K94">
            <v>2.8667733780318675E-2</v>
          </cell>
          <cell r="L94">
            <v>1.1928399899876234E-4</v>
          </cell>
          <cell r="M94">
            <v>7.1129534858342842E-4</v>
          </cell>
          <cell r="N94">
            <v>6.7145644790336065E-2</v>
          </cell>
          <cell r="O94">
            <v>0</v>
          </cell>
          <cell r="P94">
            <v>0</v>
          </cell>
          <cell r="Q94">
            <v>1</v>
          </cell>
        </row>
        <row r="95">
          <cell r="A95" t="str">
            <v>F126</v>
          </cell>
          <cell r="B95" t="str">
            <v>Account 369</v>
          </cell>
          <cell r="C95">
            <v>0</v>
          </cell>
          <cell r="D95">
            <v>0</v>
          </cell>
          <cell r="E95">
            <v>0</v>
          </cell>
          <cell r="F95">
            <v>0.80424748548522351</v>
          </cell>
          <cell r="G95">
            <v>7.3318708977329894E-2</v>
          </cell>
          <cell r="H95">
            <v>7.3419809105201321E-3</v>
          </cell>
          <cell r="I95">
            <v>0</v>
          </cell>
          <cell r="J95">
            <v>0</v>
          </cell>
          <cell r="K95">
            <v>0</v>
          </cell>
          <cell r="L95">
            <v>3.0279824670523792E-3</v>
          </cell>
          <cell r="M95">
            <v>6.58628954697834E-4</v>
          </cell>
          <cell r="N95">
            <v>0.11140521320517636</v>
          </cell>
          <cell r="O95">
            <v>0</v>
          </cell>
          <cell r="P95">
            <v>0</v>
          </cell>
          <cell r="Q95">
            <v>1</v>
          </cell>
        </row>
        <row r="96">
          <cell r="A96" t="str">
            <v>F127</v>
          </cell>
          <cell r="B96" t="str">
            <v>Account 370</v>
          </cell>
          <cell r="C96">
            <v>0</v>
          </cell>
          <cell r="D96">
            <v>0</v>
          </cell>
          <cell r="E96">
            <v>0</v>
          </cell>
          <cell r="F96">
            <v>0.70881158058379934</v>
          </cell>
          <cell r="G96">
            <v>0.10567524530241849</v>
          </cell>
          <cell r="H96">
            <v>1.4549237279013401E-2</v>
          </cell>
          <cell r="I96">
            <v>0</v>
          </cell>
          <cell r="J96">
            <v>3.9289776562640356E-2</v>
          </cell>
          <cell r="K96">
            <v>9.8558266872212086E-3</v>
          </cell>
          <cell r="L96">
            <v>2.3829789317951705E-3</v>
          </cell>
          <cell r="M96">
            <v>5.1833157555996646E-4</v>
          </cell>
          <cell r="N96">
            <v>0.11311435670179797</v>
          </cell>
          <cell r="O96">
            <v>2.9013331878770489E-3</v>
          </cell>
          <cell r="P96">
            <v>2.9013331878770489E-3</v>
          </cell>
          <cell r="Q96">
            <v>1</v>
          </cell>
        </row>
        <row r="97">
          <cell r="A97" t="str">
            <v>F128</v>
          </cell>
          <cell r="B97" t="str">
            <v>Account 371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1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1</v>
          </cell>
        </row>
        <row r="98">
          <cell r="A98" t="str">
            <v>F129</v>
          </cell>
          <cell r="B98" t="str">
            <v>Account 372</v>
          </cell>
          <cell r="C98">
            <v>0</v>
          </cell>
          <cell r="D98">
            <v>0</v>
          </cell>
          <cell r="E98">
            <v>0</v>
          </cell>
          <cell r="F98">
            <v>9.0909090909090912E-2</v>
          </cell>
          <cell r="G98">
            <v>9.0909090909090912E-2</v>
          </cell>
          <cell r="H98">
            <v>9.0909090909090912E-2</v>
          </cell>
          <cell r="I98">
            <v>9.0909090909090912E-2</v>
          </cell>
          <cell r="J98">
            <v>9.0909090909090912E-2</v>
          </cell>
          <cell r="K98">
            <v>9.0909090909090912E-2</v>
          </cell>
          <cell r="L98">
            <v>9.0909090909090912E-2</v>
          </cell>
          <cell r="M98">
            <v>9.0909090909090912E-2</v>
          </cell>
          <cell r="N98">
            <v>9.0909090909090912E-2</v>
          </cell>
          <cell r="O98">
            <v>9.0909090909090912E-2</v>
          </cell>
          <cell r="P98">
            <v>9.0909090909090912E-2</v>
          </cell>
          <cell r="Q98">
            <v>1</v>
          </cell>
        </row>
        <row r="99">
          <cell r="A99" t="str">
            <v>F130</v>
          </cell>
          <cell r="B99" t="str">
            <v>Account 373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1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1</v>
          </cell>
        </row>
        <row r="100">
          <cell r="A100" t="str">
            <v>F131</v>
          </cell>
          <cell r="B100" t="str">
            <v>Account 581 thru 587 &amp; 591 thru 597</v>
          </cell>
          <cell r="C100">
            <v>0</v>
          </cell>
          <cell r="D100">
            <v>0</v>
          </cell>
          <cell r="E100">
            <v>0</v>
          </cell>
          <cell r="F100">
            <v>0.56473740311759502</v>
          </cell>
          <cell r="G100">
            <v>0.23699929542721418</v>
          </cell>
          <cell r="H100">
            <v>6.5034638296359484E-2</v>
          </cell>
          <cell r="I100">
            <v>3.1239730217942366E-2</v>
          </cell>
          <cell r="J100">
            <v>2.2909978219542754E-3</v>
          </cell>
          <cell r="K100">
            <v>9.1225851186491173E-3</v>
          </cell>
          <cell r="L100">
            <v>5.6396657952428029E-4</v>
          </cell>
          <cell r="M100">
            <v>1.9791267005963648E-4</v>
          </cell>
          <cell r="N100">
            <v>8.9475115657050908E-2</v>
          </cell>
          <cell r="O100">
            <v>1.691775468255115E-4</v>
          </cell>
          <cell r="P100">
            <v>1.691775468255115E-4</v>
          </cell>
          <cell r="Q100">
            <v>1</v>
          </cell>
        </row>
        <row r="101">
          <cell r="A101" t="str">
            <v>F132</v>
          </cell>
          <cell r="B101" t="str">
            <v>Account 364 + 365</v>
          </cell>
          <cell r="C101">
            <v>0</v>
          </cell>
          <cell r="D101">
            <v>0</v>
          </cell>
          <cell r="E101">
            <v>0</v>
          </cell>
          <cell r="F101">
            <v>0.54972183314642697</v>
          </cell>
          <cell r="G101">
            <v>0.26534275233846366</v>
          </cell>
          <cell r="H101">
            <v>7.5301670045579319E-2</v>
          </cell>
          <cell r="I101">
            <v>1.123261279946689E-2</v>
          </cell>
          <cell r="J101">
            <v>0</v>
          </cell>
          <cell r="K101">
            <v>1.0016501278752168E-2</v>
          </cell>
          <cell r="L101">
            <v>1.6192458439324617E-4</v>
          </cell>
          <cell r="M101">
            <v>1.2077077519056351E-4</v>
          </cell>
          <cell r="N101">
            <v>8.8101935031727252E-2</v>
          </cell>
          <cell r="O101">
            <v>0</v>
          </cell>
          <cell r="P101">
            <v>0</v>
          </cell>
          <cell r="Q101">
            <v>1</v>
          </cell>
        </row>
        <row r="102">
          <cell r="A102" t="str">
            <v>F133</v>
          </cell>
          <cell r="B102" t="str">
            <v>Account 366 + 367</v>
          </cell>
          <cell r="C102">
            <v>0</v>
          </cell>
          <cell r="D102">
            <v>0</v>
          </cell>
          <cell r="E102">
            <v>0</v>
          </cell>
          <cell r="F102">
            <v>0.62356330201688825</v>
          </cell>
          <cell r="G102">
            <v>0.21341111952347383</v>
          </cell>
          <cell r="H102">
            <v>6.056398211289981E-2</v>
          </cell>
          <cell r="I102">
            <v>2.5903236287473088E-3</v>
          </cell>
          <cell r="J102">
            <v>0</v>
          </cell>
          <cell r="K102">
            <v>8.0561188604846602E-3</v>
          </cell>
          <cell r="L102">
            <v>1.3023346795489854E-4</v>
          </cell>
          <cell r="M102">
            <v>9.71340883140444E-5</v>
          </cell>
          <cell r="N102">
            <v>9.158778630123722E-2</v>
          </cell>
          <cell r="O102">
            <v>0</v>
          </cell>
          <cell r="P102">
            <v>0</v>
          </cell>
          <cell r="Q102">
            <v>1</v>
          </cell>
        </row>
        <row r="103">
          <cell r="A103" t="str">
            <v>F134</v>
          </cell>
          <cell r="B103" t="str">
            <v>Account 364 + 365 + 369  (OH)</v>
          </cell>
          <cell r="C103">
            <v>0</v>
          </cell>
          <cell r="D103">
            <v>0</v>
          </cell>
          <cell r="E103">
            <v>0</v>
          </cell>
          <cell r="F103">
            <v>0.58407929266177938</v>
          </cell>
          <cell r="G103">
            <v>0.23942214969927425</v>
          </cell>
          <cell r="H103">
            <v>6.6128047478743762E-2</v>
          </cell>
          <cell r="I103">
            <v>9.7163646886650242E-3</v>
          </cell>
          <cell r="J103">
            <v>0</v>
          </cell>
          <cell r="K103">
            <v>8.6644114834488646E-3</v>
          </cell>
          <cell r="L103">
            <v>5.4880294721164195E-4</v>
          </cell>
          <cell r="M103">
            <v>1.9337422579610169E-4</v>
          </cell>
          <cell r="N103">
            <v>9.1247556815081121E-2</v>
          </cell>
          <cell r="O103">
            <v>0</v>
          </cell>
          <cell r="P103">
            <v>0</v>
          </cell>
          <cell r="Q103">
            <v>1</v>
          </cell>
        </row>
        <row r="104">
          <cell r="A104" t="str">
            <v>F135</v>
          </cell>
          <cell r="B104" t="str">
            <v>Account 366 + 367 + 369  (UG)</v>
          </cell>
          <cell r="C104">
            <v>0</v>
          </cell>
          <cell r="D104">
            <v>0</v>
          </cell>
          <cell r="E104">
            <v>0</v>
          </cell>
          <cell r="F104">
            <v>0.65679531281737336</v>
          </cell>
          <cell r="G104">
            <v>0.18764487695055204</v>
          </cell>
          <cell r="H104">
            <v>5.0775222051945915E-2</v>
          </cell>
          <cell r="I104">
            <v>2.1139030524971038E-3</v>
          </cell>
          <cell r="J104">
            <v>0</v>
          </cell>
          <cell r="K104">
            <v>6.5744118076449471E-3</v>
          </cell>
          <cell r="L104">
            <v>6.6319669797651362E-4</v>
          </cell>
          <cell r="M104">
            <v>2.0040601342614508E-4</v>
          </cell>
          <cell r="N104">
            <v>9.5232670608584147E-2</v>
          </cell>
          <cell r="O104">
            <v>0</v>
          </cell>
          <cell r="P104">
            <v>0</v>
          </cell>
          <cell r="Q104">
            <v>1</v>
          </cell>
        </row>
        <row r="105">
          <cell r="A105" t="str">
            <v>F136</v>
          </cell>
          <cell r="B105" t="str">
            <v>Account 902 + 903 + 904</v>
          </cell>
          <cell r="C105">
            <v>0</v>
          </cell>
          <cell r="D105">
            <v>0</v>
          </cell>
          <cell r="E105">
            <v>0</v>
          </cell>
          <cell r="F105">
            <v>0.86927445410674842</v>
          </cell>
          <cell r="G105">
            <v>2.3369005169427894E-2</v>
          </cell>
          <cell r="H105">
            <v>2.8684212533734385E-3</v>
          </cell>
          <cell r="I105">
            <v>7.9372832476741866E-3</v>
          </cell>
          <cell r="J105">
            <v>3.6966571284417888E-3</v>
          </cell>
          <cell r="K105">
            <v>2.6944623715545479E-3</v>
          </cell>
          <cell r="L105">
            <v>2.5230008526894764E-3</v>
          </cell>
          <cell r="M105">
            <v>5.4878832106522511E-4</v>
          </cell>
          <cell r="N105">
            <v>8.7034424026918938E-2</v>
          </cell>
          <cell r="O105">
            <v>2.6751761053095773E-5</v>
          </cell>
          <cell r="P105">
            <v>2.6751761053095773E-5</v>
          </cell>
          <cell r="Q105">
            <v>1</v>
          </cell>
        </row>
        <row r="106">
          <cell r="A106" t="str">
            <v>F137</v>
          </cell>
          <cell r="B106" t="str">
            <v>Total O &amp; M Expense</v>
          </cell>
          <cell r="C106">
            <v>0</v>
          </cell>
          <cell r="D106">
            <v>0</v>
          </cell>
          <cell r="E106">
            <v>0</v>
          </cell>
          <cell r="F106">
            <v>0.39746077830950327</v>
          </cell>
          <cell r="G106">
            <v>0.26243584154678345</v>
          </cell>
          <cell r="H106">
            <v>7.8920680850827249E-2</v>
          </cell>
          <cell r="I106">
            <v>4.4013492028787309E-3</v>
          </cell>
          <cell r="J106">
            <v>0.14489415977003978</v>
          </cell>
          <cell r="K106">
            <v>1.0895347487842905E-2</v>
          </cell>
          <cell r="L106">
            <v>3.2220894732083749E-4</v>
          </cell>
          <cell r="M106">
            <v>3.2518638379969562E-4</v>
          </cell>
          <cell r="N106">
            <v>7.1355281213215285E-2</v>
          </cell>
          <cell r="O106">
            <v>1.6403981730366356E-2</v>
          </cell>
          <cell r="P106">
            <v>1.2585184557422512E-2</v>
          </cell>
          <cell r="Q106">
            <v>1</v>
          </cell>
        </row>
        <row r="107">
          <cell r="A107" t="str">
            <v>F137G</v>
          </cell>
          <cell r="B107" t="str">
            <v>Generation O &amp; M Exp</v>
          </cell>
          <cell r="C107">
            <v>0</v>
          </cell>
          <cell r="D107">
            <v>0</v>
          </cell>
          <cell r="E107">
            <v>0</v>
          </cell>
          <cell r="F107">
            <v>0.35692660656219827</v>
          </cell>
          <cell r="G107">
            <v>0.27484192842229432</v>
          </cell>
          <cell r="H107">
            <v>8.4198542269979873E-2</v>
          </cell>
          <cell r="I107">
            <v>1.9381250078965805E-3</v>
          </cell>
          <cell r="J107">
            <v>0.16714479202177826</v>
          </cell>
          <cell r="K107">
            <v>1.1150909533160638E-2</v>
          </cell>
          <cell r="L107">
            <v>2.1033534539871904E-4</v>
          </cell>
          <cell r="M107">
            <v>3.560140944500677E-4</v>
          </cell>
          <cell r="N107">
            <v>6.8593167258038545E-2</v>
          </cell>
          <cell r="O107">
            <v>1.9038585399039545E-2</v>
          </cell>
          <cell r="P107">
            <v>1.5600994085765141E-2</v>
          </cell>
          <cell r="Q107">
            <v>1</v>
          </cell>
        </row>
        <row r="108">
          <cell r="A108" t="str">
            <v>F137T</v>
          </cell>
          <cell r="B108" t="str">
            <v>Transmission O &amp; M Exp</v>
          </cell>
          <cell r="C108">
            <v>0</v>
          </cell>
          <cell r="D108">
            <v>0</v>
          </cell>
          <cell r="E108">
            <v>0</v>
          </cell>
          <cell r="F108">
            <v>0.40916240802039056</v>
          </cell>
          <cell r="G108">
            <v>0.27397526575374342</v>
          </cell>
          <cell r="H108">
            <v>7.5538631351566715E-2</v>
          </cell>
          <cell r="I108">
            <v>3.0811770044770115E-4</v>
          </cell>
          <cell r="J108">
            <v>0.13890826309916482</v>
          </cell>
          <cell r="K108">
            <v>1.3531130906968926E-2</v>
          </cell>
          <cell r="L108">
            <v>1.7124819266772673E-4</v>
          </cell>
          <cell r="M108">
            <v>3.0303012185733506E-5</v>
          </cell>
          <cell r="N108">
            <v>7.2387878258019886E-2</v>
          </cell>
          <cell r="O108">
            <v>1.4799196086005497E-2</v>
          </cell>
          <cell r="P108">
            <v>1.1875576188391083E-3</v>
          </cell>
          <cell r="Q108">
            <v>1</v>
          </cell>
        </row>
        <row r="109">
          <cell r="A109" t="str">
            <v>F137D</v>
          </cell>
          <cell r="B109" t="str">
            <v xml:space="preserve">Distribution O &amp; M Exp </v>
          </cell>
          <cell r="C109">
            <v>0</v>
          </cell>
          <cell r="D109">
            <v>0</v>
          </cell>
          <cell r="E109">
            <v>0</v>
          </cell>
          <cell r="F109">
            <v>0.56156236967719997</v>
          </cell>
          <cell r="G109">
            <v>0.23738967880495929</v>
          </cell>
          <cell r="H109">
            <v>6.5282063823892983E-2</v>
          </cell>
          <cell r="I109">
            <v>2.8831451429036144E-2</v>
          </cell>
          <cell r="J109">
            <v>6.7875099116720423E-3</v>
          </cell>
          <cell r="K109">
            <v>9.4826071082059777E-3</v>
          </cell>
          <cell r="L109">
            <v>5.4794617898980258E-4</v>
          </cell>
          <cell r="M109">
            <v>2.1140332866330117E-4</v>
          </cell>
          <cell r="N109">
            <v>8.8637309883478899E-2</v>
          </cell>
          <cell r="O109">
            <v>6.847695918791722E-4</v>
          </cell>
          <cell r="P109">
            <v>5.8289026202241795E-4</v>
          </cell>
          <cell r="Q109">
            <v>1</v>
          </cell>
        </row>
        <row r="110">
          <cell r="A110" t="str">
            <v>F137R</v>
          </cell>
          <cell r="B110" t="str">
            <v>Retail O &amp; M Exp  (Customer)</v>
          </cell>
          <cell r="C110">
            <v>0</v>
          </cell>
          <cell r="D110">
            <v>0</v>
          </cell>
          <cell r="E110">
            <v>0</v>
          </cell>
          <cell r="F110">
            <v>0.87046973142932571</v>
          </cell>
          <cell r="G110">
            <v>2.1797678650836233E-2</v>
          </cell>
          <cell r="H110">
            <v>2.264045228145961E-3</v>
          </cell>
          <cell r="I110">
            <v>8.4692007047442765E-3</v>
          </cell>
          <cell r="J110">
            <v>2.9088393500549944E-3</v>
          </cell>
          <cell r="K110">
            <v>2.7593544899182335E-3</v>
          </cell>
          <cell r="L110">
            <v>2.5995898237000147E-3</v>
          </cell>
          <cell r="M110">
            <v>5.6675418134045734E-4</v>
          </cell>
          <cell r="N110">
            <v>8.808304226905142E-2</v>
          </cell>
          <cell r="O110">
            <v>-2.9769851688628098E-6</v>
          </cell>
          <cell r="P110">
            <v>8.4740858051461309E-5</v>
          </cell>
          <cell r="Q110">
            <v>1</v>
          </cell>
        </row>
        <row r="111">
          <cell r="A111" t="str">
            <v>F137M</v>
          </cell>
          <cell r="B111" t="str">
            <v xml:space="preserve">Misc &amp; Customer O &amp; M Exp </v>
          </cell>
          <cell r="C111">
            <v>0</v>
          </cell>
          <cell r="D111">
            <v>0</v>
          </cell>
          <cell r="E111">
            <v>0</v>
          </cell>
          <cell r="F111">
            <v>0.45881007819751091</v>
          </cell>
          <cell r="G111">
            <v>0.26331633760026024</v>
          </cell>
          <cell r="H111">
            <v>7.1763778244284093E-2</v>
          </cell>
          <cell r="I111">
            <v>4.295826988012565E-3</v>
          </cell>
          <cell r="J111">
            <v>0.10095192275591901</v>
          </cell>
          <cell r="K111">
            <v>1.3360260905088727E-2</v>
          </cell>
          <cell r="L111">
            <v>2.5052857916604989E-4</v>
          </cell>
          <cell r="M111">
            <v>7.6315449556702279E-5</v>
          </cell>
          <cell r="N111">
            <v>7.64519649695031E-2</v>
          </cell>
          <cell r="O111">
            <v>1.0697459618593331E-2</v>
          </cell>
          <cell r="P111">
            <v>2.5526692105047385E-5</v>
          </cell>
          <cell r="Q111">
            <v>1</v>
          </cell>
        </row>
        <row r="112">
          <cell r="A112" t="str">
            <v>F138</v>
          </cell>
          <cell r="B112" t="str">
            <v>GTD O&amp;M Exp  (less fuel, purchased p &amp; wheeling)</v>
          </cell>
          <cell r="C112">
            <v>0</v>
          </cell>
          <cell r="D112">
            <v>0</v>
          </cell>
          <cell r="E112">
            <v>0</v>
          </cell>
          <cell r="F112">
            <v>0.51297374058247036</v>
          </cell>
          <cell r="G112">
            <v>0.23161788495871341</v>
          </cell>
          <cell r="H112">
            <v>6.295850672442671E-2</v>
          </cell>
          <cell r="I112">
            <v>9.6962933429714862E-3</v>
          </cell>
          <cell r="J112">
            <v>8.2765319585409641E-2</v>
          </cell>
          <cell r="K112">
            <v>1.1081384737767212E-2</v>
          </cell>
          <cell r="L112">
            <v>5.9025566326051328E-4</v>
          </cell>
          <cell r="M112">
            <v>1.3097637855123684E-4</v>
          </cell>
          <cell r="N112">
            <v>7.9236648730672557E-2</v>
          </cell>
          <cell r="O112">
            <v>8.7624534381868721E-3</v>
          </cell>
          <cell r="P112">
            <v>1.865358575705988E-4</v>
          </cell>
          <cell r="Q112">
            <v>1</v>
          </cell>
        </row>
        <row r="113">
          <cell r="A113" t="str">
            <v>F138G</v>
          </cell>
          <cell r="B113" t="str">
            <v xml:space="preserve">Generation O &amp; M Exp (less fuel &amp; purchased power) </v>
          </cell>
          <cell r="C113">
            <v>0</v>
          </cell>
          <cell r="D113">
            <v>0</v>
          </cell>
          <cell r="E113">
            <v>0</v>
          </cell>
          <cell r="F113">
            <v>0.41115729857166261</v>
          </cell>
          <cell r="G113">
            <v>0.27512253684995219</v>
          </cell>
          <cell r="H113">
            <v>7.5330300606324563E-2</v>
          </cell>
          <cell r="I113">
            <v>3.311091741828112E-5</v>
          </cell>
          <cell r="J113">
            <v>0.13685657528653825</v>
          </cell>
          <cell r="K113">
            <v>1.3801520014501238E-2</v>
          </cell>
          <cell r="L113">
            <v>1.6409088154204513E-4</v>
          </cell>
          <cell r="M113">
            <v>6.1059445278468861E-6</v>
          </cell>
          <cell r="N113">
            <v>7.2619153034347961E-2</v>
          </cell>
          <cell r="O113">
            <v>1.4642235615513427E-2</v>
          </cell>
          <cell r="P113">
            <v>2.670722776715125E-4</v>
          </cell>
          <cell r="Q113">
            <v>1</v>
          </cell>
        </row>
        <row r="114">
          <cell r="A114" t="str">
            <v>F138T</v>
          </cell>
          <cell r="B114" t="str">
            <v>Transmission O &amp; M Exp - (less wheeling exp)</v>
          </cell>
          <cell r="C114">
            <v>0</v>
          </cell>
          <cell r="D114">
            <v>0</v>
          </cell>
          <cell r="E114">
            <v>0</v>
          </cell>
          <cell r="F114">
            <v>0.4100468315521269</v>
          </cell>
          <cell r="G114">
            <v>0.27374447051353201</v>
          </cell>
          <cell r="H114">
            <v>7.4795203567112209E-2</v>
          </cell>
          <cell r="I114">
            <v>0</v>
          </cell>
          <cell r="J114">
            <v>0.14048597972129515</v>
          </cell>
          <cell r="K114">
            <v>1.3781239051239664E-2</v>
          </cell>
          <cell r="L114">
            <v>1.6246050375107635E-4</v>
          </cell>
          <cell r="M114">
            <v>0</v>
          </cell>
          <cell r="N114">
            <v>7.2323279036999935E-2</v>
          </cell>
          <cell r="O114">
            <v>1.4660536053943542E-2</v>
          </cell>
          <cell r="P114">
            <v>0</v>
          </cell>
          <cell r="Q114">
            <v>1</v>
          </cell>
        </row>
        <row r="115">
          <cell r="A115" t="str">
            <v>F138D</v>
          </cell>
          <cell r="B115" t="str">
            <v xml:space="preserve">Distribution O &amp; M Exp </v>
          </cell>
          <cell r="C115">
            <v>0</v>
          </cell>
          <cell r="D115">
            <v>0</v>
          </cell>
          <cell r="E115">
            <v>0</v>
          </cell>
          <cell r="F115">
            <v>0.56473740311759479</v>
          </cell>
          <cell r="G115">
            <v>0.2369992954272141</v>
          </cell>
          <cell r="H115">
            <v>6.5034638296359484E-2</v>
          </cell>
          <cell r="I115">
            <v>3.1239730217942359E-2</v>
          </cell>
          <cell r="J115">
            <v>2.290997821954275E-3</v>
          </cell>
          <cell r="K115">
            <v>9.1225851186491156E-3</v>
          </cell>
          <cell r="L115">
            <v>5.6396657952428018E-4</v>
          </cell>
          <cell r="M115">
            <v>1.9791267005963648E-4</v>
          </cell>
          <cell r="N115">
            <v>8.9475115657050922E-2</v>
          </cell>
          <cell r="O115">
            <v>1.6917754682551148E-4</v>
          </cell>
          <cell r="P115">
            <v>1.6917754682551148E-4</v>
          </cell>
          <cell r="Q115">
            <v>1</v>
          </cell>
        </row>
        <row r="116">
          <cell r="A116" t="str">
            <v>F138R</v>
          </cell>
          <cell r="B116" t="str">
            <v>Retail O &amp; M Exp  (Customer)</v>
          </cell>
          <cell r="C116">
            <v>0</v>
          </cell>
          <cell r="D116">
            <v>0</v>
          </cell>
          <cell r="E116">
            <v>0</v>
          </cell>
          <cell r="F116">
            <v>0.86903861554361361</v>
          </cell>
          <cell r="G116">
            <v>2.2761447099022569E-2</v>
          </cell>
          <cell r="H116">
            <v>2.5052357069096803E-3</v>
          </cell>
          <cell r="I116">
            <v>8.4432279295167546E-3</v>
          </cell>
          <cell r="J116">
            <v>3.1883725231343992E-3</v>
          </cell>
          <cell r="K116">
            <v>2.8120132856704868E-3</v>
          </cell>
          <cell r="L116">
            <v>2.5900384772188532E-3</v>
          </cell>
          <cell r="M116">
            <v>5.6336995125946809E-4</v>
          </cell>
          <cell r="N116">
            <v>8.805156747693535E-2</v>
          </cell>
          <cell r="O116">
            <v>2.3056003359409895E-5</v>
          </cell>
          <cell r="P116">
            <v>2.3056003359409895E-5</v>
          </cell>
          <cell r="Q116">
            <v>1</v>
          </cell>
        </row>
        <row r="117">
          <cell r="A117" t="str">
            <v>F138M</v>
          </cell>
          <cell r="B117" t="str">
            <v xml:space="preserve">Misc &amp; Customer O &amp; M Exp </v>
          </cell>
          <cell r="C117">
            <v>0</v>
          </cell>
          <cell r="D117">
            <v>0</v>
          </cell>
          <cell r="E117">
            <v>0</v>
          </cell>
          <cell r="F117">
            <v>9.0909090909090912E-2</v>
          </cell>
          <cell r="G117">
            <v>9.0909090909090912E-2</v>
          </cell>
          <cell r="H117">
            <v>9.0909090909090912E-2</v>
          </cell>
          <cell r="I117">
            <v>9.0909090909090912E-2</v>
          </cell>
          <cell r="J117">
            <v>9.0909090909090912E-2</v>
          </cell>
          <cell r="K117">
            <v>9.0909090909090912E-2</v>
          </cell>
          <cell r="L117">
            <v>9.0909090909090912E-2</v>
          </cell>
          <cell r="M117">
            <v>9.0909090909090912E-2</v>
          </cell>
          <cell r="N117">
            <v>9.0909090909090912E-2</v>
          </cell>
          <cell r="O117">
            <v>9.0909090909090912E-2</v>
          </cell>
          <cell r="P117">
            <v>9.0909090909090912E-2</v>
          </cell>
          <cell r="Q117">
            <v>1</v>
          </cell>
        </row>
        <row r="118">
          <cell r="A118" t="str">
            <v>F140</v>
          </cell>
          <cell r="B118" t="str">
            <v>Revenue Requirement Before Rev Credits</v>
          </cell>
          <cell r="C118">
            <v>0</v>
          </cell>
          <cell r="D118">
            <v>0</v>
          </cell>
          <cell r="E118">
            <v>0</v>
          </cell>
          <cell r="F118">
            <v>0.40724655589798214</v>
          </cell>
          <cell r="G118">
            <v>0.26838165490570931</v>
          </cell>
          <cell r="H118">
            <v>7.8472255562973575E-2</v>
          </cell>
          <cell r="I118">
            <v>5.0054552560652651E-3</v>
          </cell>
          <cell r="J118">
            <v>0.1309097581317632</v>
          </cell>
          <cell r="K118">
            <v>1.055080645045183E-2</v>
          </cell>
          <cell r="L118">
            <v>3.1259897999324506E-4</v>
          </cell>
          <cell r="M118">
            <v>3.6982862899975077E-4</v>
          </cell>
          <cell r="N118">
            <v>7.4066204383474984E-2</v>
          </cell>
          <cell r="O118">
            <v>1.4322827120599532E-2</v>
          </cell>
          <cell r="P118">
            <v>1.0362054711361314E-2</v>
          </cell>
          <cell r="Q118">
            <v>1</v>
          </cell>
        </row>
        <row r="119">
          <cell r="A119" t="str">
            <v>F140G</v>
          </cell>
          <cell r="B119" t="str">
            <v>Revenue Requirement Before Rev Credits</v>
          </cell>
          <cell r="C119">
            <v>0</v>
          </cell>
          <cell r="D119">
            <v>0</v>
          </cell>
          <cell r="E119">
            <v>0</v>
          </cell>
          <cell r="F119">
            <v>0.35913494928900547</v>
          </cell>
          <cell r="G119">
            <v>0.27899701245025094</v>
          </cell>
          <cell r="H119">
            <v>8.3685975175801286E-2</v>
          </cell>
          <cell r="I119">
            <v>1.5651874495130628E-3</v>
          </cell>
          <cell r="J119">
            <v>0.16215289213631856</v>
          </cell>
          <cell r="K119">
            <v>1.0814140394140016E-2</v>
          </cell>
          <cell r="L119">
            <v>2.0383638615736852E-4</v>
          </cell>
          <cell r="M119">
            <v>3.3055963401477679E-4</v>
          </cell>
          <cell r="N119">
            <v>7.0199105673309295E-2</v>
          </cell>
          <cell r="O119">
            <v>1.7928509905025817E-2</v>
          </cell>
          <cell r="P119">
            <v>1.4987831506547691E-2</v>
          </cell>
          <cell r="Q119">
            <v>1</v>
          </cell>
        </row>
        <row r="120">
          <cell r="A120" t="str">
            <v>F140T</v>
          </cell>
          <cell r="B120" t="str">
            <v>Revenue Requirement Before Rev Credits</v>
          </cell>
          <cell r="C120">
            <v>0</v>
          </cell>
          <cell r="D120">
            <v>0</v>
          </cell>
          <cell r="E120">
            <v>0</v>
          </cell>
          <cell r="F120">
            <v>0.39043297408329014</v>
          </cell>
          <cell r="G120">
            <v>0.28526095235308935</v>
          </cell>
          <cell r="H120">
            <v>7.8847526862270714E-2</v>
          </cell>
          <cell r="I120">
            <v>3.9079249815270546E-6</v>
          </cell>
          <cell r="J120">
            <v>0.14452849346642621</v>
          </cell>
          <cell r="K120">
            <v>1.1647797337605507E-2</v>
          </cell>
          <cell r="L120">
            <v>1.7180144574955938E-4</v>
          </cell>
          <cell r="M120">
            <v>-1.5315512232262305E-5</v>
          </cell>
          <cell r="N120">
            <v>7.386712029248986E-2</v>
          </cell>
          <cell r="O120">
            <v>1.4584590329164732E-2</v>
          </cell>
          <cell r="P120">
            <v>6.7015141672984758E-4</v>
          </cell>
          <cell r="Q120">
            <v>1</v>
          </cell>
        </row>
        <row r="121">
          <cell r="A121" t="str">
            <v>F140D</v>
          </cell>
          <cell r="B121" t="str">
            <v>Revenue Requirement Before Rev Credits</v>
          </cell>
          <cell r="C121">
            <v>0</v>
          </cell>
          <cell r="D121">
            <v>0</v>
          </cell>
          <cell r="E121">
            <v>0</v>
          </cell>
          <cell r="F121">
            <v>0.55722242213930728</v>
          </cell>
          <cell r="G121">
            <v>0.24608021900807533</v>
          </cell>
          <cell r="H121">
            <v>6.7407841653748024E-2</v>
          </cell>
          <cell r="I121">
            <v>2.3895259412495484E-2</v>
          </cell>
          <cell r="J121">
            <v>3.0444120335825328E-3</v>
          </cell>
          <cell r="K121">
            <v>9.6578548832004455E-3</v>
          </cell>
          <cell r="L121">
            <v>5.4045500073625482E-4</v>
          </cell>
          <cell r="M121">
            <v>8.2456000479019006E-4</v>
          </cell>
          <cell r="N121">
            <v>9.0537976780049378E-2</v>
          </cell>
          <cell r="O121">
            <v>3.0321924882916048E-4</v>
          </cell>
          <cell r="P121">
            <v>4.8577983573917474E-4</v>
          </cell>
          <cell r="Q121">
            <v>1</v>
          </cell>
        </row>
        <row r="122">
          <cell r="A122" t="str">
            <v>F140R</v>
          </cell>
          <cell r="B122" t="str">
            <v>Revenue Requirement Before Rev Credits</v>
          </cell>
          <cell r="C122">
            <v>0</v>
          </cell>
          <cell r="D122">
            <v>0</v>
          </cell>
          <cell r="E122">
            <v>0</v>
          </cell>
          <cell r="F122">
            <v>0.90093436065764898</v>
          </cell>
          <cell r="G122">
            <v>2.2747268098712491E-2</v>
          </cell>
          <cell r="H122">
            <v>-4.4885262076517675E-5</v>
          </cell>
          <cell r="I122">
            <v>8.9724069384586914E-3</v>
          </cell>
          <cell r="J122">
            <v>-1.1636847542460036E-2</v>
          </cell>
          <cell r="K122">
            <v>2.788177907165186E-3</v>
          </cell>
          <cell r="L122">
            <v>2.6801690317733609E-3</v>
          </cell>
          <cell r="M122">
            <v>6.2498872709684848E-4</v>
          </cell>
          <cell r="N122">
            <v>8.0115389136673321E-2</v>
          </cell>
          <cell r="O122">
            <v>4.2414454377295599E-5</v>
          </cell>
          <cell r="P122">
            <v>-7.2234421451389929E-3</v>
          </cell>
          <cell r="Q122">
            <v>1</v>
          </cell>
        </row>
        <row r="123">
          <cell r="A123" t="str">
            <v>F140M</v>
          </cell>
          <cell r="B123" t="str">
            <v>Revenue Requirement Before Rev Credits</v>
          </cell>
          <cell r="C123">
            <v>0</v>
          </cell>
          <cell r="D123">
            <v>0</v>
          </cell>
          <cell r="E123">
            <v>0</v>
          </cell>
          <cell r="F123">
            <v>0.44387372107024337</v>
          </cell>
          <cell r="G123">
            <v>0.26590170098928489</v>
          </cell>
          <cell r="H123">
            <v>7.3325781369774454E-2</v>
          </cell>
          <cell r="I123">
            <v>4.5066657708467839E-3</v>
          </cell>
          <cell r="J123">
            <v>0.1059545892441887</v>
          </cell>
          <cell r="K123">
            <v>1.2590811514811659E-2</v>
          </cell>
          <cell r="L123">
            <v>2.5072490787966649E-4</v>
          </cell>
          <cell r="M123">
            <v>2.1504869741075823E-4</v>
          </cell>
          <cell r="N123">
            <v>7.6192052206813882E-2</v>
          </cell>
          <cell r="O123">
            <v>1.1112335229641663E-2</v>
          </cell>
          <cell r="P123">
            <v>6.0765771681317677E-3</v>
          </cell>
          <cell r="Q123">
            <v>1</v>
          </cell>
        </row>
        <row r="124">
          <cell r="A124" t="str">
            <v>F141</v>
          </cell>
          <cell r="B124" t="str">
            <v>Firm Revenues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 t="str">
            <v>F150</v>
          </cell>
          <cell r="B125" t="str">
            <v>Income Before State Taxes</v>
          </cell>
          <cell r="C125">
            <v>0</v>
          </cell>
          <cell r="D125">
            <v>0</v>
          </cell>
          <cell r="E125">
            <v>0</v>
          </cell>
          <cell r="F125">
            <v>-0.62378468077942817</v>
          </cell>
          <cell r="G125">
            <v>0.87156113290443227</v>
          </cell>
          <cell r="H125">
            <v>0.27551272238863345</v>
          </cell>
          <cell r="I125">
            <v>7.7290622538925116E-2</v>
          </cell>
          <cell r="J125">
            <v>0.11852251627945906</v>
          </cell>
          <cell r="K125">
            <v>-0.11136850445034048</v>
          </cell>
          <cell r="L125">
            <v>1.9368078194343889E-3</v>
          </cell>
          <cell r="M125">
            <v>1.3765737080356784E-2</v>
          </cell>
          <cell r="N125">
            <v>0.18442920537369567</v>
          </cell>
          <cell r="O125">
            <v>-1.1267508288143019E-2</v>
          </cell>
          <cell r="P125">
            <v>0.20340195229955582</v>
          </cell>
          <cell r="Q125">
            <v>1</v>
          </cell>
        </row>
        <row r="126">
          <cell r="A126" t="str">
            <v>F150G</v>
          </cell>
          <cell r="B126" t="str">
            <v>Income Before State Taxes</v>
          </cell>
          <cell r="C126">
            <v>0</v>
          </cell>
          <cell r="D126">
            <v>0</v>
          </cell>
          <cell r="E126">
            <v>0</v>
          </cell>
          <cell r="F126">
            <v>1.4431973734517904</v>
          </cell>
          <cell r="G126">
            <v>-0.12504821782396869</v>
          </cell>
          <cell r="H126">
            <v>-7.8330312067078398E-2</v>
          </cell>
          <cell r="I126">
            <v>-7.3731101772718365E-3</v>
          </cell>
          <cell r="J126">
            <v>-7.1415799472255154E-2</v>
          </cell>
          <cell r="K126">
            <v>0.10774198470814723</v>
          </cell>
          <cell r="L126">
            <v>-2.658886421782846E-4</v>
          </cell>
          <cell r="M126">
            <v>-5.5611201338795569E-3</v>
          </cell>
          <cell r="N126">
            <v>8.0495133803098994E-3</v>
          </cell>
          <cell r="O126">
            <v>2.2155500528749587E-2</v>
          </cell>
          <cell r="P126">
            <v>-0.29314992375204713</v>
          </cell>
          <cell r="Q126">
            <v>1</v>
          </cell>
        </row>
        <row r="127">
          <cell r="A127" t="str">
            <v>F150T</v>
          </cell>
          <cell r="B127" t="str">
            <v>Income Before State Taxes</v>
          </cell>
          <cell r="C127">
            <v>0</v>
          </cell>
          <cell r="D127">
            <v>0</v>
          </cell>
          <cell r="E127">
            <v>0</v>
          </cell>
          <cell r="F127">
            <v>-0.14727396764696887</v>
          </cell>
          <cell r="G127">
            <v>0.59203076699786317</v>
          </cell>
          <cell r="H127">
            <v>0.18124473545547759</v>
          </cell>
          <cell r="I127">
            <v>-1.8144374797251365E-3</v>
          </cell>
          <cell r="J127">
            <v>0.27768982437419942</v>
          </cell>
          <cell r="K127">
            <v>-4.4253324735164364E-2</v>
          </cell>
          <cell r="L127">
            <v>3.9647147821358279E-4</v>
          </cell>
          <cell r="M127">
            <v>-6.4405253150881232E-4</v>
          </cell>
          <cell r="N127">
            <v>0.1272551773263017</v>
          </cell>
          <cell r="O127">
            <v>9.9409633501802673E-3</v>
          </cell>
          <cell r="P127">
            <v>5.4278433965836356E-3</v>
          </cell>
          <cell r="Q127">
            <v>1</v>
          </cell>
        </row>
        <row r="128">
          <cell r="A128" t="str">
            <v>F150D</v>
          </cell>
          <cell r="B128" t="str">
            <v>Income Before State Taxes</v>
          </cell>
          <cell r="C128">
            <v>0</v>
          </cell>
          <cell r="D128">
            <v>0</v>
          </cell>
          <cell r="E128">
            <v>0</v>
          </cell>
          <cell r="F128">
            <v>0.33787888796245985</v>
          </cell>
          <cell r="G128">
            <v>0.37072501636059396</v>
          </cell>
          <cell r="H128">
            <v>0.1064519806836757</v>
          </cell>
          <cell r="I128">
            <v>5.3744962246019511E-2</v>
          </cell>
          <cell r="J128">
            <v>7.5370781992769448E-4</v>
          </cell>
          <cell r="K128">
            <v>-7.4615412049179606E-3</v>
          </cell>
          <cell r="L128">
            <v>9.2180332813359453E-4</v>
          </cell>
          <cell r="M128">
            <v>7.3426189170171614E-3</v>
          </cell>
          <cell r="N128">
            <v>0.12685232412687611</v>
          </cell>
          <cell r="O128">
            <v>7.0545345837940787E-5</v>
          </cell>
          <cell r="P128">
            <v>2.7196944153721502E-3</v>
          </cell>
          <cell r="Q128">
            <v>1</v>
          </cell>
        </row>
        <row r="129">
          <cell r="A129" t="str">
            <v>F150R</v>
          </cell>
          <cell r="B129" t="str">
            <v>Income Before State Taxes</v>
          </cell>
          <cell r="C129">
            <v>0</v>
          </cell>
          <cell r="D129">
            <v>0</v>
          </cell>
          <cell r="E129">
            <v>0</v>
          </cell>
          <cell r="F129">
            <v>-0.878383116030792</v>
          </cell>
          <cell r="G129">
            <v>-4.0341158105739105E-3</v>
          </cell>
          <cell r="H129">
            <v>0.15316142995497148</v>
          </cell>
          <cell r="I129">
            <v>-1.8316031940214885E-2</v>
          </cell>
          <cell r="J129">
            <v>0.9294218302799665</v>
          </cell>
          <cell r="K129">
            <v>4.8136458603555412E-3</v>
          </cell>
          <cell r="L129">
            <v>-4.2753035658495619E-3</v>
          </cell>
          <cell r="M129">
            <v>-2.294285436035221E-3</v>
          </cell>
          <cell r="N129">
            <v>0.51899969242132449</v>
          </cell>
          <cell r="O129">
            <v>-1.5908415869520247E-3</v>
          </cell>
          <cell r="P129">
            <v>0.30249709585616585</v>
          </cell>
          <cell r="Q129">
            <v>1</v>
          </cell>
        </row>
        <row r="130">
          <cell r="A130" t="str">
            <v>F150M</v>
          </cell>
          <cell r="B130" t="str">
            <v>Income Before State Taxes</v>
          </cell>
          <cell r="C130">
            <v>0</v>
          </cell>
          <cell r="D130">
            <v>0</v>
          </cell>
          <cell r="E130">
            <v>0</v>
          </cell>
          <cell r="F130">
            <v>0.27812919335440878</v>
          </cell>
          <cell r="G130">
            <v>0.29862814335254739</v>
          </cell>
          <cell r="H130">
            <v>8.9509177364187745E-2</v>
          </cell>
          <cell r="I130">
            <v>9.2883838250759961E-3</v>
          </cell>
          <cell r="J130">
            <v>0.14071456624006423</v>
          </cell>
          <cell r="K130">
            <v>2.071483411995814E-3</v>
          </cell>
          <cell r="L130">
            <v>2.7958201954420784E-4</v>
          </cell>
          <cell r="M130">
            <v>2.183952882608356E-3</v>
          </cell>
          <cell r="N130">
            <v>7.721278791683342E-2</v>
          </cell>
          <cell r="O130">
            <v>1.2157583695747314E-2</v>
          </cell>
          <cell r="P130">
            <v>8.982528094748396E-2</v>
          </cell>
          <cell r="Q130">
            <v>1</v>
          </cell>
        </row>
        <row r="131">
          <cell r="A131" t="str">
            <v>F151</v>
          </cell>
          <cell r="B131" t="str">
            <v>Depreciation Expense</v>
          </cell>
          <cell r="C131">
            <v>0</v>
          </cell>
          <cell r="D131">
            <v>0</v>
          </cell>
          <cell r="E131">
            <v>0</v>
          </cell>
          <cell r="F131">
            <v>0.45874150529193547</v>
          </cell>
          <cell r="G131">
            <v>0.26267993818489555</v>
          </cell>
          <cell r="H131">
            <v>7.166479382806909E-2</v>
          </cell>
          <cell r="I131">
            <v>7.2246952176331534E-3</v>
          </cell>
          <cell r="J131">
            <v>9.9116010085550932E-2</v>
          </cell>
          <cell r="K131">
            <v>1.324378781248541E-2</v>
          </cell>
          <cell r="L131">
            <v>2.5063427576445469E-4</v>
          </cell>
          <cell r="M131">
            <v>7.5006158748425531E-5</v>
          </cell>
          <cell r="N131">
            <v>7.6456865878453448E-2</v>
          </cell>
          <cell r="O131">
            <v>1.0512210608785981E-2</v>
          </cell>
          <cell r="P131">
            <v>3.4552657678002001E-5</v>
          </cell>
          <cell r="Q131">
            <v>1</v>
          </cell>
        </row>
        <row r="132">
          <cell r="A132" t="str">
            <v>F151G</v>
          </cell>
          <cell r="B132" t="str">
            <v>Depreciation Expense</v>
          </cell>
          <cell r="C132">
            <v>0</v>
          </cell>
          <cell r="D132">
            <v>0</v>
          </cell>
          <cell r="E132">
            <v>0</v>
          </cell>
          <cell r="F132">
            <v>0.41211194577153981</v>
          </cell>
          <cell r="G132">
            <v>0.27512733869836026</v>
          </cell>
          <cell r="H132">
            <v>7.5174098159947508E-2</v>
          </cell>
          <cell r="I132">
            <v>2.2104145383660992E-7</v>
          </cell>
          <cell r="J132">
            <v>0.13631737787535972</v>
          </cell>
          <cell r="K132">
            <v>1.3850553557064178E-2</v>
          </cell>
          <cell r="L132">
            <v>1.6328660730660052E-4</v>
          </cell>
          <cell r="M132">
            <v>4.0886557190268748E-8</v>
          </cell>
          <cell r="N132">
            <v>7.2688173685412277E-2</v>
          </cell>
          <cell r="O132">
            <v>1.4565178372933942E-2</v>
          </cell>
          <cell r="P132">
            <v>1.7853440647057346E-6</v>
          </cell>
          <cell r="Q132">
            <v>1</v>
          </cell>
        </row>
        <row r="133">
          <cell r="A133" t="str">
            <v>F151T</v>
          </cell>
          <cell r="B133" t="str">
            <v>Depreciation Expense</v>
          </cell>
          <cell r="C133">
            <v>0</v>
          </cell>
          <cell r="D133">
            <v>0</v>
          </cell>
          <cell r="E133">
            <v>0</v>
          </cell>
          <cell r="F133">
            <v>0.41004683155212651</v>
          </cell>
          <cell r="G133">
            <v>0.27374447051353196</v>
          </cell>
          <cell r="H133">
            <v>7.479520356711214E-2</v>
          </cell>
          <cell r="I133">
            <v>0</v>
          </cell>
          <cell r="J133">
            <v>0.14048597972129503</v>
          </cell>
          <cell r="K133">
            <v>1.3781239051239652E-2</v>
          </cell>
          <cell r="L133">
            <v>1.6246050375107624E-4</v>
          </cell>
          <cell r="M133">
            <v>0</v>
          </cell>
          <cell r="N133">
            <v>7.2323279036999852E-2</v>
          </cell>
          <cell r="O133">
            <v>1.4660536053943534E-2</v>
          </cell>
          <cell r="P133">
            <v>0</v>
          </cell>
          <cell r="Q133">
            <v>1</v>
          </cell>
        </row>
        <row r="134">
          <cell r="A134" t="str">
            <v>F151D</v>
          </cell>
          <cell r="B134" t="str">
            <v>Depreciation Expense</v>
          </cell>
          <cell r="C134">
            <v>0</v>
          </cell>
          <cell r="D134">
            <v>0</v>
          </cell>
          <cell r="E134">
            <v>0</v>
          </cell>
          <cell r="F134">
            <v>0.57553830689490959</v>
          </cell>
          <cell r="G134">
            <v>0.23427908570921102</v>
          </cell>
          <cell r="H134">
            <v>6.368222745354879E-2</v>
          </cell>
          <cell r="I134">
            <v>2.5816628569931114E-2</v>
          </cell>
          <cell r="J134">
            <v>1.6317543075214827E-3</v>
          </cell>
          <cell r="K134">
            <v>1.1835057658932519E-2</v>
          </cell>
          <cell r="L134">
            <v>4.4739911075700444E-4</v>
          </cell>
          <cell r="M134">
            <v>2.6227747019278368E-4</v>
          </cell>
          <cell r="N134">
            <v>8.6266270722669847E-2</v>
          </cell>
          <cell r="O134">
            <v>1.2049605116296587E-4</v>
          </cell>
          <cell r="P134">
            <v>1.2049605116296587E-4</v>
          </cell>
          <cell r="Q134">
            <v>1</v>
          </cell>
        </row>
        <row r="135">
          <cell r="A135" t="str">
            <v>F151R</v>
          </cell>
          <cell r="B135" t="str">
            <v>Depreciation Expense</v>
          </cell>
          <cell r="C135">
            <v>0</v>
          </cell>
          <cell r="D135">
            <v>0</v>
          </cell>
          <cell r="E135">
            <v>0</v>
          </cell>
          <cell r="F135">
            <v>0.8723608413628593</v>
          </cell>
          <cell r="G135">
            <v>1.9466255169731564E-2</v>
          </cell>
          <cell r="H135">
            <v>3.6347779362569317E-4</v>
          </cell>
          <cell r="I135">
            <v>1.0570312778031523E-2</v>
          </cell>
          <cell r="J135">
            <v>1.359252091134305E-3</v>
          </cell>
          <cell r="K135">
            <v>3.5966089510277095E-3</v>
          </cell>
          <cell r="L135">
            <v>2.7624166909894659E-3</v>
          </cell>
          <cell r="M135">
            <v>6.0086464747510977E-4</v>
          </cell>
          <cell r="N135">
            <v>8.89020856191894E-2</v>
          </cell>
          <cell r="O135">
            <v>8.9424479679888485E-6</v>
          </cell>
          <cell r="P135">
            <v>8.9424479679888485E-6</v>
          </cell>
          <cell r="Q135">
            <v>1</v>
          </cell>
        </row>
        <row r="136">
          <cell r="A136" t="str">
            <v>F151M</v>
          </cell>
          <cell r="B136" t="str">
            <v>Depreciation Expense</v>
          </cell>
          <cell r="C136">
            <v>0</v>
          </cell>
          <cell r="D136">
            <v>0</v>
          </cell>
          <cell r="E136">
            <v>0</v>
          </cell>
          <cell r="F136">
            <v>9.0909090909090912E-2</v>
          </cell>
          <cell r="G136">
            <v>9.0909090909090912E-2</v>
          </cell>
          <cell r="H136">
            <v>9.0909090909090912E-2</v>
          </cell>
          <cell r="I136">
            <v>9.0909090909090912E-2</v>
          </cell>
          <cell r="J136">
            <v>9.0909090909090912E-2</v>
          </cell>
          <cell r="K136">
            <v>9.0909090909090912E-2</v>
          </cell>
          <cell r="L136">
            <v>9.0909090909090912E-2</v>
          </cell>
          <cell r="M136">
            <v>9.0909090909090912E-2</v>
          </cell>
          <cell r="N136">
            <v>9.0909090909090912E-2</v>
          </cell>
          <cell r="O136">
            <v>9.0909090909090912E-2</v>
          </cell>
          <cell r="P136">
            <v>9.0909090909090912E-2</v>
          </cell>
          <cell r="Q136">
            <v>1</v>
          </cell>
        </row>
        <row r="137">
          <cell r="A137">
            <v>0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55">
          <cell r="L255" t="str">
            <v>930S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"/>
      <sheetName val="Function1149"/>
      <sheetName val="Non-NPC Results"/>
      <sheetName val="Report"/>
      <sheetName val="Results"/>
      <sheetName val="NRO"/>
      <sheetName val="UTCR"/>
      <sheetName val="ADJ"/>
      <sheetName val="URO"/>
      <sheetName val="ECD"/>
      <sheetName val="Unadj Data for RAM"/>
      <sheetName val="Variables"/>
      <sheetName val="Inputs"/>
      <sheetName val="Factors"/>
      <sheetName val="Adjustments"/>
      <sheetName val="Adj Summary"/>
      <sheetName val="GRID Inputs Filed"/>
      <sheetName val="GRID Inputs Revised"/>
      <sheetName val="GRID Inputs Settlement"/>
      <sheetName val="CWC"/>
      <sheetName val="WelcomeDialog"/>
      <sheetName val="Macro"/>
    </sheetNames>
    <sheetDataSet>
      <sheetData sheetId="0"/>
      <sheetData sheetId="1">
        <row r="6">
          <cell r="E6" t="str">
            <v>ACCMDIT</v>
          </cell>
          <cell r="F6" t="str">
            <v>Deferred Income Tax - Balance</v>
          </cell>
          <cell r="I6">
            <v>0.74580356321004038</v>
          </cell>
          <cell r="J6">
            <v>9.7538648356548699E-2</v>
          </cell>
          <cell r="K6">
            <v>0.15097833051256063</v>
          </cell>
          <cell r="L6">
            <v>0</v>
          </cell>
          <cell r="M6">
            <v>1.1955194909399019E-3</v>
          </cell>
          <cell r="N6">
            <v>4.4839384299102262E-3</v>
          </cell>
          <cell r="O6">
            <v>0</v>
          </cell>
          <cell r="P6">
            <v>0</v>
          </cell>
        </row>
        <row r="7">
          <cell r="E7" t="str">
            <v>CWC</v>
          </cell>
          <cell r="F7" t="str">
            <v>Cash Working Capital</v>
          </cell>
          <cell r="I7">
            <v>0.75235791178484923</v>
          </cell>
          <cell r="J7">
            <v>6.9929285512037059E-2</v>
          </cell>
          <cell r="K7">
            <v>0.13421890727714675</v>
          </cell>
          <cell r="L7">
            <v>-2.8211840550851244E-3</v>
          </cell>
          <cell r="M7">
            <v>1.7429736205182178E-2</v>
          </cell>
          <cell r="N7">
            <v>2.1925773064071993E-2</v>
          </cell>
          <cell r="O7">
            <v>6.9595702117980791E-3</v>
          </cell>
          <cell r="P7">
            <v>3.1420861989194396E-308</v>
          </cell>
        </row>
        <row r="8">
          <cell r="E8" t="str">
            <v>D_SPLIT</v>
          </cell>
          <cell r="F8" t="str">
            <v>Distribution Slit between Functions</v>
          </cell>
          <cell r="I8">
            <v>0</v>
          </cell>
          <cell r="J8">
            <v>0</v>
          </cell>
          <cell r="K8">
            <v>0.9728688736304314</v>
          </cell>
          <cell r="L8">
            <v>0</v>
          </cell>
          <cell r="M8">
            <v>0</v>
          </cell>
          <cell r="N8">
            <v>2.7131126369568562E-2</v>
          </cell>
          <cell r="O8">
            <v>0</v>
          </cell>
          <cell r="P8">
            <v>0</v>
          </cell>
        </row>
        <row r="9">
          <cell r="E9" t="str">
            <v>DITEXP</v>
          </cell>
          <cell r="F9" t="str">
            <v>Deferred Income Tax - Expense</v>
          </cell>
          <cell r="I9">
            <v>0.79703312277001503</v>
          </cell>
          <cell r="J9">
            <v>8.2470576855411371E-2</v>
          </cell>
          <cell r="K9">
            <v>0.10339662645376765</v>
          </cell>
          <cell r="L9">
            <v>0</v>
          </cell>
          <cell r="M9">
            <v>1.1569488973224882E-2</v>
          </cell>
          <cell r="N9">
            <v>5.5301849475810003E-3</v>
          </cell>
          <cell r="O9">
            <v>0</v>
          </cell>
          <cell r="P9">
            <v>0</v>
          </cell>
        </row>
        <row r="10">
          <cell r="E10" t="str">
            <v>FIT</v>
          </cell>
          <cell r="F10" t="str">
            <v>Federal Income Taxes</v>
          </cell>
          <cell r="I10">
            <v>-4.1227614981033751</v>
          </cell>
          <cell r="J10">
            <v>-0.18942991830515027</v>
          </cell>
          <cell r="K10">
            <v>-1.9487542045422608</v>
          </cell>
          <cell r="L10">
            <v>6.6802041016404717E-2</v>
          </cell>
          <cell r="M10">
            <v>-0.26976106789518717</v>
          </cell>
          <cell r="N10">
            <v>-0.28640435039567846</v>
          </cell>
          <cell r="O10">
            <v>-4.8636352472964543E-2</v>
          </cell>
          <cell r="P10">
            <v>-7.4400594586857703E-307</v>
          </cell>
        </row>
        <row r="11">
          <cell r="E11" t="str">
            <v>GP</v>
          </cell>
          <cell r="F11" t="str">
            <v>Gross Plant</v>
          </cell>
          <cell r="I11">
            <v>0.57308172754107634</v>
          </cell>
          <cell r="J11">
            <v>0.19095120284040373</v>
          </cell>
          <cell r="K11">
            <v>0.21990229730366567</v>
          </cell>
          <cell r="L11">
            <v>0</v>
          </cell>
          <cell r="M11">
            <v>3.7942842228822541E-3</v>
          </cell>
          <cell r="N11">
            <v>9.3321133726057947E-3</v>
          </cell>
          <cell r="O11">
            <v>2.9383747193661731E-3</v>
          </cell>
          <cell r="P11">
            <v>0</v>
          </cell>
        </row>
        <row r="12">
          <cell r="E12" t="str">
            <v>IBT</v>
          </cell>
          <cell r="F12" t="str">
            <v>Income Before Taxes</v>
          </cell>
          <cell r="I12">
            <v>23.068235751795537</v>
          </cell>
          <cell r="J12">
            <v>0.9489829057071546</v>
          </cell>
          <cell r="K12">
            <v>9.7626311835096722</v>
          </cell>
          <cell r="L12">
            <v>-0.33465671926646606</v>
          </cell>
          <cell r="M12">
            <v>1.3514161033710355</v>
          </cell>
          <cell r="N12">
            <v>1.4347935905659495</v>
          </cell>
          <cell r="O12">
            <v>0.24365246791924722</v>
          </cell>
          <cell r="P12">
            <v>3.7272302637875664E-306</v>
          </cell>
        </row>
        <row r="13">
          <cell r="E13" t="str">
            <v>NP</v>
          </cell>
          <cell r="F13" t="str">
            <v>Net Plant</v>
          </cell>
          <cell r="I13">
            <v>0.59193193741369809</v>
          </cell>
          <cell r="J13">
            <v>0.19590765018955478</v>
          </cell>
          <cell r="K13">
            <v>0.20251188120090735</v>
          </cell>
          <cell r="L13">
            <v>0</v>
          </cell>
          <cell r="M13">
            <v>1.8460930546141266E-3</v>
          </cell>
          <cell r="N13">
            <v>6.0421621703759202E-3</v>
          </cell>
          <cell r="O13">
            <v>1.7602759708497543E-3</v>
          </cell>
          <cell r="P13">
            <v>0</v>
          </cell>
        </row>
        <row r="14">
          <cell r="E14" t="str">
            <v>PT</v>
          </cell>
          <cell r="F14" t="str">
            <v>Production / Transmission</v>
          </cell>
          <cell r="I14">
            <v>0.73279296705227215</v>
          </cell>
          <cell r="J14">
            <v>0.26720703294772791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E15" t="str">
            <v>PTD</v>
          </cell>
          <cell r="F15" t="str">
            <v>Prod, Trans, Dist Plant</v>
          </cell>
          <cell r="I15">
            <v>0.57549861116012679</v>
          </cell>
          <cell r="J15">
            <v>0.20985091733647368</v>
          </cell>
          <cell r="K15">
            <v>0.20882676243575329</v>
          </cell>
          <cell r="L15">
            <v>0</v>
          </cell>
          <cell r="M15">
            <v>0</v>
          </cell>
          <cell r="N15">
            <v>5.823709067646207E-3</v>
          </cell>
          <cell r="O15">
            <v>0</v>
          </cell>
          <cell r="P15">
            <v>0</v>
          </cell>
        </row>
        <row r="16">
          <cell r="E16" t="str">
            <v>REVREQ</v>
          </cell>
          <cell r="F16" t="str">
            <v>Revenue Requirement</v>
          </cell>
          <cell r="I16">
            <v>1.1712444446620798</v>
          </cell>
          <cell r="J16">
            <v>0.13594965166534492</v>
          </cell>
          <cell r="K16">
            <v>0.29561254890773841</v>
          </cell>
          <cell r="L16">
            <v>-6.3865856558449376E-3</v>
          </cell>
          <cell r="M16">
            <v>3.2346332200017251E-2</v>
          </cell>
          <cell r="N16">
            <v>3.7913947332626756E-2</v>
          </cell>
          <cell r="O16">
            <v>1.032527939516365E-2</v>
          </cell>
          <cell r="P16">
            <v>7.1130426996694975E-308</v>
          </cell>
        </row>
        <row r="17">
          <cell r="E17" t="str">
            <v>T_SPLIT</v>
          </cell>
          <cell r="F17" t="str">
            <v>Transmission Split</v>
          </cell>
          <cell r="I17">
            <v>2.7464186231302697E-2</v>
          </cell>
          <cell r="J17">
            <v>0.97253581376869735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E18" t="str">
            <v>TD</v>
          </cell>
          <cell r="F18" t="str">
            <v>Transmission / Distribution</v>
          </cell>
          <cell r="I18">
            <v>0</v>
          </cell>
          <cell r="J18">
            <v>0.49434683337545426</v>
          </cell>
          <cell r="K18">
            <v>0.49193422666168279</v>
          </cell>
          <cell r="L18">
            <v>0</v>
          </cell>
          <cell r="M18">
            <v>0</v>
          </cell>
          <cell r="N18">
            <v>1.3718939962863061E-2</v>
          </cell>
          <cell r="O18">
            <v>0</v>
          </cell>
          <cell r="P18">
            <v>0</v>
          </cell>
        </row>
        <row r="20">
          <cell r="F20" t="str">
            <v>External Factors</v>
          </cell>
        </row>
        <row r="21">
          <cell r="E21" t="str">
            <v>ANC</v>
          </cell>
          <cell r="F21" t="str">
            <v>Ancillary Function</v>
          </cell>
          <cell r="I21">
            <v>0</v>
          </cell>
          <cell r="J21">
            <v>0</v>
          </cell>
          <cell r="K21">
            <v>0</v>
          </cell>
          <cell r="L21">
            <v>1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E22" t="str">
            <v>B_CENTER</v>
          </cell>
          <cell r="F22" t="str">
            <v>Business Centers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0.7453435853450836</v>
          </cell>
          <cell r="N22">
            <v>0</v>
          </cell>
          <cell r="O22">
            <v>0.25465641465491645</v>
          </cell>
          <cell r="P22">
            <v>0</v>
          </cell>
        </row>
        <row r="23">
          <cell r="E23" t="str">
            <v>BOOKDEPR</v>
          </cell>
          <cell r="F23" t="str">
            <v>Book Depreciation</v>
          </cell>
          <cell r="I23">
            <v>0.48456504373627141</v>
          </cell>
          <cell r="J23">
            <v>0.15581548638384826</v>
          </cell>
          <cell r="K23">
            <v>0.34206650073928169</v>
          </cell>
          <cell r="L23">
            <v>0</v>
          </cell>
          <cell r="M23">
            <v>3.6289634797339351E-3</v>
          </cell>
          <cell r="N23">
            <v>1.3924005660864634E-2</v>
          </cell>
          <cell r="O23">
            <v>0</v>
          </cell>
          <cell r="P23">
            <v>0</v>
          </cell>
        </row>
        <row r="24">
          <cell r="E24" t="str">
            <v>C_METER</v>
          </cell>
          <cell r="F24" t="str">
            <v>Customer Metering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1</v>
          </cell>
          <cell r="O24">
            <v>0</v>
          </cell>
          <cell r="P24">
            <v>0</v>
          </cell>
        </row>
        <row r="25">
          <cell r="E25" t="str">
            <v>C_SERVICE</v>
          </cell>
          <cell r="F25" t="str">
            <v>Customer Other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</v>
          </cell>
          <cell r="P25">
            <v>0</v>
          </cell>
        </row>
        <row r="26">
          <cell r="E26" t="str">
            <v>COM_EQ</v>
          </cell>
          <cell r="F26" t="str">
            <v>Communication Equipment Acct 397</v>
          </cell>
          <cell r="I26">
            <v>0.15943399999999999</v>
          </cell>
          <cell r="J26">
            <v>0.393847</v>
          </cell>
          <cell r="K26">
            <v>0.43275400000000003</v>
          </cell>
          <cell r="L26">
            <v>0</v>
          </cell>
          <cell r="M26">
            <v>0</v>
          </cell>
          <cell r="N26">
            <v>0</v>
          </cell>
          <cell r="O26">
            <v>1.3965E-2</v>
          </cell>
          <cell r="P26">
            <v>0</v>
          </cell>
        </row>
        <row r="27">
          <cell r="E27" t="str">
            <v>CSS_SYS</v>
          </cell>
          <cell r="F27" t="str">
            <v>CSS System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0.55000000000000004</v>
          </cell>
          <cell r="N27">
            <v>0.18</v>
          </cell>
          <cell r="O27">
            <v>0.27</v>
          </cell>
          <cell r="P27">
            <v>0</v>
          </cell>
        </row>
        <row r="28">
          <cell r="E28" t="str">
            <v>CUST</v>
          </cell>
          <cell r="F28" t="str">
            <v>Customer Billing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</v>
          </cell>
        </row>
        <row r="29">
          <cell r="E29" t="str">
            <v>CUST901</v>
          </cell>
          <cell r="F29" t="str">
            <v>Supervision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0.63457532731382549</v>
          </cell>
          <cell r="N29">
            <v>-6.989238368249602E-2</v>
          </cell>
          <cell r="O29">
            <v>0.43531705636867046</v>
          </cell>
          <cell r="P29">
            <v>0</v>
          </cell>
        </row>
        <row r="30">
          <cell r="E30" t="str">
            <v>CUST903</v>
          </cell>
          <cell r="F30" t="str">
            <v>Cust. Records &amp; Coll. Exp.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0.59614166233523391</v>
          </cell>
          <cell r="N30">
            <v>0</v>
          </cell>
          <cell r="O30">
            <v>0.40385833766476609</v>
          </cell>
          <cell r="P30">
            <v>0</v>
          </cell>
        </row>
        <row r="31">
          <cell r="E31" t="str">
            <v>CUST905</v>
          </cell>
          <cell r="F31" t="str">
            <v>Misc. Customer Acct. Exp.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8.8714292491796826E-2</v>
          </cell>
          <cell r="N31">
            <v>7.6964375857621309E-2</v>
          </cell>
          <cell r="O31">
            <v>0.83432133165058198</v>
          </cell>
          <cell r="P31">
            <v>0</v>
          </cell>
        </row>
        <row r="32">
          <cell r="E32" t="str">
            <v>D</v>
          </cell>
          <cell r="F32" t="str">
            <v>Distribution Only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E33" t="str">
            <v>DDS2</v>
          </cell>
          <cell r="F33" t="str">
            <v>Deferred Debits - Situs</v>
          </cell>
          <cell r="I33">
            <v>0.50722195075064247</v>
          </cell>
          <cell r="J33">
            <v>0.18458550207200139</v>
          </cell>
          <cell r="K33">
            <v>0.28340513090576641</v>
          </cell>
          <cell r="L33">
            <v>0</v>
          </cell>
          <cell r="M33">
            <v>1.2569059689077311E-2</v>
          </cell>
          <cell r="N33">
            <v>1.2218356582512298E-2</v>
          </cell>
          <cell r="O33">
            <v>0</v>
          </cell>
          <cell r="P33">
            <v>0</v>
          </cell>
        </row>
        <row r="34">
          <cell r="E34" t="str">
            <v>DDS6</v>
          </cell>
          <cell r="F34" t="str">
            <v>Deferred Debits - Situs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E35" t="str">
            <v>DDSO2</v>
          </cell>
          <cell r="F35" t="str">
            <v>Deferred Debits - System Overhead</v>
          </cell>
          <cell r="I35">
            <v>0.41718426881069887</v>
          </cell>
          <cell r="J35">
            <v>6.6707486890951365E-2</v>
          </cell>
          <cell r="K35">
            <v>0.51273101600679438</v>
          </cell>
          <cell r="L35">
            <v>0</v>
          </cell>
          <cell r="M35">
            <v>0</v>
          </cell>
          <cell r="N35">
            <v>3.3772282915553015E-3</v>
          </cell>
          <cell r="O35">
            <v>0</v>
          </cell>
          <cell r="P35">
            <v>0</v>
          </cell>
        </row>
        <row r="36">
          <cell r="E36" t="str">
            <v>DDSO6</v>
          </cell>
          <cell r="F36" t="str">
            <v>Deferred Debits - System Overhead</v>
          </cell>
          <cell r="I36">
            <v>0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E37" t="str">
            <v>DEFSG</v>
          </cell>
          <cell r="F37" t="str">
            <v>Deferred Debit - System Generation</v>
          </cell>
          <cell r="I37">
            <v>0.24245910151487546</v>
          </cell>
          <cell r="J37">
            <v>0.75754089848512451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</row>
        <row r="38">
          <cell r="E38" t="str">
            <v>DSM</v>
          </cell>
          <cell r="F38" t="str">
            <v>Demand Side Management</v>
          </cell>
          <cell r="I38">
            <v>0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E39" t="str">
            <v>DPW</v>
          </cell>
          <cell r="F39" t="str">
            <v>Distribution Poles &amp; Wires</v>
          </cell>
          <cell r="I39">
            <v>0</v>
          </cell>
          <cell r="J39">
            <v>0</v>
          </cell>
          <cell r="K39">
            <v>0.96088658149435713</v>
          </cell>
          <cell r="L39">
            <v>0</v>
          </cell>
          <cell r="M39">
            <v>0</v>
          </cell>
          <cell r="N39">
            <v>3.9113418505642789E-2</v>
          </cell>
          <cell r="O39">
            <v>0</v>
          </cell>
          <cell r="P39">
            <v>0</v>
          </cell>
        </row>
        <row r="40">
          <cell r="E40" t="str">
            <v>ESD</v>
          </cell>
          <cell r="F40" t="str">
            <v>Environmental Services Department</v>
          </cell>
          <cell r="I40">
            <v>0.3</v>
          </cell>
          <cell r="J40">
            <v>0.1</v>
          </cell>
          <cell r="K40">
            <v>0.6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E41" t="str">
            <v>FERC</v>
          </cell>
          <cell r="F41" t="str">
            <v>FERC Fees</v>
          </cell>
          <cell r="I41">
            <v>0.51471773600110038</v>
          </cell>
          <cell r="J41">
            <v>0.48528226399889968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E42" t="str">
            <v>G</v>
          </cell>
          <cell r="F42" t="str">
            <v>General Plant</v>
          </cell>
          <cell r="I42">
            <v>0.25691887668004632</v>
          </cell>
          <cell r="J42">
            <v>0.21936395927382321</v>
          </cell>
          <cell r="K42">
            <v>0.47752338647005438</v>
          </cell>
          <cell r="L42">
            <v>0</v>
          </cell>
          <cell r="M42">
            <v>2.6755924638023756E-2</v>
          </cell>
          <cell r="N42">
            <v>1.9437852938052218E-2</v>
          </cell>
          <cell r="O42">
            <v>0</v>
          </cell>
          <cell r="P42">
            <v>0</v>
          </cell>
        </row>
        <row r="43">
          <cell r="E43" t="str">
            <v>G-DGP</v>
          </cell>
          <cell r="F43" t="str">
            <v>General Plant - DGP Factor</v>
          </cell>
          <cell r="I43">
            <v>0.6855986064245424</v>
          </cell>
          <cell r="J43">
            <v>0.31440139357545754</v>
          </cell>
          <cell r="K43">
            <v>0</v>
          </cell>
          <cell r="O43">
            <v>0</v>
          </cell>
          <cell r="P43">
            <v>0</v>
          </cell>
        </row>
        <row r="44">
          <cell r="E44" t="str">
            <v>G-DGU</v>
          </cell>
          <cell r="F44" t="str">
            <v>General Plant - DGU Factor</v>
          </cell>
          <cell r="I44">
            <v>0.6855986064245424</v>
          </cell>
          <cell r="J44">
            <v>0.31440139357545754</v>
          </cell>
          <cell r="K44">
            <v>0</v>
          </cell>
          <cell r="O44">
            <v>0</v>
          </cell>
          <cell r="P44">
            <v>0</v>
          </cell>
        </row>
        <row r="45">
          <cell r="E45" t="str">
            <v>G-SG</v>
          </cell>
          <cell r="F45" t="str">
            <v>General Plant - SG Factor</v>
          </cell>
          <cell r="I45">
            <v>0.6863049828759672</v>
          </cell>
          <cell r="J45">
            <v>0.30707059561087746</v>
          </cell>
          <cell r="K45">
            <v>6.3653177421535414E-3</v>
          </cell>
          <cell r="L45">
            <v>0</v>
          </cell>
          <cell r="M45">
            <v>0</v>
          </cell>
          <cell r="N45">
            <v>2.5910377100182955E-4</v>
          </cell>
          <cell r="O45">
            <v>0</v>
          </cell>
          <cell r="P45">
            <v>0</v>
          </cell>
        </row>
        <row r="46">
          <cell r="E46" t="str">
            <v>G-SITUS</v>
          </cell>
          <cell r="F46" t="str">
            <v>General Plant - SITUS Factor</v>
          </cell>
          <cell r="I46">
            <v>1.4675750330782366E-4</v>
          </cell>
          <cell r="J46">
            <v>0.20967984895873579</v>
          </cell>
          <cell r="K46">
            <v>0.75926701090448223</v>
          </cell>
          <cell r="L46">
            <v>0</v>
          </cell>
          <cell r="M46">
            <v>0</v>
          </cell>
          <cell r="N46">
            <v>3.0906382633474064E-2</v>
          </cell>
          <cell r="O46">
            <v>0</v>
          </cell>
          <cell r="P46">
            <v>0</v>
          </cell>
        </row>
        <row r="47">
          <cell r="E47" t="str">
            <v>I</v>
          </cell>
          <cell r="F47" t="str">
            <v>Intangible Plant</v>
          </cell>
          <cell r="I47">
            <v>0.47022306816781634</v>
          </cell>
          <cell r="J47">
            <v>0.14651895511421309</v>
          </cell>
          <cell r="K47">
            <v>0.1997512069205141</v>
          </cell>
          <cell r="L47">
            <v>0</v>
          </cell>
          <cell r="M47">
            <v>9.6415243894330177E-2</v>
          </cell>
          <cell r="N47">
            <v>3.9737688799320263E-2</v>
          </cell>
          <cell r="O47">
            <v>4.7353837103805856E-2</v>
          </cell>
          <cell r="P47">
            <v>0</v>
          </cell>
        </row>
        <row r="48">
          <cell r="E48" t="str">
            <v>I-DGP</v>
          </cell>
          <cell r="F48" t="str">
            <v>Intangible Plant - DGP Factor</v>
          </cell>
          <cell r="I48">
            <v>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E49" t="str">
            <v>I-DGU</v>
          </cell>
          <cell r="F49" t="str">
            <v>Intangible Plant - DGU Factor</v>
          </cell>
          <cell r="I49">
            <v>1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E50" t="str">
            <v>I-SG</v>
          </cell>
          <cell r="F50" t="str">
            <v>Intangible Plant - SG Factor</v>
          </cell>
          <cell r="I50">
            <v>0.89524664331436477</v>
          </cell>
          <cell r="J50">
            <v>0.10442954457889324</v>
          </cell>
          <cell r="K50">
            <v>3.1114670829378278E-4</v>
          </cell>
          <cell r="L50">
            <v>0</v>
          </cell>
          <cell r="M50">
            <v>0</v>
          </cell>
          <cell r="N50">
            <v>1.2665398448192765E-5</v>
          </cell>
          <cell r="O50">
            <v>0</v>
          </cell>
          <cell r="P50">
            <v>0</v>
          </cell>
        </row>
        <row r="51">
          <cell r="E51" t="str">
            <v>I-SITUS</v>
          </cell>
          <cell r="F51" t="str">
            <v>Intangible Plant - SITUS Factor</v>
          </cell>
          <cell r="I51">
            <v>0</v>
          </cell>
          <cell r="J51">
            <v>0.37142313919563458</v>
          </cell>
          <cell r="K51">
            <v>0.60399107098476101</v>
          </cell>
          <cell r="L51">
            <v>0</v>
          </cell>
          <cell r="M51">
            <v>0</v>
          </cell>
          <cell r="N51">
            <v>2.4585789819604319E-2</v>
          </cell>
          <cell r="O51">
            <v>0</v>
          </cell>
          <cell r="P51">
            <v>0</v>
          </cell>
        </row>
        <row r="52">
          <cell r="E52" t="str">
            <v>LABOR</v>
          </cell>
          <cell r="F52" t="str">
            <v>Direct Labor Expense</v>
          </cell>
          <cell r="I52">
            <v>0.4042442542064229</v>
          </cell>
          <cell r="J52">
            <v>4.8127017059966117E-2</v>
          </cell>
          <cell r="K52">
            <v>0.34000637212690071</v>
          </cell>
          <cell r="L52">
            <v>0</v>
          </cell>
          <cell r="M52">
            <v>5.4414292618985179E-2</v>
          </cell>
          <cell r="N52">
            <v>9.7897442429404999E-2</v>
          </cell>
          <cell r="O52">
            <v>5.5310621558320061E-2</v>
          </cell>
          <cell r="P52">
            <v>0</v>
          </cell>
        </row>
        <row r="53">
          <cell r="E53" t="str">
            <v>MSS</v>
          </cell>
          <cell r="F53" t="str">
            <v>Materials &amp; Supplies</v>
          </cell>
          <cell r="I53">
            <v>0.80331195375421927</v>
          </cell>
          <cell r="J53">
            <v>6.7552664676073099E-2</v>
          </cell>
          <cell r="K53">
            <v>0.12475723774318874</v>
          </cell>
          <cell r="L53">
            <v>0</v>
          </cell>
          <cell r="M53">
            <v>0</v>
          </cell>
          <cell r="N53">
            <v>4.3781438265189446E-3</v>
          </cell>
          <cell r="O53">
            <v>0</v>
          </cell>
          <cell r="P53">
            <v>0</v>
          </cell>
        </row>
        <row r="54">
          <cell r="E54" t="str">
            <v>NONE</v>
          </cell>
          <cell r="F54" t="str">
            <v>Not Functionalized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</row>
        <row r="55">
          <cell r="E55" t="str">
            <v>NUTIL</v>
          </cell>
          <cell r="F55" t="str">
            <v>Non-Utility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</row>
        <row r="56">
          <cell r="E56" t="str">
            <v>OTHDGP</v>
          </cell>
          <cell r="F56" t="str">
            <v>Other Revenues - DGP Factor</v>
          </cell>
          <cell r="I56">
            <v>0.46258706452498788</v>
          </cell>
          <cell r="J56">
            <v>0.53741293547501212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</row>
        <row r="57">
          <cell r="E57" t="str">
            <v>OTHDGU</v>
          </cell>
          <cell r="F57" t="str">
            <v>Other Revenues - DGU Factor</v>
          </cell>
          <cell r="I57">
            <v>0.46258706452498788</v>
          </cell>
          <cell r="J57">
            <v>0.53741293547501212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E58" t="str">
            <v>OTHSE</v>
          </cell>
          <cell r="F58" t="str">
            <v>Other Revenues - SE Factor</v>
          </cell>
          <cell r="I58">
            <v>1.727378941677291E-4</v>
          </cell>
          <cell r="J58">
            <v>0.99982726210583228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E59" t="str">
            <v>OTHSG</v>
          </cell>
          <cell r="F59" t="str">
            <v>Other Revenues - SG Factor</v>
          </cell>
          <cell r="I59">
            <v>0.46258706452498788</v>
          </cell>
          <cell r="J59">
            <v>0.53741293547501212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</row>
        <row r="60">
          <cell r="E60" t="str">
            <v>OTHSGR</v>
          </cell>
          <cell r="F60" t="str">
            <v>Other Revenues - Rolled-In SG Factor</v>
          </cell>
          <cell r="I60">
            <v>0.46258706452498788</v>
          </cell>
          <cell r="J60">
            <v>0.53741293547501212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 t="str">
            <v>OTHSITUS</v>
          </cell>
          <cell r="F61" t="str">
            <v>Other Revenues - SITUS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E62" t="str">
            <v>OTHSO</v>
          </cell>
          <cell r="F62" t="str">
            <v>Other Revenues - SO Factor</v>
          </cell>
          <cell r="I62">
            <v>4.6792937277370403E-5</v>
          </cell>
          <cell r="J62">
            <v>2.069046280386103E-5</v>
          </cell>
          <cell r="K62">
            <v>0.99993114702620056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E63" t="str">
            <v>P</v>
          </cell>
          <cell r="F63" t="str">
            <v>Production</v>
          </cell>
          <cell r="I63">
            <v>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</row>
        <row r="64">
          <cell r="E64" t="str">
            <v>RETAIL</v>
          </cell>
          <cell r="F64" t="str">
            <v>Retail Function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65">
          <cell r="E65" t="str">
            <v>SCHMA</v>
          </cell>
          <cell r="F65" t="str">
            <v>Schedule M Additions</v>
          </cell>
          <cell r="I65">
            <v>0.41908651413550013</v>
          </cell>
          <cell r="J65">
            <v>0.16412322911745039</v>
          </cell>
          <cell r="K65">
            <v>0.37614919184269013</v>
          </cell>
          <cell r="L65">
            <v>0</v>
          </cell>
          <cell r="M65">
            <v>5.4779405663904933E-3</v>
          </cell>
          <cell r="N65">
            <v>1.9511719733319884E-2</v>
          </cell>
          <cell r="O65">
            <v>1.5651404604649158E-2</v>
          </cell>
          <cell r="P65">
            <v>0</v>
          </cell>
        </row>
        <row r="66">
          <cell r="E66" t="str">
            <v>SCHMAF</v>
          </cell>
          <cell r="F66" t="str">
            <v>Schedule M Additions - Flow Through</v>
          </cell>
          <cell r="I66">
            <v>1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E67" t="str">
            <v>SCHMAP</v>
          </cell>
          <cell r="F67" t="str">
            <v>Schedule M Additions - Permanent</v>
          </cell>
          <cell r="I67">
            <v>0.41609704580838047</v>
          </cell>
          <cell r="J67">
            <v>6.2534527479731636E-2</v>
          </cell>
          <cell r="K67">
            <v>0.33500102371793961</v>
          </cell>
          <cell r="L67">
            <v>0</v>
          </cell>
          <cell r="M67">
            <v>4.8503086413916825E-2</v>
          </cell>
          <cell r="N67">
            <v>8.8562272430795577E-2</v>
          </cell>
          <cell r="O67">
            <v>4.9302044149235905E-2</v>
          </cell>
          <cell r="P67">
            <v>0</v>
          </cell>
        </row>
        <row r="68">
          <cell r="E68" t="str">
            <v>SCHMAP-SO</v>
          </cell>
          <cell r="F68" t="str">
            <v>Schedule M Additions - Permanent-SO</v>
          </cell>
          <cell r="I68">
            <v>0.40593096434747516</v>
          </cell>
          <cell r="J68">
            <v>5.3087171226486679E-2</v>
          </cell>
          <cell r="K68">
            <v>0.33962725365241181</v>
          </cell>
          <cell r="L68">
            <v>0</v>
          </cell>
          <cell r="M68">
            <v>5.2658634951572587E-2</v>
          </cell>
          <cell r="N68">
            <v>9.5169931663428534E-2</v>
          </cell>
          <cell r="O68">
            <v>5.3526044158625247E-2</v>
          </cell>
          <cell r="P68">
            <v>0</v>
          </cell>
        </row>
        <row r="69">
          <cell r="E69" t="str">
            <v>SCHMAT</v>
          </cell>
          <cell r="F69" t="str">
            <v>Schedule M Additions - Temporary</v>
          </cell>
          <cell r="I69">
            <v>0.41914355356164584</v>
          </cell>
          <cell r="J69">
            <v>0.16606155413388918</v>
          </cell>
          <cell r="K69">
            <v>0.37693430398972066</v>
          </cell>
          <cell r="L69">
            <v>0</v>
          </cell>
          <cell r="M69">
            <v>4.6570154518084115E-3</v>
          </cell>
          <cell r="N69">
            <v>1.819422663089057E-2</v>
          </cell>
          <cell r="O69">
            <v>1.5009346232045445E-2</v>
          </cell>
          <cell r="P69">
            <v>0</v>
          </cell>
        </row>
        <row r="70">
          <cell r="E70" t="str">
            <v>SCHMAT-GPS</v>
          </cell>
          <cell r="F70" t="str">
            <v>Schedule M Additions - Temporary-GPS</v>
          </cell>
          <cell r="I70">
            <v>0.45650795548457057</v>
          </cell>
          <cell r="J70">
            <v>0.20098233955170283</v>
          </cell>
          <cell r="K70">
            <v>0.32774880961575192</v>
          </cell>
          <cell r="L70">
            <v>0</v>
          </cell>
          <cell r="M70">
            <v>8.3140806510551663E-4</v>
          </cell>
          <cell r="N70">
            <v>1.3550146695968235E-2</v>
          </cell>
          <cell r="O70">
            <v>3.7934058690083358E-4</v>
          </cell>
          <cell r="P70">
            <v>0</v>
          </cell>
        </row>
        <row r="71">
          <cell r="E71" t="str">
            <v>SCHMAT-SE</v>
          </cell>
          <cell r="F71" t="str">
            <v>Schedule M Additions - Temporary-SE</v>
          </cell>
          <cell r="I71">
            <v>0.98425087287494661</v>
          </cell>
          <cell r="J71">
            <v>1.2722638685043323E-3</v>
          </cell>
          <cell r="K71">
            <v>8.9882533500736939E-3</v>
          </cell>
          <cell r="L71">
            <v>0</v>
          </cell>
          <cell r="M71">
            <v>1.4384714170649156E-3</v>
          </cell>
          <cell r="N71">
            <v>2.5879721293909476E-3</v>
          </cell>
          <cell r="O71">
            <v>1.4621663600195077E-3</v>
          </cell>
          <cell r="P71">
            <v>0</v>
          </cell>
        </row>
        <row r="72">
          <cell r="E72" t="str">
            <v>SCHMAT-SITUS</v>
          </cell>
          <cell r="F72" t="str">
            <v>Schedule M Additions - Temporary-SITUS</v>
          </cell>
          <cell r="I72">
            <v>0.5055376977221463</v>
          </cell>
          <cell r="J72">
            <v>5.4636901332490738E-2</v>
          </cell>
          <cell r="K72">
            <v>0.29593019894259753</v>
          </cell>
          <cell r="L72">
            <v>0</v>
          </cell>
          <cell r="M72">
            <v>3.7062337597011615E-2</v>
          </cell>
          <cell r="N72">
            <v>6.9160024601533282E-2</v>
          </cell>
          <cell r="O72">
            <v>3.7672839804220502E-2</v>
          </cell>
          <cell r="P72">
            <v>0</v>
          </cell>
        </row>
        <row r="73">
          <cell r="E73" t="str">
            <v>SCHMAT-SNP</v>
          </cell>
          <cell r="F73" t="str">
            <v>Schedule M Additions - Temporary-SNP</v>
          </cell>
          <cell r="I73">
            <v>0.45651628979921377</v>
          </cell>
          <cell r="J73">
            <v>0.20151834257391324</v>
          </cell>
          <cell r="K73">
            <v>0.32805845934631506</v>
          </cell>
          <cell r="L73">
            <v>0</v>
          </cell>
          <cell r="M73">
            <v>3.2391240312871562E-4</v>
          </cell>
          <cell r="N73">
            <v>1.3435206691511516E-2</v>
          </cell>
          <cell r="O73">
            <v>1.4778918591764223E-4</v>
          </cell>
          <cell r="P73">
            <v>0</v>
          </cell>
        </row>
        <row r="74">
          <cell r="E74" t="str">
            <v>SCHMAT-SO</v>
          </cell>
          <cell r="F74" t="str">
            <v>Schedule M Additions - Temporary-SO</v>
          </cell>
          <cell r="I74">
            <v>0.41869555074752601</v>
          </cell>
          <cell r="J74">
            <v>0.15415641204346192</v>
          </cell>
          <cell r="K74">
            <v>0.35745307333400766</v>
          </cell>
          <cell r="L74">
            <v>0</v>
          </cell>
          <cell r="M74">
            <v>1.1294949036830737E-2</v>
          </cell>
          <cell r="N74">
            <v>2.910680568088846E-2</v>
          </cell>
          <cell r="O74">
            <v>2.9293209157285217E-2</v>
          </cell>
          <cell r="P74">
            <v>0</v>
          </cell>
        </row>
        <row r="75">
          <cell r="E75" t="str">
            <v>SCHMD</v>
          </cell>
          <cell r="F75" t="str">
            <v>Schedule M Deductions</v>
          </cell>
          <cell r="I75">
            <v>0.52278846213393537</v>
          </cell>
          <cell r="J75">
            <v>0.15528761262817339</v>
          </cell>
          <cell r="K75">
            <v>0.30192146636866918</v>
          </cell>
          <cell r="L75">
            <v>0</v>
          </cell>
          <cell r="M75">
            <v>3.1915481081643562E-3</v>
          </cell>
          <cell r="N75">
            <v>8.7957864257759873E-3</v>
          </cell>
          <cell r="O75">
            <v>8.0151243352815475E-3</v>
          </cell>
          <cell r="P75">
            <v>0</v>
          </cell>
        </row>
        <row r="76">
          <cell r="E76" t="str">
            <v>SCHMDF</v>
          </cell>
          <cell r="F76" t="str">
            <v>Schedule M Deductions - Flow Through</v>
          </cell>
          <cell r="I76">
            <v>1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</row>
        <row r="77">
          <cell r="E77" t="str">
            <v>SCHMDP</v>
          </cell>
          <cell r="F77" t="str">
            <v>Schedule M Deductions - Permanent</v>
          </cell>
          <cell r="I77">
            <v>0.49904257528280699</v>
          </cell>
          <cell r="J77">
            <v>4.2238171463031042E-2</v>
          </cell>
          <cell r="K77">
            <v>0.28610617750861872</v>
          </cell>
          <cell r="L77">
            <v>0</v>
          </cell>
          <cell r="M77">
            <v>4.5199730165321167E-2</v>
          </cell>
          <cell r="N77">
            <v>8.146907157821115E-2</v>
          </cell>
          <cell r="O77">
            <v>4.5944274002011058E-2</v>
          </cell>
          <cell r="P77">
            <v>0</v>
          </cell>
        </row>
        <row r="78">
          <cell r="E78" t="str">
            <v>SCHMDP-SO</v>
          </cell>
          <cell r="F78" t="str">
            <v>Schedule M Deductions - Permanent- SO</v>
          </cell>
          <cell r="I78">
            <v>0.40424420122948829</v>
          </cell>
          <cell r="J78">
            <v>4.8126861269260447E-2</v>
          </cell>
          <cell r="K78">
            <v>0.34000638403442068</v>
          </cell>
          <cell r="L78">
            <v>0</v>
          </cell>
          <cell r="M78">
            <v>5.4414347761454089E-2</v>
          </cell>
          <cell r="N78">
            <v>9.7897528096263869E-2</v>
          </cell>
          <cell r="O78">
            <v>5.5310677609112659E-2</v>
          </cell>
          <cell r="P78">
            <v>0</v>
          </cell>
        </row>
        <row r="79">
          <cell r="E79" t="str">
            <v>SCHMDT</v>
          </cell>
          <cell r="F79" t="str">
            <v>Schedule M Deductions - Temporary</v>
          </cell>
          <cell r="I79">
            <v>0.52344410709308842</v>
          </cell>
          <cell r="J79">
            <v>0.15840900778598235</v>
          </cell>
          <cell r="K79">
            <v>0.30235814049600962</v>
          </cell>
          <cell r="L79">
            <v>0</v>
          </cell>
          <cell r="M79">
            <v>2.0316650100248375E-3</v>
          </cell>
          <cell r="N79">
            <v>6.7892126821206735E-3</v>
          </cell>
          <cell r="O79">
            <v>6.9678669327739627E-3</v>
          </cell>
          <cell r="P79">
            <v>0</v>
          </cell>
        </row>
        <row r="80">
          <cell r="E80" t="str">
            <v>SCHMDT-GPS</v>
          </cell>
          <cell r="F80" t="str">
            <v>Schedule M Deductions - Temporary-GPS</v>
          </cell>
          <cell r="I80">
            <v>0.45652160922967755</v>
          </cell>
          <cell r="J80">
            <v>0.20186044998490496</v>
          </cell>
          <cell r="K80">
            <v>0.32825609529844152</v>
          </cell>
          <cell r="L80">
            <v>0</v>
          </cell>
          <cell r="M80">
            <v>0</v>
          </cell>
          <cell r="N80">
            <v>1.3361845486975931E-2</v>
          </cell>
          <cell r="O80">
            <v>0</v>
          </cell>
          <cell r="P80">
            <v>0</v>
          </cell>
        </row>
        <row r="81">
          <cell r="E81" t="str">
            <v>SCHMDT-SG</v>
          </cell>
          <cell r="F81" t="str">
            <v>Schedule M Deductions - Temporary-SG</v>
          </cell>
          <cell r="I81">
            <v>0.4608190970835252</v>
          </cell>
          <cell r="J81">
            <v>0.19484053894795</v>
          </cell>
          <cell r="K81">
            <v>0.32249450482728975</v>
          </cell>
          <cell r="L81">
            <v>0</v>
          </cell>
          <cell r="M81">
            <v>5.1057762247968775E-3</v>
          </cell>
          <cell r="N81">
            <v>1.4410507066758765E-2</v>
          </cell>
          <cell r="O81">
            <v>2.3295758496797371E-3</v>
          </cell>
          <cell r="P81">
            <v>0</v>
          </cell>
        </row>
        <row r="82">
          <cell r="E82" t="str">
            <v>SCHMDT-SITUS</v>
          </cell>
          <cell r="F82" t="str">
            <v>Schedule M Deductions - Temporary-SITUS</v>
          </cell>
          <cell r="I82">
            <v>0.34105593115636806</v>
          </cell>
          <cell r="J82">
            <v>0.14276120880864823</v>
          </cell>
          <cell r="K82">
            <v>0.41411915458214604</v>
          </cell>
          <cell r="L82">
            <v>0</v>
          </cell>
          <cell r="M82">
            <v>6.1288215260026533E-3</v>
          </cell>
          <cell r="N82">
            <v>2.2004406809993951E-2</v>
          </cell>
          <cell r="O82">
            <v>7.3930477116841364E-2</v>
          </cell>
          <cell r="P82">
            <v>0</v>
          </cell>
        </row>
        <row r="83">
          <cell r="E83" t="str">
            <v>SCHMDT-SNP</v>
          </cell>
          <cell r="F83" t="str">
            <v>Schedule M Deductions - Temporary-SNP</v>
          </cell>
          <cell r="I83">
            <v>0.45652160922967744</v>
          </cell>
          <cell r="J83">
            <v>0.20186044998490496</v>
          </cell>
          <cell r="K83">
            <v>0.32825609529844152</v>
          </cell>
          <cell r="L83">
            <v>0</v>
          </cell>
          <cell r="M83">
            <v>0</v>
          </cell>
          <cell r="N83">
            <v>1.3361845486975931E-2</v>
          </cell>
          <cell r="O83">
            <v>0</v>
          </cell>
          <cell r="P83">
            <v>0</v>
          </cell>
        </row>
        <row r="84">
          <cell r="E84" t="str">
            <v>SCHMDT-SO</v>
          </cell>
          <cell r="F84" t="str">
            <v>Schedule M Deductions - Temporary-SO</v>
          </cell>
          <cell r="I84">
            <v>0.39913077283553511</v>
          </cell>
          <cell r="J84">
            <v>0.14064066494679292</v>
          </cell>
          <cell r="K84">
            <v>0.35973959071197786</v>
          </cell>
          <cell r="L84">
            <v>0</v>
          </cell>
          <cell r="M84">
            <v>1.3862085796823138E-2</v>
          </cell>
          <cell r="N84">
            <v>2.9343181260825982E-2</v>
          </cell>
          <cell r="O84">
            <v>5.7283704448045078E-2</v>
          </cell>
          <cell r="P84">
            <v>0</v>
          </cell>
        </row>
        <row r="85">
          <cell r="E85" t="str">
            <v>STEP_UP</v>
          </cell>
          <cell r="F85" t="str">
            <v>Step-up Transformers</v>
          </cell>
          <cell r="I85">
            <v>8.4890553061644475E-2</v>
          </cell>
          <cell r="J85">
            <v>0.91510944693835561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E86" t="str">
            <v>T</v>
          </cell>
          <cell r="F86" t="str">
            <v>Transmission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</row>
        <row r="87">
          <cell r="E87" t="str">
            <v>TAXDEPR</v>
          </cell>
          <cell r="F87" t="str">
            <v>Tax Depreciation</v>
          </cell>
          <cell r="I87">
            <v>0.53809385096135443</v>
          </cell>
          <cell r="J87">
            <v>0.15996731962243196</v>
          </cell>
          <cell r="K87">
            <v>0.29564233542272728</v>
          </cell>
          <cell r="L87">
            <v>0</v>
          </cell>
          <cell r="M87">
            <v>1.5734569256973408E-3</v>
          </cell>
          <cell r="N87">
            <v>3.5402751437461568E-3</v>
          </cell>
          <cell r="O87">
            <v>1.1827619240428577E-3</v>
          </cell>
          <cell r="P87">
            <v>0</v>
          </cell>
        </row>
        <row r="88">
          <cell r="E88" t="str">
            <v>WSF</v>
          </cell>
          <cell r="F88" t="str">
            <v>Wholesale Sales Firm</v>
          </cell>
          <cell r="I88">
            <v>0.79537047298689467</v>
          </cell>
          <cell r="J88">
            <v>0.20462952701310524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</row>
      </sheetData>
      <sheetData sheetId="2"/>
      <sheetData sheetId="3"/>
      <sheetData sheetId="4"/>
      <sheetData sheetId="5"/>
      <sheetData sheetId="6">
        <row r="22">
          <cell r="G22" t="str">
            <v>FACTOR</v>
          </cell>
          <cell r="J22" t="str">
            <v>TOTAL</v>
          </cell>
          <cell r="K22" t="str">
            <v>CALIFORNIA</v>
          </cell>
          <cell r="L22" t="str">
            <v>OREGON</v>
          </cell>
          <cell r="M22" t="str">
            <v>WASHINGTON</v>
          </cell>
          <cell r="N22" t="str">
            <v>MONTANA</v>
          </cell>
          <cell r="O22" t="str">
            <v>WYOMING-PPL</v>
          </cell>
          <cell r="P22" t="str">
            <v>UTAH</v>
          </cell>
          <cell r="Q22" t="str">
            <v>IDAHO</v>
          </cell>
          <cell r="R22" t="str">
            <v>WY-UP&amp;L</v>
          </cell>
          <cell r="S22" t="str">
            <v>FERC</v>
          </cell>
          <cell r="T22" t="str">
            <v>OTHER</v>
          </cell>
          <cell r="U22" t="str">
            <v>NON-UTILITY</v>
          </cell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G23" t="str">
            <v>S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  <cell r="Q23">
            <v>1</v>
          </cell>
          <cell r="R23">
            <v>1</v>
          </cell>
          <cell r="S23">
            <v>1</v>
          </cell>
          <cell r="T23">
            <v>1</v>
          </cell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G24" t="str">
            <v>SG</v>
          </cell>
          <cell r="J24">
            <v>0.99999999999999989</v>
          </cell>
          <cell r="K24">
            <v>1.7735947932710956E-2</v>
          </cell>
          <cell r="L24">
            <v>0.26592235045374968</v>
          </cell>
          <cell r="M24">
            <v>8.4989701759535352E-2</v>
          </cell>
          <cell r="N24">
            <v>0</v>
          </cell>
          <cell r="O24">
            <v>0.1293456878806151</v>
          </cell>
          <cell r="P24">
            <v>0.42178875181632575</v>
          </cell>
          <cell r="Q24">
            <v>4.7677206808370634E-2</v>
          </cell>
          <cell r="R24">
            <v>2.8600102831646358E-2</v>
          </cell>
          <cell r="S24">
            <v>3.9402505170461014E-3</v>
          </cell>
          <cell r="AC24" t="str">
            <v>SG</v>
          </cell>
          <cell r="AF24">
            <v>0.99999999999999989</v>
          </cell>
          <cell r="AG24">
            <v>1.7735947932710956E-2</v>
          </cell>
          <cell r="AH24">
            <v>0.26592235045374968</v>
          </cell>
          <cell r="AI24">
            <v>8.4989701759535352E-2</v>
          </cell>
          <cell r="AJ24">
            <v>0</v>
          </cell>
          <cell r="AK24">
            <v>0.1293456878806151</v>
          </cell>
          <cell r="AL24">
            <v>0.42178875181632575</v>
          </cell>
          <cell r="AM24">
            <v>4.7677206808370634E-2</v>
          </cell>
          <cell r="AN24">
            <v>2.8600102831646358E-2</v>
          </cell>
          <cell r="AO24">
            <v>3.9402505170461014E-3</v>
          </cell>
        </row>
        <row r="25">
          <cell r="G25" t="str">
            <v>SG-P</v>
          </cell>
          <cell r="J25">
            <v>0.99999999999999989</v>
          </cell>
          <cell r="K25">
            <v>1.7735947932710956E-2</v>
          </cell>
          <cell r="L25">
            <v>0.26592235045374968</v>
          </cell>
          <cell r="M25">
            <v>8.4989701759535352E-2</v>
          </cell>
          <cell r="N25">
            <v>0</v>
          </cell>
          <cell r="O25">
            <v>0.1293456878806151</v>
          </cell>
          <cell r="P25">
            <v>0.42178875181632575</v>
          </cell>
          <cell r="Q25">
            <v>4.7677206808370634E-2</v>
          </cell>
          <cell r="R25">
            <v>2.8600102831646358E-2</v>
          </cell>
          <cell r="S25">
            <v>3.9402505170461014E-3</v>
          </cell>
          <cell r="AC25" t="str">
            <v>SG-P</v>
          </cell>
          <cell r="AF25">
            <v>0.99999999999999989</v>
          </cell>
          <cell r="AG25">
            <v>1.7735947932710956E-2</v>
          </cell>
          <cell r="AH25">
            <v>0.26592235045374968</v>
          </cell>
          <cell r="AI25">
            <v>8.4989701759535352E-2</v>
          </cell>
          <cell r="AJ25">
            <v>0</v>
          </cell>
          <cell r="AK25">
            <v>0.1293456878806151</v>
          </cell>
          <cell r="AL25">
            <v>0.42178875181632575</v>
          </cell>
          <cell r="AM25">
            <v>4.7677206808370634E-2</v>
          </cell>
          <cell r="AN25">
            <v>2.8600102831646358E-2</v>
          </cell>
          <cell r="AO25">
            <v>3.9402505170461014E-3</v>
          </cell>
        </row>
        <row r="26">
          <cell r="G26" t="str">
            <v>SG-U</v>
          </cell>
          <cell r="J26">
            <v>0.99999999999999989</v>
          </cell>
          <cell r="K26">
            <v>1.7735947932710956E-2</v>
          </cell>
          <cell r="L26">
            <v>0.26592235045374968</v>
          </cell>
          <cell r="M26">
            <v>8.4989701759535352E-2</v>
          </cell>
          <cell r="N26">
            <v>0</v>
          </cell>
          <cell r="O26">
            <v>0.1293456878806151</v>
          </cell>
          <cell r="P26">
            <v>0.42178875181632575</v>
          </cell>
          <cell r="Q26">
            <v>4.7677206808370634E-2</v>
          </cell>
          <cell r="R26">
            <v>2.8600102831646358E-2</v>
          </cell>
          <cell r="S26">
            <v>3.9402505170461014E-3</v>
          </cell>
          <cell r="AC26" t="str">
            <v>SG-U</v>
          </cell>
          <cell r="AF26">
            <v>0.99999999999999989</v>
          </cell>
          <cell r="AG26">
            <v>1.7735947932710956E-2</v>
          </cell>
          <cell r="AH26">
            <v>0.26592235045374968</v>
          </cell>
          <cell r="AI26">
            <v>8.4989701759535352E-2</v>
          </cell>
          <cell r="AJ26">
            <v>0</v>
          </cell>
          <cell r="AK26">
            <v>0.1293456878806151</v>
          </cell>
          <cell r="AL26">
            <v>0.42178875181632575</v>
          </cell>
          <cell r="AM26">
            <v>4.7677206808370634E-2</v>
          </cell>
          <cell r="AN26">
            <v>2.8600102831646358E-2</v>
          </cell>
          <cell r="AO26">
            <v>3.9402505170461014E-3</v>
          </cell>
        </row>
        <row r="27">
          <cell r="G27" t="str">
            <v>DGP</v>
          </cell>
          <cell r="J27">
            <v>1</v>
          </cell>
          <cell r="K27">
            <v>3.5614804683554963E-2</v>
          </cell>
          <cell r="L27">
            <v>0.53398739150191743</v>
          </cell>
          <cell r="M27">
            <v>0.17066421483437316</v>
          </cell>
          <cell r="N27">
            <v>0</v>
          </cell>
          <cell r="O27">
            <v>0.25973358898015453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AC27" t="str">
            <v>DGP</v>
          </cell>
          <cell r="AF27">
            <v>1</v>
          </cell>
          <cell r="AG27">
            <v>3.5614804683554963E-2</v>
          </cell>
          <cell r="AH27">
            <v>0.53398739150191743</v>
          </cell>
          <cell r="AI27">
            <v>0.17066421483437316</v>
          </cell>
          <cell r="AJ27">
            <v>0</v>
          </cell>
          <cell r="AK27">
            <v>0.25973358898015453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G28" t="str">
            <v>DGU</v>
          </cell>
          <cell r="J28">
            <v>0.99999999999999989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0.8402060726254067</v>
          </cell>
          <cell r="Q28">
            <v>9.4973321393014648E-2</v>
          </cell>
          <cell r="R28">
            <v>5.6971600056619283E-2</v>
          </cell>
          <cell r="S28">
            <v>7.8490059249593114E-3</v>
          </cell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0.8402060726254067</v>
          </cell>
          <cell r="AM28">
            <v>9.4973321393014648E-2</v>
          </cell>
          <cell r="AN28">
            <v>5.6971600056619283E-2</v>
          </cell>
          <cell r="AO28">
            <v>7.8490059249593114E-3</v>
          </cell>
        </row>
        <row r="29">
          <cell r="G29" t="str">
            <v>SC</v>
          </cell>
          <cell r="J29">
            <v>1</v>
          </cell>
          <cell r="K29">
            <v>1.8145360044758575E-2</v>
          </cell>
          <cell r="L29">
            <v>0.27252927677760497</v>
          </cell>
          <cell r="M29">
            <v>8.7108213198950873E-2</v>
          </cell>
          <cell r="N29">
            <v>0</v>
          </cell>
          <cell r="O29">
            <v>0.12471083419857862</v>
          </cell>
          <cell r="P29">
            <v>0.42235287409567118</v>
          </cell>
          <cell r="Q29">
            <v>4.4051147203762755E-2</v>
          </cell>
          <cell r="R29">
            <v>2.7192845768221882E-2</v>
          </cell>
          <cell r="S29">
            <v>3.9094487124510567E-3</v>
          </cell>
          <cell r="AC29" t="str">
            <v>SC</v>
          </cell>
          <cell r="AF29">
            <v>1</v>
          </cell>
          <cell r="AG29">
            <v>1.8145360044758575E-2</v>
          </cell>
          <cell r="AH29">
            <v>0.27252927677760497</v>
          </cell>
          <cell r="AI29">
            <v>8.7108213198950873E-2</v>
          </cell>
          <cell r="AJ29">
            <v>0</v>
          </cell>
          <cell r="AK29">
            <v>0.12471083419857862</v>
          </cell>
          <cell r="AL29">
            <v>0.42235287409567118</v>
          </cell>
          <cell r="AM29">
            <v>4.4051147203762755E-2</v>
          </cell>
          <cell r="AN29">
            <v>2.7192845768221882E-2</v>
          </cell>
          <cell r="AO29">
            <v>3.9094487124510567E-3</v>
          </cell>
        </row>
        <row r="30">
          <cell r="G30" t="str">
            <v>SE</v>
          </cell>
          <cell r="J30">
            <v>1</v>
          </cell>
          <cell r="K30">
            <v>1.6507711596568091E-2</v>
          </cell>
          <cell r="L30">
            <v>0.24610157148218376</v>
          </cell>
          <cell r="M30">
            <v>7.8634167441288802E-2</v>
          </cell>
          <cell r="N30">
            <v>0</v>
          </cell>
          <cell r="O30">
            <v>0.14325024892672458</v>
          </cell>
          <cell r="P30">
            <v>0.42009638497828944</v>
          </cell>
          <cell r="Q30">
            <v>5.855538562219427E-2</v>
          </cell>
          <cell r="R30">
            <v>3.2821874021919786E-2</v>
          </cell>
          <cell r="S30">
            <v>4.0326559308312363E-3</v>
          </cell>
          <cell r="AC30" t="str">
            <v>SE</v>
          </cell>
          <cell r="AF30">
            <v>1</v>
          </cell>
          <cell r="AG30">
            <v>1.6507711596568091E-2</v>
          </cell>
          <cell r="AH30">
            <v>0.24610157148218376</v>
          </cell>
          <cell r="AI30">
            <v>7.8634167441288802E-2</v>
          </cell>
          <cell r="AJ30">
            <v>0</v>
          </cell>
          <cell r="AK30">
            <v>0.14325024892672458</v>
          </cell>
          <cell r="AL30">
            <v>0.42009638497828944</v>
          </cell>
          <cell r="AM30">
            <v>5.855538562219427E-2</v>
          </cell>
          <cell r="AN30">
            <v>3.2821874021919786E-2</v>
          </cell>
          <cell r="AO30">
            <v>4.0326559308312363E-3</v>
          </cell>
        </row>
        <row r="31">
          <cell r="G31" t="str">
            <v>SE-P</v>
          </cell>
          <cell r="J31">
            <v>1</v>
          </cell>
          <cell r="K31">
            <v>1.6507711596568091E-2</v>
          </cell>
          <cell r="L31">
            <v>0.24610157148218376</v>
          </cell>
          <cell r="M31">
            <v>7.8634167441288802E-2</v>
          </cell>
          <cell r="N31">
            <v>0</v>
          </cell>
          <cell r="O31">
            <v>0.14325024892672458</v>
          </cell>
          <cell r="P31">
            <v>0.42009638497828944</v>
          </cell>
          <cell r="Q31">
            <v>5.855538562219427E-2</v>
          </cell>
          <cell r="R31">
            <v>3.2821874021919786E-2</v>
          </cell>
          <cell r="S31">
            <v>4.0326559308312363E-3</v>
          </cell>
          <cell r="AC31" t="str">
            <v>SE-P</v>
          </cell>
          <cell r="AF31">
            <v>1</v>
          </cell>
          <cell r="AG31">
            <v>1.6507711596568091E-2</v>
          </cell>
          <cell r="AH31">
            <v>0.24610157148218376</v>
          </cell>
          <cell r="AI31">
            <v>7.8634167441288802E-2</v>
          </cell>
          <cell r="AJ31">
            <v>0</v>
          </cell>
          <cell r="AK31">
            <v>0.14325024892672458</v>
          </cell>
          <cell r="AL31">
            <v>0.42009638497828944</v>
          </cell>
          <cell r="AM31">
            <v>5.855538562219427E-2</v>
          </cell>
          <cell r="AN31">
            <v>3.2821874021919786E-2</v>
          </cell>
          <cell r="AO31">
            <v>4.0326559308312363E-3</v>
          </cell>
        </row>
        <row r="32">
          <cell r="G32" t="str">
            <v>SE-U</v>
          </cell>
          <cell r="J32">
            <v>1</v>
          </cell>
          <cell r="K32">
            <v>1.6507711596568091E-2</v>
          </cell>
          <cell r="L32">
            <v>0.24610157148218376</v>
          </cell>
          <cell r="M32">
            <v>7.8634167441288802E-2</v>
          </cell>
          <cell r="N32">
            <v>0</v>
          </cell>
          <cell r="O32">
            <v>0.14325024892672458</v>
          </cell>
          <cell r="P32">
            <v>0.42009638497828944</v>
          </cell>
          <cell r="Q32">
            <v>5.855538562219427E-2</v>
          </cell>
          <cell r="R32">
            <v>3.2821874021919786E-2</v>
          </cell>
          <cell r="S32">
            <v>4.0326559308312363E-3</v>
          </cell>
          <cell r="AC32" t="str">
            <v>SE-U</v>
          </cell>
          <cell r="AF32">
            <v>1</v>
          </cell>
          <cell r="AG32">
            <v>1.6507711596568091E-2</v>
          </cell>
          <cell r="AH32">
            <v>0.24610157148218376</v>
          </cell>
          <cell r="AI32">
            <v>7.8634167441288802E-2</v>
          </cell>
          <cell r="AJ32">
            <v>0</v>
          </cell>
          <cell r="AK32">
            <v>0.14325024892672458</v>
          </cell>
          <cell r="AL32">
            <v>0.42009638497828944</v>
          </cell>
          <cell r="AM32">
            <v>5.855538562219427E-2</v>
          </cell>
          <cell r="AN32">
            <v>3.2821874021919786E-2</v>
          </cell>
          <cell r="AO32">
            <v>4.0326559308312363E-3</v>
          </cell>
        </row>
        <row r="33">
          <cell r="G33" t="str">
            <v>DEP</v>
          </cell>
          <cell r="J33">
            <v>1</v>
          </cell>
          <cell r="K33">
            <v>3.4072087243689556E-2</v>
          </cell>
          <cell r="L33">
            <v>0.50795618552563793</v>
          </cell>
          <cell r="M33">
            <v>0.16230173381218324</v>
          </cell>
          <cell r="N33">
            <v>0</v>
          </cell>
          <cell r="O33">
            <v>0.29566999341848926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AC33" t="str">
            <v>DEP</v>
          </cell>
          <cell r="AF33">
            <v>1</v>
          </cell>
          <cell r="AG33">
            <v>3.4072087243689556E-2</v>
          </cell>
          <cell r="AH33">
            <v>0.50795618552563793</v>
          </cell>
          <cell r="AI33">
            <v>0.16230173381218324</v>
          </cell>
          <cell r="AJ33">
            <v>0</v>
          </cell>
          <cell r="AK33">
            <v>0.29566999341848926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G34" t="str">
            <v>DEU</v>
          </cell>
          <cell r="J34">
            <v>0.99999999999999989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0.81491998163251811</v>
          </cell>
          <cell r="Q34">
            <v>0.11358810854368488</v>
          </cell>
          <cell r="R34">
            <v>6.3669200525184211E-2</v>
          </cell>
          <cell r="S34">
            <v>7.8227092986127254E-3</v>
          </cell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0.81491998163251811</v>
          </cell>
          <cell r="AM34">
            <v>0.11358810854368488</v>
          </cell>
          <cell r="AN34">
            <v>6.3669200525184211E-2</v>
          </cell>
          <cell r="AO34">
            <v>7.8227092986127254E-3</v>
          </cell>
        </row>
        <row r="35">
          <cell r="G35" t="str">
            <v>SO</v>
          </cell>
          <cell r="J35">
            <v>0.99999999999999989</v>
          </cell>
          <cell r="K35">
            <v>2.413003354638003E-2</v>
          </cell>
          <cell r="L35">
            <v>0.27950085138542602</v>
          </cell>
          <cell r="M35">
            <v>8.1634676005188977E-2</v>
          </cell>
          <cell r="N35">
            <v>0</v>
          </cell>
          <cell r="O35">
            <v>0.11850678618992204</v>
          </cell>
          <cell r="P35">
            <v>0.41981187973084916</v>
          </cell>
          <cell r="Q35">
            <v>4.9140508406916618E-2</v>
          </cell>
          <cell r="R35">
            <v>2.4524245468173934E-2</v>
          </cell>
          <cell r="S35">
            <v>2.7510192671430411E-3</v>
          </cell>
          <cell r="AC35" t="str">
            <v>SO</v>
          </cell>
          <cell r="AF35">
            <v>0.99999999999999989</v>
          </cell>
          <cell r="AG35">
            <v>2.413003354638003E-2</v>
          </cell>
          <cell r="AH35">
            <v>0.27950085138542602</v>
          </cell>
          <cell r="AI35">
            <v>8.1634676005188977E-2</v>
          </cell>
          <cell r="AJ35">
            <v>0</v>
          </cell>
          <cell r="AK35">
            <v>0.11850678618992204</v>
          </cell>
          <cell r="AL35">
            <v>0.41981187973084916</v>
          </cell>
          <cell r="AM35">
            <v>4.9140508406916618E-2</v>
          </cell>
          <cell r="AN35">
            <v>2.4524245468173934E-2</v>
          </cell>
          <cell r="AO35">
            <v>2.7510192671430411E-3</v>
          </cell>
        </row>
        <row r="36">
          <cell r="G36" t="str">
            <v>SO-P</v>
          </cell>
          <cell r="J36">
            <v>0.99999999999999989</v>
          </cell>
          <cell r="K36">
            <v>2.413003354638003E-2</v>
          </cell>
          <cell r="L36">
            <v>0.27950085138542602</v>
          </cell>
          <cell r="M36">
            <v>8.1634676005188977E-2</v>
          </cell>
          <cell r="N36">
            <v>0</v>
          </cell>
          <cell r="O36">
            <v>0.11850678618992204</v>
          </cell>
          <cell r="P36">
            <v>0.41981187973084916</v>
          </cell>
          <cell r="Q36">
            <v>4.9140508406916618E-2</v>
          </cell>
          <cell r="R36">
            <v>2.4524245468173934E-2</v>
          </cell>
          <cell r="S36">
            <v>2.7510192671430411E-3</v>
          </cell>
          <cell r="AC36" t="str">
            <v>SO-P</v>
          </cell>
          <cell r="AF36">
            <v>0.99999999999999989</v>
          </cell>
          <cell r="AG36">
            <v>2.413003354638003E-2</v>
          </cell>
          <cell r="AH36">
            <v>0.27950085138542602</v>
          </cell>
          <cell r="AI36">
            <v>8.1634676005188977E-2</v>
          </cell>
          <cell r="AJ36">
            <v>0</v>
          </cell>
          <cell r="AK36">
            <v>0.11850678618992204</v>
          </cell>
          <cell r="AL36">
            <v>0.41981187973084916</v>
          </cell>
          <cell r="AM36">
            <v>4.9140508406916618E-2</v>
          </cell>
          <cell r="AN36">
            <v>2.4524245468173934E-2</v>
          </cell>
          <cell r="AO36">
            <v>2.7510192671430411E-3</v>
          </cell>
        </row>
        <row r="37">
          <cell r="G37" t="str">
            <v>SO-U</v>
          </cell>
          <cell r="J37">
            <v>0.99999999999999989</v>
          </cell>
          <cell r="K37">
            <v>2.413003354638003E-2</v>
          </cell>
          <cell r="L37">
            <v>0.27950085138542602</v>
          </cell>
          <cell r="M37">
            <v>8.1634676005188977E-2</v>
          </cell>
          <cell r="N37">
            <v>0</v>
          </cell>
          <cell r="O37">
            <v>0.11850678618992204</v>
          </cell>
          <cell r="P37">
            <v>0.41981187973084916</v>
          </cell>
          <cell r="Q37">
            <v>4.9140508406916618E-2</v>
          </cell>
          <cell r="R37">
            <v>2.4524245468173934E-2</v>
          </cell>
          <cell r="S37">
            <v>2.7510192671430411E-3</v>
          </cell>
          <cell r="AC37" t="str">
            <v>SO-U</v>
          </cell>
          <cell r="AF37">
            <v>0.99999999999999989</v>
          </cell>
          <cell r="AG37">
            <v>2.413003354638003E-2</v>
          </cell>
          <cell r="AH37">
            <v>0.27950085138542602</v>
          </cell>
          <cell r="AI37">
            <v>8.1634676005188977E-2</v>
          </cell>
          <cell r="AJ37">
            <v>0</v>
          </cell>
          <cell r="AK37">
            <v>0.11850678618992204</v>
          </cell>
          <cell r="AL37">
            <v>0.41981187973084916</v>
          </cell>
          <cell r="AM37">
            <v>4.9140508406916618E-2</v>
          </cell>
          <cell r="AN37">
            <v>2.4524245468173934E-2</v>
          </cell>
          <cell r="AO37">
            <v>2.7510192671430411E-3</v>
          </cell>
        </row>
        <row r="38">
          <cell r="G38" t="str">
            <v>DOP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G39" t="str">
            <v>DOU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G40" t="str">
            <v>GPS</v>
          </cell>
          <cell r="J40">
            <v>0.99999999999999978</v>
          </cell>
          <cell r="K40">
            <v>2.413003354638003E-2</v>
          </cell>
          <cell r="L40">
            <v>0.27950085138542591</v>
          </cell>
          <cell r="M40">
            <v>8.1634676005188964E-2</v>
          </cell>
          <cell r="N40">
            <v>0</v>
          </cell>
          <cell r="O40">
            <v>0.11850678618992205</v>
          </cell>
          <cell r="P40">
            <v>0.41981187973084921</v>
          </cell>
          <cell r="Q40">
            <v>4.9140508406916618E-2</v>
          </cell>
          <cell r="R40">
            <v>2.4524245468173934E-2</v>
          </cell>
          <cell r="S40">
            <v>2.7510192671430411E-3</v>
          </cell>
          <cell r="AC40" t="str">
            <v>GPS</v>
          </cell>
          <cell r="AF40">
            <v>0.99999999999999978</v>
          </cell>
          <cell r="AG40">
            <v>2.413003354638003E-2</v>
          </cell>
          <cell r="AH40">
            <v>0.27950085138542591</v>
          </cell>
          <cell r="AI40">
            <v>8.1634676005188964E-2</v>
          </cell>
          <cell r="AJ40">
            <v>0</v>
          </cell>
          <cell r="AK40">
            <v>0.11850678618992205</v>
          </cell>
          <cell r="AL40">
            <v>0.41981187973084921</v>
          </cell>
          <cell r="AM40">
            <v>4.9140508406916618E-2</v>
          </cell>
          <cell r="AN40">
            <v>2.4524245468173934E-2</v>
          </cell>
          <cell r="AO40">
            <v>2.7510192671430411E-3</v>
          </cell>
        </row>
        <row r="41">
          <cell r="G41" t="str">
            <v>SGPP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G42" t="str">
            <v>SGPU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G43" t="str">
            <v>SNP</v>
          </cell>
          <cell r="J43">
            <v>0.99999999999999967</v>
          </cell>
          <cell r="K43">
            <v>2.2386578756464069E-2</v>
          </cell>
          <cell r="L43">
            <v>0.27129301200596184</v>
          </cell>
          <cell r="M43">
            <v>7.9729375066944497E-2</v>
          </cell>
          <cell r="N43">
            <v>0</v>
          </cell>
          <cell r="O43">
            <v>0.11940606885236635</v>
          </cell>
          <cell r="P43">
            <v>0.43173650529208407</v>
          </cell>
          <cell r="Q43">
            <v>4.8360617954450756E-2</v>
          </cell>
          <cell r="R43">
            <v>2.425919380668972E-2</v>
          </cell>
          <cell r="S43">
            <v>2.828648265038384E-3</v>
          </cell>
          <cell r="AC43" t="str">
            <v>SNP</v>
          </cell>
          <cell r="AF43">
            <v>0.99999999999999967</v>
          </cell>
          <cell r="AG43">
            <v>2.2386578756464069E-2</v>
          </cell>
          <cell r="AH43">
            <v>0.27129301200596184</v>
          </cell>
          <cell r="AI43">
            <v>7.9729375066944497E-2</v>
          </cell>
          <cell r="AJ43">
            <v>0</v>
          </cell>
          <cell r="AK43">
            <v>0.11940606885236635</v>
          </cell>
          <cell r="AL43">
            <v>0.43173650529208407</v>
          </cell>
          <cell r="AM43">
            <v>4.8360617954450756E-2</v>
          </cell>
          <cell r="AN43">
            <v>2.425919380668972E-2</v>
          </cell>
          <cell r="AO43">
            <v>2.828648265038384E-3</v>
          </cell>
        </row>
        <row r="44">
          <cell r="G44" t="str">
            <v>SSCCT</v>
          </cell>
          <cell r="J44">
            <v>1</v>
          </cell>
          <cell r="K44">
            <v>1.7059632906739043E-2</v>
          </cell>
          <cell r="L44">
            <v>0.25121399125765281</v>
          </cell>
          <cell r="M44">
            <v>8.30781280123985E-2</v>
          </cell>
          <cell r="N44">
            <v>0</v>
          </cell>
          <cell r="O44">
            <v>0.11482801474515517</v>
          </cell>
          <cell r="P44">
            <v>0.4674123008096292</v>
          </cell>
          <cell r="Q44">
            <v>3.7997910767382119E-2</v>
          </cell>
          <cell r="R44">
            <v>2.3706151550102597E-2</v>
          </cell>
          <cell r="S44">
            <v>4.7038699509405497E-3</v>
          </cell>
          <cell r="AC44" t="str">
            <v>SSCCT</v>
          </cell>
          <cell r="AF44">
            <v>1</v>
          </cell>
          <cell r="AG44">
            <v>1.7059632906739043E-2</v>
          </cell>
          <cell r="AH44">
            <v>0.25121399125765281</v>
          </cell>
          <cell r="AI44">
            <v>8.30781280123985E-2</v>
          </cell>
          <cell r="AJ44">
            <v>0</v>
          </cell>
          <cell r="AK44">
            <v>0.11482801474515517</v>
          </cell>
          <cell r="AL44">
            <v>0.4674123008096292</v>
          </cell>
          <cell r="AM44">
            <v>3.7997910767382119E-2</v>
          </cell>
          <cell r="AN44">
            <v>2.3706151550102597E-2</v>
          </cell>
          <cell r="AO44">
            <v>4.7038699509405497E-3</v>
          </cell>
        </row>
        <row r="45">
          <cell r="G45" t="str">
            <v>SSECT</v>
          </cell>
          <cell r="J45">
            <v>0.99999999999999967</v>
          </cell>
          <cell r="K45">
            <v>1.6591539979470608E-2</v>
          </cell>
          <cell r="L45">
            <v>0.22771419056716904</v>
          </cell>
          <cell r="M45">
            <v>7.3178045226805336E-2</v>
          </cell>
          <cell r="N45">
            <v>0</v>
          </cell>
          <cell r="O45">
            <v>0.13079417636251509</v>
          </cell>
          <cell r="P45">
            <v>0.44476145142438744</v>
          </cell>
          <cell r="Q45">
            <v>7.3107534999617182E-2</v>
          </cell>
          <cell r="R45">
            <v>2.9268882678896813E-2</v>
          </cell>
          <cell r="S45">
            <v>4.5841787611381902E-3</v>
          </cell>
          <cell r="AC45" t="str">
            <v>SSECT</v>
          </cell>
          <cell r="AF45">
            <v>0.99999999999999967</v>
          </cell>
          <cell r="AG45">
            <v>1.6591539979470608E-2</v>
          </cell>
          <cell r="AH45">
            <v>0.22771419056716904</v>
          </cell>
          <cell r="AI45">
            <v>7.3178045226805336E-2</v>
          </cell>
          <cell r="AJ45">
            <v>0</v>
          </cell>
          <cell r="AK45">
            <v>0.13079417636251509</v>
          </cell>
          <cell r="AL45">
            <v>0.44476145142438744</v>
          </cell>
          <cell r="AM45">
            <v>7.3107534999617182E-2</v>
          </cell>
          <cell r="AN45">
            <v>2.9268882678896813E-2</v>
          </cell>
          <cell r="AO45">
            <v>4.5841787611381902E-3</v>
          </cell>
        </row>
        <row r="46">
          <cell r="G46" t="str">
            <v>SSCCH</v>
          </cell>
          <cell r="J46">
            <v>0.99999999999999989</v>
          </cell>
          <cell r="K46">
            <v>1.8305605467372608E-2</v>
          </cell>
          <cell r="L46">
            <v>0.28128300464254719</v>
          </cell>
          <cell r="M46">
            <v>8.8826771438389851E-2</v>
          </cell>
          <cell r="N46">
            <v>0</v>
          </cell>
          <cell r="O46">
            <v>0.12605052400919556</v>
          </cell>
          <cell r="P46">
            <v>0.4083886036172899</v>
          </cell>
          <cell r="Q46">
            <v>4.5481015017230522E-2</v>
          </cell>
          <cell r="R46">
            <v>2.7871322783420985E-2</v>
          </cell>
          <cell r="S46">
            <v>3.7931530245532536E-3</v>
          </cell>
          <cell r="AC46" t="str">
            <v>SSCCH</v>
          </cell>
          <cell r="AF46">
            <v>0.99999999999999989</v>
          </cell>
          <cell r="AG46">
            <v>1.8305605467372608E-2</v>
          </cell>
          <cell r="AH46">
            <v>0.28128300464254719</v>
          </cell>
          <cell r="AI46">
            <v>8.8826771438389851E-2</v>
          </cell>
          <cell r="AJ46">
            <v>0</v>
          </cell>
          <cell r="AK46">
            <v>0.12605052400919556</v>
          </cell>
          <cell r="AL46">
            <v>0.4083886036172899</v>
          </cell>
          <cell r="AM46">
            <v>4.5481015017230522E-2</v>
          </cell>
          <cell r="AN46">
            <v>2.7871322783420985E-2</v>
          </cell>
          <cell r="AO46">
            <v>3.7931530245532536E-3</v>
          </cell>
        </row>
        <row r="47">
          <cell r="G47" t="str">
            <v>SSECH</v>
          </cell>
          <cell r="J47">
            <v>1</v>
          </cell>
          <cell r="K47">
            <v>1.6367248891010492E-2</v>
          </cell>
          <cell r="L47">
            <v>0.25140424378990783</v>
          </cell>
          <cell r="M47">
            <v>8.0451542932679448E-2</v>
          </cell>
          <cell r="N47">
            <v>0</v>
          </cell>
          <cell r="O47">
            <v>0.1448595276442127</v>
          </cell>
          <cell r="P47">
            <v>0.4142766876208081</v>
          </cell>
          <cell r="Q47">
            <v>5.5429967755181407E-2</v>
          </cell>
          <cell r="R47">
            <v>3.329568861349725E-2</v>
          </cell>
          <cell r="S47">
            <v>3.9150927527028092E-3</v>
          </cell>
          <cell r="AC47" t="str">
            <v>SSECH</v>
          </cell>
          <cell r="AF47">
            <v>1</v>
          </cell>
          <cell r="AG47">
            <v>1.6367248891010492E-2</v>
          </cell>
          <cell r="AH47">
            <v>0.25140424378990783</v>
          </cell>
          <cell r="AI47">
            <v>8.0451542932679448E-2</v>
          </cell>
          <cell r="AJ47">
            <v>0</v>
          </cell>
          <cell r="AK47">
            <v>0.1448595276442127</v>
          </cell>
          <cell r="AL47">
            <v>0.4142766876208081</v>
          </cell>
          <cell r="AM47">
            <v>5.5429967755181407E-2</v>
          </cell>
          <cell r="AN47">
            <v>3.329568861349725E-2</v>
          </cell>
          <cell r="AO47">
            <v>3.9150927527028092E-3</v>
          </cell>
        </row>
        <row r="48">
          <cell r="G48" t="str">
            <v>SSGCH</v>
          </cell>
          <cell r="J48">
            <v>1</v>
          </cell>
          <cell r="K48">
            <v>1.782101632328208E-2</v>
          </cell>
          <cell r="L48">
            <v>0.27381331442938733</v>
          </cell>
          <cell r="M48">
            <v>8.6732964311962257E-2</v>
          </cell>
          <cell r="N48">
            <v>0</v>
          </cell>
          <cell r="O48">
            <v>0.13075277491794984</v>
          </cell>
          <cell r="P48">
            <v>0.40986062461816947</v>
          </cell>
          <cell r="Q48">
            <v>4.7968253201718249E-2</v>
          </cell>
          <cell r="R48">
            <v>2.9227414240940053E-2</v>
          </cell>
          <cell r="S48">
            <v>3.8236379565906422E-3</v>
          </cell>
          <cell r="AC48" t="str">
            <v>SSGCH</v>
          </cell>
          <cell r="AF48">
            <v>1</v>
          </cell>
          <cell r="AG48">
            <v>1.782101632328208E-2</v>
          </cell>
          <cell r="AH48">
            <v>0.27381331442938733</v>
          </cell>
          <cell r="AI48">
            <v>8.6732964311962257E-2</v>
          </cell>
          <cell r="AJ48">
            <v>0</v>
          </cell>
          <cell r="AK48">
            <v>0.13075277491794984</v>
          </cell>
          <cell r="AL48">
            <v>0.40986062461816947</v>
          </cell>
          <cell r="AM48">
            <v>4.7968253201718249E-2</v>
          </cell>
          <cell r="AN48">
            <v>2.9227414240940053E-2</v>
          </cell>
          <cell r="AO48">
            <v>3.8236379565906422E-3</v>
          </cell>
        </row>
        <row r="49">
          <cell r="G49" t="str">
            <v>SSCP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AC49" t="str">
            <v>SSCP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G50" t="str">
            <v>SSEP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AC50" t="str">
            <v>SSEP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G51" t="str">
            <v>SSGC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AC51" t="str">
            <v>SSGC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G52" t="str">
            <v>SSGCT</v>
          </cell>
          <cell r="J52">
            <v>1</v>
          </cell>
          <cell r="K52">
            <v>1.6942609674921935E-2</v>
          </cell>
          <cell r="L52">
            <v>0.24533904108503188</v>
          </cell>
          <cell r="M52">
            <v>8.0603107316000205E-2</v>
          </cell>
          <cell r="N52">
            <v>0</v>
          </cell>
          <cell r="O52">
            <v>0.11881955514949516</v>
          </cell>
          <cell r="P52">
            <v>0.46174958846331876</v>
          </cell>
          <cell r="Q52">
            <v>4.677531682544088E-2</v>
          </cell>
          <cell r="R52">
            <v>2.509683433230115E-2</v>
          </cell>
          <cell r="S52">
            <v>4.6739471534899598E-3</v>
          </cell>
          <cell r="AC52" t="str">
            <v>SSGCT</v>
          </cell>
          <cell r="AF52">
            <v>1</v>
          </cell>
          <cell r="AG52">
            <v>1.6942609674921935E-2</v>
          </cell>
          <cell r="AH52">
            <v>0.24533904108503188</v>
          </cell>
          <cell r="AI52">
            <v>8.0603107316000205E-2</v>
          </cell>
          <cell r="AJ52">
            <v>0</v>
          </cell>
          <cell r="AK52">
            <v>0.11881955514949516</v>
          </cell>
          <cell r="AL52">
            <v>0.46174958846331876</v>
          </cell>
          <cell r="AM52">
            <v>4.677531682544088E-2</v>
          </cell>
          <cell r="AN52">
            <v>2.509683433230115E-2</v>
          </cell>
          <cell r="AO52">
            <v>4.6739471534899598E-3</v>
          </cell>
        </row>
        <row r="53">
          <cell r="G53" t="str">
            <v>MC</v>
          </cell>
          <cell r="J53">
            <v>1</v>
          </cell>
          <cell r="K53">
            <v>9.1673925870135592E-3</v>
          </cell>
          <cell r="L53">
            <v>0.60924714383153811</v>
          </cell>
          <cell r="M53">
            <v>5.5250966817220318E-2</v>
          </cell>
          <cell r="N53">
            <v>0</v>
          </cell>
          <cell r="O53">
            <v>6.6856460378527702E-2</v>
          </cell>
          <cell r="P53">
            <v>0.2180150218841817</v>
          </cell>
          <cell r="Q53">
            <v>2.4643490944087472E-2</v>
          </cell>
          <cell r="R53">
            <v>1.478287891244303E-2</v>
          </cell>
          <cell r="S53">
            <v>2.0366446449881703E-3</v>
          </cell>
          <cell r="AC53" t="str">
            <v>MC</v>
          </cell>
          <cell r="AF53">
            <v>1</v>
          </cell>
          <cell r="AG53">
            <v>9.1673925870135592E-3</v>
          </cell>
          <cell r="AH53">
            <v>0.60924714383153811</v>
          </cell>
          <cell r="AI53">
            <v>5.5250966817220318E-2</v>
          </cell>
          <cell r="AJ53">
            <v>0</v>
          </cell>
          <cell r="AK53">
            <v>6.6856460378527702E-2</v>
          </cell>
          <cell r="AL53">
            <v>0.2180150218841817</v>
          </cell>
          <cell r="AM53">
            <v>2.4643490944087472E-2</v>
          </cell>
          <cell r="AN53">
            <v>1.478287891244303E-2</v>
          </cell>
          <cell r="AO53">
            <v>2.0366446449881703E-3</v>
          </cell>
        </row>
        <row r="54">
          <cell r="G54" t="str">
            <v>SNPD</v>
          </cell>
          <cell r="J54">
            <v>1</v>
          </cell>
          <cell r="K54">
            <v>3.4262125678236735E-2</v>
          </cell>
          <cell r="L54">
            <v>0.28111914533732002</v>
          </cell>
          <cell r="M54">
            <v>6.5464483089005363E-2</v>
          </cell>
          <cell r="N54">
            <v>0</v>
          </cell>
          <cell r="O54">
            <v>9.0612164510737364E-2</v>
          </cell>
          <cell r="P54">
            <v>0.4700867948843776</v>
          </cell>
          <cell r="Q54">
            <v>4.6231079666363542E-2</v>
          </cell>
          <cell r="R54">
            <v>1.2224206833959427E-2</v>
          </cell>
          <cell r="S54">
            <v>0</v>
          </cell>
          <cell r="AC54" t="str">
            <v>SNPD</v>
          </cell>
          <cell r="AF54">
            <v>1</v>
          </cell>
          <cell r="AG54">
            <v>3.4262125678236735E-2</v>
          </cell>
          <cell r="AH54">
            <v>0.28111914533732002</v>
          </cell>
          <cell r="AI54">
            <v>6.5464483089005363E-2</v>
          </cell>
          <cell r="AJ54">
            <v>0</v>
          </cell>
          <cell r="AK54">
            <v>9.0612164510737364E-2</v>
          </cell>
          <cell r="AL54">
            <v>0.4700867948843776</v>
          </cell>
          <cell r="AM54">
            <v>4.6231079666363542E-2</v>
          </cell>
          <cell r="AN54">
            <v>1.2224206833959427E-2</v>
          </cell>
          <cell r="AO54">
            <v>0</v>
          </cell>
        </row>
        <row r="55">
          <cell r="G55" t="str">
            <v>DGUH</v>
          </cell>
          <cell r="J55">
            <v>0.99999999999999989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0.8402060726254067</v>
          </cell>
          <cell r="Q55">
            <v>9.4973321393014648E-2</v>
          </cell>
          <cell r="R55">
            <v>5.6971600056619283E-2</v>
          </cell>
          <cell r="S55">
            <v>7.8490059249593114E-3</v>
          </cell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0.8402060726254067</v>
          </cell>
          <cell r="AM55">
            <v>9.4973321393014648E-2</v>
          </cell>
          <cell r="AN55">
            <v>5.6971600056619283E-2</v>
          </cell>
          <cell r="AO55">
            <v>7.8490059249593114E-3</v>
          </cell>
        </row>
        <row r="56">
          <cell r="G56" t="str">
            <v>DEUH</v>
          </cell>
          <cell r="J56">
            <v>0.99999999999999989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0.81491998163251811</v>
          </cell>
          <cell r="Q56">
            <v>0.11358810854368488</v>
          </cell>
          <cell r="R56">
            <v>6.3669200525184211E-2</v>
          </cell>
          <cell r="S56">
            <v>7.8227092986127254E-3</v>
          </cell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0.81491998163251811</v>
          </cell>
          <cell r="AM56">
            <v>0.11358810854368488</v>
          </cell>
          <cell r="AN56">
            <v>6.3669200525184211E-2</v>
          </cell>
          <cell r="AO56">
            <v>7.8227092986127254E-3</v>
          </cell>
        </row>
        <row r="57">
          <cell r="G57" t="str">
            <v>DNPGMP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G58" t="str">
            <v>DNPGMU</v>
          </cell>
          <cell r="J58">
            <v>1</v>
          </cell>
          <cell r="K58">
            <v>1.6507711596568091E-2</v>
          </cell>
          <cell r="L58">
            <v>0.24610157148218378</v>
          </cell>
          <cell r="M58">
            <v>7.8634167441288788E-2</v>
          </cell>
          <cell r="N58">
            <v>0</v>
          </cell>
          <cell r="O58">
            <v>0.14325024892672458</v>
          </cell>
          <cell r="P58">
            <v>0.42009638497828944</v>
          </cell>
          <cell r="Q58">
            <v>5.8555385622194263E-2</v>
          </cell>
          <cell r="R58">
            <v>3.2821874021919786E-2</v>
          </cell>
          <cell r="S58">
            <v>4.0326559308312363E-3</v>
          </cell>
          <cell r="AC58" t="str">
            <v>DNPGMU</v>
          </cell>
          <cell r="AF58">
            <v>1</v>
          </cell>
          <cell r="AG58">
            <v>1.6507711596568091E-2</v>
          </cell>
          <cell r="AH58">
            <v>0.24610157148218378</v>
          </cell>
          <cell r="AI58">
            <v>7.8634167441288788E-2</v>
          </cell>
          <cell r="AJ58">
            <v>0</v>
          </cell>
          <cell r="AK58">
            <v>0.14325024892672458</v>
          </cell>
          <cell r="AL58">
            <v>0.42009638497828944</v>
          </cell>
          <cell r="AM58">
            <v>5.8555385622194263E-2</v>
          </cell>
          <cell r="AN58">
            <v>3.2821874021919786E-2</v>
          </cell>
          <cell r="AO58">
            <v>4.0326559308312363E-3</v>
          </cell>
        </row>
        <row r="59">
          <cell r="G59" t="str">
            <v>DNPIP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G60" t="str">
            <v>DNPIU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G61" t="str">
            <v>DNPPSP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G62" t="str">
            <v>DNPPSU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G63" t="str">
            <v>DNPPHP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G64" t="str">
            <v>DNPPHU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G65" t="str">
            <v>SNPPH-P</v>
          </cell>
          <cell r="J65">
            <v>0.99999999999999989</v>
          </cell>
          <cell r="K65">
            <v>1.7735947932710952E-2</v>
          </cell>
          <cell r="L65">
            <v>0.26592235045374951</v>
          </cell>
          <cell r="M65">
            <v>8.4989701759535297E-2</v>
          </cell>
          <cell r="N65">
            <v>0</v>
          </cell>
          <cell r="O65">
            <v>0.12934568788061512</v>
          </cell>
          <cell r="P65">
            <v>0.42178875181632602</v>
          </cell>
          <cell r="Q65">
            <v>4.7677206808370613E-2</v>
          </cell>
          <cell r="R65">
            <v>2.8600102831646365E-2</v>
          </cell>
          <cell r="S65">
            <v>3.940250517046098E-3</v>
          </cell>
          <cell r="AC65" t="str">
            <v>SNPPH-P</v>
          </cell>
          <cell r="AF65">
            <v>0.99999999999999989</v>
          </cell>
          <cell r="AG65">
            <v>1.7735947932710952E-2</v>
          </cell>
          <cell r="AH65">
            <v>0.26592235045374951</v>
          </cell>
          <cell r="AI65">
            <v>8.4989701759535297E-2</v>
          </cell>
          <cell r="AJ65">
            <v>0</v>
          </cell>
          <cell r="AK65">
            <v>0.12934568788061512</v>
          </cell>
          <cell r="AL65">
            <v>0.42178875181632602</v>
          </cell>
          <cell r="AM65">
            <v>4.7677206808370613E-2</v>
          </cell>
          <cell r="AN65">
            <v>2.8600102831646365E-2</v>
          </cell>
          <cell r="AO65">
            <v>3.940250517046098E-3</v>
          </cell>
        </row>
        <row r="66">
          <cell r="G66" t="str">
            <v>SNPPH-U</v>
          </cell>
          <cell r="J66">
            <v>0.99999999999999989</v>
          </cell>
          <cell r="K66">
            <v>1.7735947932710952E-2</v>
          </cell>
          <cell r="L66">
            <v>0.26592235045374951</v>
          </cell>
          <cell r="M66">
            <v>8.4989701759535297E-2</v>
          </cell>
          <cell r="N66">
            <v>0</v>
          </cell>
          <cell r="O66">
            <v>0.12934568788061512</v>
          </cell>
          <cell r="P66">
            <v>0.42178875181632602</v>
          </cell>
          <cell r="Q66">
            <v>4.7677206808370613E-2</v>
          </cell>
          <cell r="R66">
            <v>2.8600102831646365E-2</v>
          </cell>
          <cell r="S66">
            <v>3.940250517046098E-3</v>
          </cell>
          <cell r="AC66" t="str">
            <v>SNPPH-U</v>
          </cell>
          <cell r="AF66">
            <v>0.99999999999999989</v>
          </cell>
          <cell r="AG66">
            <v>1.7735947932710952E-2</v>
          </cell>
          <cell r="AH66">
            <v>0.26592235045374951</v>
          </cell>
          <cell r="AI66">
            <v>8.4989701759535297E-2</v>
          </cell>
          <cell r="AJ66">
            <v>0</v>
          </cell>
          <cell r="AK66">
            <v>0.12934568788061512</v>
          </cell>
          <cell r="AL66">
            <v>0.42178875181632602</v>
          </cell>
          <cell r="AM66">
            <v>4.7677206808370613E-2</v>
          </cell>
          <cell r="AN66">
            <v>2.8600102831646365E-2</v>
          </cell>
          <cell r="AO66">
            <v>3.940250517046098E-3</v>
          </cell>
        </row>
        <row r="67">
          <cell r="G67" t="str">
            <v>CN</v>
          </cell>
          <cell r="J67">
            <v>1</v>
          </cell>
          <cell r="K67">
            <v>2.5417598474442263E-2</v>
          </cell>
          <cell r="L67">
            <v>0.30916514472138124</v>
          </cell>
          <cell r="M67">
            <v>7.0202562420221326E-2</v>
          </cell>
          <cell r="N67">
            <v>0</v>
          </cell>
          <cell r="O67">
            <v>6.6745820278237042E-2</v>
          </cell>
          <cell r="P67">
            <v>0.48041668824349987</v>
          </cell>
          <cell r="Q67">
            <v>3.9329984608822248E-2</v>
          </cell>
          <cell r="R67">
            <v>8.7222012533960148E-3</v>
          </cell>
          <cell r="S67">
            <v>0</v>
          </cell>
          <cell r="T67">
            <v>0</v>
          </cell>
          <cell r="U67">
            <v>0</v>
          </cell>
          <cell r="AC67" t="str">
            <v>CN</v>
          </cell>
          <cell r="AF67">
            <v>1</v>
          </cell>
          <cell r="AG67">
            <v>2.5417598474442263E-2</v>
          </cell>
          <cell r="AH67">
            <v>0.30916514472138124</v>
          </cell>
          <cell r="AI67">
            <v>7.0202562420221326E-2</v>
          </cell>
          <cell r="AJ67">
            <v>0</v>
          </cell>
          <cell r="AK67">
            <v>6.6745820278237042E-2</v>
          </cell>
          <cell r="AL67">
            <v>0.48041668824349987</v>
          </cell>
          <cell r="AM67">
            <v>3.9329984608822248E-2</v>
          </cell>
          <cell r="AN67">
            <v>8.7222012533960148E-3</v>
          </cell>
          <cell r="AO67">
            <v>0</v>
          </cell>
          <cell r="AP67">
            <v>0</v>
          </cell>
          <cell r="AQ67">
            <v>0</v>
          </cell>
        </row>
        <row r="68">
          <cell r="G68" t="str">
            <v>CNP</v>
          </cell>
          <cell r="J68">
            <v>1</v>
          </cell>
          <cell r="K68">
            <v>5.3904391626823242E-2</v>
          </cell>
          <cell r="L68">
            <v>0.65566221982702499</v>
          </cell>
          <cell r="M68">
            <v>0.14888213855888882</v>
          </cell>
          <cell r="N68">
            <v>0</v>
          </cell>
          <cell r="O68">
            <v>0.14155124998726293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AC68" t="str">
            <v>CNP</v>
          </cell>
          <cell r="AF68">
            <v>1</v>
          </cell>
          <cell r="AG68">
            <v>5.3904391626823242E-2</v>
          </cell>
          <cell r="AH68">
            <v>0.65566221982702499</v>
          </cell>
          <cell r="AI68">
            <v>0.14888213855888882</v>
          </cell>
          <cell r="AJ68">
            <v>0</v>
          </cell>
          <cell r="AK68">
            <v>0.14155124998726293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G69" t="str">
            <v>CNU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0.90907281730918821</v>
          </cell>
          <cell r="Q69">
            <v>7.4422518592749579E-2</v>
          </cell>
          <cell r="R69">
            <v>1.6504664098062231E-2</v>
          </cell>
          <cell r="S69">
            <v>0</v>
          </cell>
          <cell r="T69">
            <v>0</v>
          </cell>
          <cell r="U69">
            <v>0</v>
          </cell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0.90907281730918821</v>
          </cell>
          <cell r="AM69">
            <v>7.4422518592749579E-2</v>
          </cell>
          <cell r="AN69">
            <v>1.6504664098062231E-2</v>
          </cell>
          <cell r="AO69">
            <v>0</v>
          </cell>
          <cell r="AP69">
            <v>0</v>
          </cell>
          <cell r="AQ69">
            <v>0</v>
          </cell>
        </row>
        <row r="70">
          <cell r="G70" t="str">
            <v>WBTAX</v>
          </cell>
          <cell r="J70">
            <v>1</v>
          </cell>
          <cell r="K70">
            <v>0</v>
          </cell>
          <cell r="L70">
            <v>0</v>
          </cell>
          <cell r="M70">
            <v>1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G71" t="str">
            <v>OPRV-ID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G72" t="str">
            <v>OPRV-WY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G73" t="str">
            <v>EXCTAX</v>
          </cell>
          <cell r="J73">
            <v>0.99999999999999856</v>
          </cell>
          <cell r="K73">
            <v>5.3655685680972842E-2</v>
          </cell>
          <cell r="L73">
            <v>0.22165796895920062</v>
          </cell>
          <cell r="M73">
            <v>0.12308503608096517</v>
          </cell>
          <cell r="N73">
            <v>0</v>
          </cell>
          <cell r="O73">
            <v>0.10421174335902278</v>
          </cell>
          <cell r="P73">
            <v>0.44695937017649068</v>
          </cell>
          <cell r="Q73">
            <v>5.7380700499134886E-2</v>
          </cell>
          <cell r="R73">
            <v>-3.5199027250285529E-2</v>
          </cell>
          <cell r="S73">
            <v>-7.8387252333755302E-3</v>
          </cell>
          <cell r="T73">
            <v>8.0080422405645724E-2</v>
          </cell>
          <cell r="U73">
            <v>-4.3993174677773243E-2</v>
          </cell>
          <cell r="AC73" t="str">
            <v>EXCTAX</v>
          </cell>
          <cell r="AF73">
            <v>0.99999999999999845</v>
          </cell>
          <cell r="AG73">
            <v>5.3642112877065329E-2</v>
          </cell>
          <cell r="AH73">
            <v>0.22100700602384002</v>
          </cell>
          <cell r="AI73">
            <v>0.12321776403991844</v>
          </cell>
          <cell r="AJ73">
            <v>0</v>
          </cell>
          <cell r="AK73">
            <v>0.1044533039709877</v>
          </cell>
          <cell r="AL73">
            <v>0.44720660865881806</v>
          </cell>
          <cell r="AM73">
            <v>5.7361820695510345E-2</v>
          </cell>
          <cell r="AN73">
            <v>-3.5144367348265031E-2</v>
          </cell>
          <cell r="AO73">
            <v>-7.8311954209960566E-3</v>
          </cell>
          <cell r="AP73">
            <v>8.008009190690063E-2</v>
          </cell>
          <cell r="AQ73">
            <v>-4.3993145403781179E-2</v>
          </cell>
        </row>
        <row r="74">
          <cell r="G74" t="str">
            <v>INT</v>
          </cell>
          <cell r="J74">
            <v>0.99999999999999967</v>
          </cell>
          <cell r="K74">
            <v>2.2386578756464069E-2</v>
          </cell>
          <cell r="L74">
            <v>0.27129301200596184</v>
          </cell>
          <cell r="M74">
            <v>7.9729375066944497E-2</v>
          </cell>
          <cell r="N74">
            <v>0</v>
          </cell>
          <cell r="O74">
            <v>0.11940606885236635</v>
          </cell>
          <cell r="P74">
            <v>0.43173650529208407</v>
          </cell>
          <cell r="Q74">
            <v>4.8360617954450756E-2</v>
          </cell>
          <cell r="R74">
            <v>2.425919380668972E-2</v>
          </cell>
          <cell r="S74">
            <v>2.828648265038384E-3</v>
          </cell>
          <cell r="U74">
            <v>0</v>
          </cell>
          <cell r="AC74" t="str">
            <v>INT</v>
          </cell>
          <cell r="AF74">
            <v>0.99999999999999967</v>
          </cell>
          <cell r="AG74">
            <v>2.2386578756464069E-2</v>
          </cell>
          <cell r="AH74">
            <v>0.27129301200596184</v>
          </cell>
          <cell r="AI74">
            <v>7.9729375066944497E-2</v>
          </cell>
          <cell r="AJ74">
            <v>0</v>
          </cell>
          <cell r="AK74">
            <v>0.11940606885236635</v>
          </cell>
          <cell r="AL74">
            <v>0.43173650529208407</v>
          </cell>
          <cell r="AM74">
            <v>4.8360617954450756E-2</v>
          </cell>
          <cell r="AN74">
            <v>2.425919380668972E-2</v>
          </cell>
          <cell r="AO74">
            <v>2.828648265038384E-3</v>
          </cell>
          <cell r="AQ74">
            <v>0</v>
          </cell>
        </row>
        <row r="75">
          <cell r="G75" t="str">
            <v>CIAC</v>
          </cell>
          <cell r="J75">
            <v>1</v>
          </cell>
          <cell r="K75">
            <v>3.4262125678236735E-2</v>
          </cell>
          <cell r="L75">
            <v>0.28111914533732002</v>
          </cell>
          <cell r="M75">
            <v>6.5464483089005363E-2</v>
          </cell>
          <cell r="N75">
            <v>0</v>
          </cell>
          <cell r="O75">
            <v>9.0612164510737364E-2</v>
          </cell>
          <cell r="P75">
            <v>0.4700867948843776</v>
          </cell>
          <cell r="Q75">
            <v>4.6231079666363542E-2</v>
          </cell>
          <cell r="R75">
            <v>1.2224206833959427E-2</v>
          </cell>
          <cell r="S75">
            <v>0</v>
          </cell>
          <cell r="AC75" t="str">
            <v>CIAC</v>
          </cell>
          <cell r="AF75">
            <v>1</v>
          </cell>
          <cell r="AG75">
            <v>3.4262125678236735E-2</v>
          </cell>
          <cell r="AH75">
            <v>0.28111914533732002</v>
          </cell>
          <cell r="AI75">
            <v>6.5464483089005363E-2</v>
          </cell>
          <cell r="AJ75">
            <v>0</v>
          </cell>
          <cell r="AK75">
            <v>9.0612164510737364E-2</v>
          </cell>
          <cell r="AL75">
            <v>0.4700867948843776</v>
          </cell>
          <cell r="AM75">
            <v>4.6231079666363542E-2</v>
          </cell>
          <cell r="AN75">
            <v>1.2224206833959427E-2</v>
          </cell>
          <cell r="AO75">
            <v>0</v>
          </cell>
        </row>
        <row r="76">
          <cell r="G76" t="str">
            <v>IDSIT</v>
          </cell>
          <cell r="J76">
            <v>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1</v>
          </cell>
          <cell r="R76">
            <v>0</v>
          </cell>
          <cell r="S76">
            <v>0</v>
          </cell>
          <cell r="U76">
            <v>0</v>
          </cell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G77" t="str">
            <v>DONOTUSE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G78" t="str">
            <v>BADDEBT</v>
          </cell>
          <cell r="J78">
            <v>1</v>
          </cell>
          <cell r="K78">
            <v>5.8002558471171401E-3</v>
          </cell>
          <cell r="L78">
            <v>0.4302060051530609</v>
          </cell>
          <cell r="M78">
            <v>0.12876916250545772</v>
          </cell>
          <cell r="N78">
            <v>0</v>
          </cell>
          <cell r="O78">
            <v>5.9836418692970142E-2</v>
          </cell>
          <cell r="P78">
            <v>0.35454170109083055</v>
          </cell>
          <cell r="Q78">
            <v>2.0839511118404801E-2</v>
          </cell>
          <cell r="R78">
            <v>6.9455921588230413E-6</v>
          </cell>
          <cell r="S78">
            <v>0</v>
          </cell>
          <cell r="T78">
            <v>0</v>
          </cell>
          <cell r="U78">
            <v>0</v>
          </cell>
          <cell r="AC78" t="str">
            <v>BADDEBT</v>
          </cell>
          <cell r="AF78">
            <v>1</v>
          </cell>
          <cell r="AG78">
            <v>5.8002558471171401E-3</v>
          </cell>
          <cell r="AH78">
            <v>0.4302060051530609</v>
          </cell>
          <cell r="AI78">
            <v>0.12876916250545772</v>
          </cell>
          <cell r="AJ78">
            <v>0</v>
          </cell>
          <cell r="AK78">
            <v>5.9836418692970142E-2</v>
          </cell>
          <cell r="AL78">
            <v>0.35454170109083055</v>
          </cell>
          <cell r="AM78">
            <v>2.0839511118404801E-2</v>
          </cell>
          <cell r="AN78">
            <v>6.9455921588230413E-6</v>
          </cell>
          <cell r="AO78">
            <v>0</v>
          </cell>
          <cell r="AP78">
            <v>0</v>
          </cell>
          <cell r="AQ78">
            <v>0</v>
          </cell>
        </row>
        <row r="79">
          <cell r="G79" t="str">
            <v>DONOTUSE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G80" t="str">
            <v>DONOTUSE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G81" t="str">
            <v>ITC84</v>
          </cell>
          <cell r="J81">
            <v>0.99999999999999989</v>
          </cell>
          <cell r="K81">
            <v>3.2870000000000003E-2</v>
          </cell>
          <cell r="L81">
            <v>0.70975999999999995</v>
          </cell>
          <cell r="M81">
            <v>0.14180000000000001</v>
          </cell>
          <cell r="N81">
            <v>0</v>
          </cell>
          <cell r="O81">
            <v>0.10946</v>
          </cell>
          <cell r="U81">
            <v>6.11E-3</v>
          </cell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G82" t="str">
            <v>ITC85</v>
          </cell>
          <cell r="J82">
            <v>1</v>
          </cell>
          <cell r="K82">
            <v>5.4199999999999998E-2</v>
          </cell>
          <cell r="L82">
            <v>0.67689999999999995</v>
          </cell>
          <cell r="M82">
            <v>0.1336</v>
          </cell>
          <cell r="N82">
            <v>0</v>
          </cell>
          <cell r="O82">
            <v>0.11609999999999999</v>
          </cell>
          <cell r="U82">
            <v>1.9199999999999998E-2</v>
          </cell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G83" t="str">
            <v>ITC86</v>
          </cell>
          <cell r="J83">
            <v>0.99999999999999989</v>
          </cell>
          <cell r="K83">
            <v>4.7890000000000002E-2</v>
          </cell>
          <cell r="L83">
            <v>0.64607999999999999</v>
          </cell>
          <cell r="M83">
            <v>0.13125999999999999</v>
          </cell>
          <cell r="N83">
            <v>0</v>
          </cell>
          <cell r="O83">
            <v>0.155</v>
          </cell>
          <cell r="U83">
            <v>1.9769999999999999E-2</v>
          </cell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G84" t="str">
            <v>ITC88</v>
          </cell>
          <cell r="J84">
            <v>1</v>
          </cell>
          <cell r="K84">
            <v>4.2700000000000002E-2</v>
          </cell>
          <cell r="L84">
            <v>0.61199999999999999</v>
          </cell>
          <cell r="M84">
            <v>0.14960000000000001</v>
          </cell>
          <cell r="N84">
            <v>0</v>
          </cell>
          <cell r="O84">
            <v>0.1671</v>
          </cell>
          <cell r="U84">
            <v>2.86E-2</v>
          </cell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G85" t="str">
            <v>ITC89</v>
          </cell>
          <cell r="J85">
            <v>1</v>
          </cell>
          <cell r="K85">
            <v>4.8806000000000002E-2</v>
          </cell>
          <cell r="L85">
            <v>0.563558</v>
          </cell>
          <cell r="M85">
            <v>0.15268799999999999</v>
          </cell>
          <cell r="N85">
            <v>0</v>
          </cell>
          <cell r="O85">
            <v>0.20677599999999999</v>
          </cell>
          <cell r="U85">
            <v>2.8171999999999999E-2</v>
          </cell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G86" t="str">
            <v>ITC90</v>
          </cell>
          <cell r="J86">
            <v>1</v>
          </cell>
          <cell r="K86">
            <v>1.5047E-2</v>
          </cell>
          <cell r="L86">
            <v>0.159356</v>
          </cell>
          <cell r="M86">
            <v>3.9132E-2</v>
          </cell>
          <cell r="N86">
            <v>0</v>
          </cell>
          <cell r="O86">
            <v>3.8051000000000001E-2</v>
          </cell>
          <cell r="P86">
            <v>0.46935500000000002</v>
          </cell>
          <cell r="Q86">
            <v>0.13981499999999999</v>
          </cell>
          <cell r="R86">
            <v>0.135384</v>
          </cell>
          <cell r="U86">
            <v>3.8600000000000001E-3</v>
          </cell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G87" t="str">
            <v>OTHER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</v>
          </cell>
          <cell r="U87">
            <v>0</v>
          </cell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G88" t="str">
            <v>NUTIL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1</v>
          </cell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G89" t="str">
            <v>SNPPS</v>
          </cell>
          <cell r="J89">
            <v>0.99999999999999967</v>
          </cell>
          <cell r="K89">
            <v>1.7744993151746401E-2</v>
          </cell>
          <cell r="L89">
            <v>0.26676138710509828</v>
          </cell>
          <cell r="M89">
            <v>8.5175060757361892E-2</v>
          </cell>
          <cell r="N89">
            <v>0</v>
          </cell>
          <cell r="O89">
            <v>0.12949530174269924</v>
          </cell>
          <cell r="P89">
            <v>0.42052044848455267</v>
          </cell>
          <cell r="Q89">
            <v>4.7708153419204903E-2</v>
          </cell>
          <cell r="R89">
            <v>2.8666804094740646E-2</v>
          </cell>
          <cell r="S89">
            <v>3.9278512445957616E-3</v>
          </cell>
          <cell r="AC89" t="str">
            <v>SNPPS</v>
          </cell>
          <cell r="AF89">
            <v>0.99999999999999967</v>
          </cell>
          <cell r="AG89">
            <v>1.7744993151746401E-2</v>
          </cell>
          <cell r="AH89">
            <v>0.26676138710509828</v>
          </cell>
          <cell r="AI89">
            <v>8.5175060757361892E-2</v>
          </cell>
          <cell r="AJ89">
            <v>0</v>
          </cell>
          <cell r="AK89">
            <v>0.12949530174269924</v>
          </cell>
          <cell r="AL89">
            <v>0.42052044848455267</v>
          </cell>
          <cell r="AM89">
            <v>4.7708153419204903E-2</v>
          </cell>
          <cell r="AN89">
            <v>2.8666804094740646E-2</v>
          </cell>
          <cell r="AO89">
            <v>3.9278512445957616E-3</v>
          </cell>
        </row>
        <row r="90">
          <cell r="G90" t="str">
            <v>SNPT</v>
          </cell>
          <cell r="J90">
            <v>1.0000000000000007</v>
          </cell>
          <cell r="K90">
            <v>1.7735947932710969E-2</v>
          </cell>
          <cell r="L90">
            <v>0.26592235045374979</v>
          </cell>
          <cell r="M90">
            <v>8.4989701759535366E-2</v>
          </cell>
          <cell r="N90">
            <v>0</v>
          </cell>
          <cell r="O90">
            <v>0.12934568788061515</v>
          </cell>
          <cell r="P90">
            <v>0.42178875181632619</v>
          </cell>
          <cell r="Q90">
            <v>4.7677206808370641E-2</v>
          </cell>
          <cell r="R90">
            <v>2.8600102831646369E-2</v>
          </cell>
          <cell r="S90">
            <v>3.9402505170461032E-3</v>
          </cell>
          <cell r="AC90" t="str">
            <v>SNPT</v>
          </cell>
          <cell r="AF90">
            <v>1.0000000000000007</v>
          </cell>
          <cell r="AG90">
            <v>1.7735947932710969E-2</v>
          </cell>
          <cell r="AH90">
            <v>0.26592235045374979</v>
          </cell>
          <cell r="AI90">
            <v>8.4989701759535366E-2</v>
          </cell>
          <cell r="AJ90">
            <v>0</v>
          </cell>
          <cell r="AK90">
            <v>0.12934568788061515</v>
          </cell>
          <cell r="AL90">
            <v>0.42178875181632619</v>
          </cell>
          <cell r="AM90">
            <v>4.7677206808370641E-2</v>
          </cell>
          <cell r="AN90">
            <v>2.8600102831646369E-2</v>
          </cell>
          <cell r="AO90">
            <v>3.9402505170461032E-3</v>
          </cell>
        </row>
        <row r="91">
          <cell r="G91" t="str">
            <v>SNPP</v>
          </cell>
          <cell r="J91">
            <v>1</v>
          </cell>
          <cell r="K91">
            <v>1.7733780944046203E-2</v>
          </cell>
          <cell r="L91">
            <v>0.26618106499485777</v>
          </cell>
          <cell r="M91">
            <v>8.5048249946074572E-2</v>
          </cell>
          <cell r="N91">
            <v>0</v>
          </cell>
          <cell r="O91">
            <v>0.1293323611267739</v>
          </cell>
          <cell r="P91">
            <v>0.42147440107067302</v>
          </cell>
          <cell r="Q91">
            <v>4.7685511434090146E-2</v>
          </cell>
          <cell r="R91">
            <v>2.8604478081792166E-2</v>
          </cell>
          <cell r="S91">
            <v>3.9401524016922226E-3</v>
          </cell>
          <cell r="AC91" t="str">
            <v>SNPP</v>
          </cell>
          <cell r="AF91">
            <v>1</v>
          </cell>
          <cell r="AG91">
            <v>1.7733780944046203E-2</v>
          </cell>
          <cell r="AH91">
            <v>0.26618106499485777</v>
          </cell>
          <cell r="AI91">
            <v>8.5048249946074572E-2</v>
          </cell>
          <cell r="AJ91">
            <v>0</v>
          </cell>
          <cell r="AK91">
            <v>0.1293323611267739</v>
          </cell>
          <cell r="AL91">
            <v>0.42147440107067302</v>
          </cell>
          <cell r="AM91">
            <v>4.7685511434090146E-2</v>
          </cell>
          <cell r="AN91">
            <v>2.8604478081792166E-2</v>
          </cell>
          <cell r="AO91">
            <v>3.9401524016922226E-3</v>
          </cell>
        </row>
        <row r="92">
          <cell r="G92" t="str">
            <v>SNPPH</v>
          </cell>
          <cell r="J92">
            <v>0.99999999999999989</v>
          </cell>
          <cell r="K92">
            <v>1.7735947932710952E-2</v>
          </cell>
          <cell r="L92">
            <v>0.26592235045374951</v>
          </cell>
          <cell r="M92">
            <v>8.4989701759535297E-2</v>
          </cell>
          <cell r="N92">
            <v>0</v>
          </cell>
          <cell r="O92">
            <v>0.12934568788061512</v>
          </cell>
          <cell r="P92">
            <v>0.42178875181632602</v>
          </cell>
          <cell r="Q92">
            <v>4.7677206808370613E-2</v>
          </cell>
          <cell r="R92">
            <v>2.8600102831646365E-2</v>
          </cell>
          <cell r="S92">
            <v>3.940250517046098E-3</v>
          </cell>
          <cell r="AC92" t="str">
            <v>SNPPH</v>
          </cell>
          <cell r="AF92">
            <v>0.99999999999999989</v>
          </cell>
          <cell r="AG92">
            <v>1.7735947932710952E-2</v>
          </cell>
          <cell r="AH92">
            <v>0.26592235045374951</v>
          </cell>
          <cell r="AI92">
            <v>8.4989701759535297E-2</v>
          </cell>
          <cell r="AJ92">
            <v>0</v>
          </cell>
          <cell r="AK92">
            <v>0.12934568788061512</v>
          </cell>
          <cell r="AL92">
            <v>0.42178875181632602</v>
          </cell>
          <cell r="AM92">
            <v>4.7677206808370613E-2</v>
          </cell>
          <cell r="AN92">
            <v>2.8600102831646365E-2</v>
          </cell>
          <cell r="AO92">
            <v>3.940250517046098E-3</v>
          </cell>
        </row>
        <row r="93">
          <cell r="G93" t="str">
            <v>SNPPN</v>
          </cell>
          <cell r="J93">
            <v>0.99999999999999978</v>
          </cell>
          <cell r="K93">
            <v>1.7735947932710952E-2</v>
          </cell>
          <cell r="L93">
            <v>0.26592235045374968</v>
          </cell>
          <cell r="M93">
            <v>8.4989701759535352E-2</v>
          </cell>
          <cell r="N93">
            <v>0</v>
          </cell>
          <cell r="O93">
            <v>0.1293456878806151</v>
          </cell>
          <cell r="P93">
            <v>0.42178875181632569</v>
          </cell>
          <cell r="Q93">
            <v>4.7677206808370641E-2</v>
          </cell>
          <cell r="R93">
            <v>2.8600102831646355E-2</v>
          </cell>
          <cell r="S93">
            <v>3.9402505170461014E-3</v>
          </cell>
          <cell r="AC93" t="str">
            <v>SNPPN</v>
          </cell>
          <cell r="AF93">
            <v>0.99999999999999978</v>
          </cell>
          <cell r="AG93">
            <v>1.7735947932710952E-2</v>
          </cell>
          <cell r="AH93">
            <v>0.26592235045374968</v>
          </cell>
          <cell r="AI93">
            <v>8.4989701759535352E-2</v>
          </cell>
          <cell r="AJ93">
            <v>0</v>
          </cell>
          <cell r="AK93">
            <v>0.1293456878806151</v>
          </cell>
          <cell r="AL93">
            <v>0.42178875181632569</v>
          </cell>
          <cell r="AM93">
            <v>4.7677206808370641E-2</v>
          </cell>
          <cell r="AN93">
            <v>2.8600102831646355E-2</v>
          </cell>
          <cell r="AO93">
            <v>3.9402505170461014E-3</v>
          </cell>
        </row>
        <row r="94">
          <cell r="G94" t="str">
            <v>SNPPO</v>
          </cell>
          <cell r="J94">
            <v>0.99999999999999978</v>
          </cell>
          <cell r="K94">
            <v>1.7719409538615085E-2</v>
          </cell>
          <cell r="L94">
            <v>0.26549325872800122</v>
          </cell>
          <cell r="M94">
            <v>8.4898256241896883E-2</v>
          </cell>
          <cell r="N94">
            <v>0</v>
          </cell>
          <cell r="O94">
            <v>0.12912625395101007</v>
          </cell>
          <cell r="P94">
            <v>0.42262179882796269</v>
          </cell>
          <cell r="Q94">
            <v>4.7658405481417893E-2</v>
          </cell>
          <cell r="R94">
            <v>2.8527071644133394E-2</v>
          </cell>
          <cell r="S94">
            <v>3.9555455869626022E-3</v>
          </cell>
          <cell r="AC94" t="str">
            <v>SNPPO</v>
          </cell>
          <cell r="AF94">
            <v>0.99999999999999978</v>
          </cell>
          <cell r="AG94">
            <v>1.7719409538615085E-2</v>
          </cell>
          <cell r="AH94">
            <v>0.26549325872800122</v>
          </cell>
          <cell r="AI94">
            <v>8.4898256241896883E-2</v>
          </cell>
          <cell r="AJ94">
            <v>0</v>
          </cell>
          <cell r="AK94">
            <v>0.12912625395101007</v>
          </cell>
          <cell r="AL94">
            <v>0.42262179882796269</v>
          </cell>
          <cell r="AM94">
            <v>4.7658405481417893E-2</v>
          </cell>
          <cell r="AN94">
            <v>2.8527071644133394E-2</v>
          </cell>
          <cell r="AO94">
            <v>3.9555455869626022E-3</v>
          </cell>
        </row>
        <row r="95">
          <cell r="G95" t="str">
            <v>SNPG</v>
          </cell>
          <cell r="J95">
            <v>0.99999999999999989</v>
          </cell>
          <cell r="K95">
            <v>2.8603790009472E-2</v>
          </cell>
          <cell r="L95">
            <v>0.30503032330357899</v>
          </cell>
          <cell r="M95">
            <v>8.0951654922853375E-2</v>
          </cell>
          <cell r="N95">
            <v>0</v>
          </cell>
          <cell r="O95">
            <v>0.1209579675971314</v>
          </cell>
          <cell r="P95">
            <v>0.37877505854220994</v>
          </cell>
          <cell r="Q95">
            <v>6.1802560354282297E-2</v>
          </cell>
          <cell r="R95">
            <v>2.2409154734114471E-2</v>
          </cell>
          <cell r="S95">
            <v>1.4694905363574831E-3</v>
          </cell>
          <cell r="AC95" t="str">
            <v>SNPG</v>
          </cell>
          <cell r="AF95">
            <v>0.99999999999999989</v>
          </cell>
          <cell r="AG95">
            <v>2.8603790009472E-2</v>
          </cell>
          <cell r="AH95">
            <v>0.30503032330357899</v>
          </cell>
          <cell r="AI95">
            <v>8.0951654922853375E-2</v>
          </cell>
          <cell r="AJ95">
            <v>0</v>
          </cell>
          <cell r="AK95">
            <v>0.1209579675971314</v>
          </cell>
          <cell r="AL95">
            <v>0.37877505854220994</v>
          </cell>
          <cell r="AM95">
            <v>6.1802560354282297E-2</v>
          </cell>
          <cell r="AN95">
            <v>2.2409154734114471E-2</v>
          </cell>
          <cell r="AO95">
            <v>1.4694905363574831E-3</v>
          </cell>
        </row>
        <row r="96">
          <cell r="G96" t="str">
            <v>SNPI</v>
          </cell>
          <cell r="J96">
            <v>0.99999999999999989</v>
          </cell>
          <cell r="K96">
            <v>2.0642294683389496E-2</v>
          </cell>
          <cell r="L96">
            <v>0.27308509156357441</v>
          </cell>
          <cell r="M96">
            <v>8.141702704815984E-2</v>
          </cell>
          <cell r="N96">
            <v>0</v>
          </cell>
          <cell r="O96">
            <v>0.1192318913520055</v>
          </cell>
          <cell r="P96">
            <v>0.42364315053327639</v>
          </cell>
          <cell r="Q96">
            <v>5.3794145942488381E-2</v>
          </cell>
          <cell r="R96">
            <v>2.5078158243040764E-2</v>
          </cell>
          <cell r="S96">
            <v>3.1082406340650465E-3</v>
          </cell>
          <cell r="AC96" t="str">
            <v>SNPI</v>
          </cell>
          <cell r="AF96">
            <v>0.99999999999999989</v>
          </cell>
          <cell r="AG96">
            <v>2.0642294683389496E-2</v>
          </cell>
          <cell r="AH96">
            <v>0.27308509156357441</v>
          </cell>
          <cell r="AI96">
            <v>8.141702704815984E-2</v>
          </cell>
          <cell r="AJ96">
            <v>0</v>
          </cell>
          <cell r="AK96">
            <v>0.1192318913520055</v>
          </cell>
          <cell r="AL96">
            <v>0.42364315053327639</v>
          </cell>
          <cell r="AM96">
            <v>5.3794145942488381E-2</v>
          </cell>
          <cell r="AN96">
            <v>2.5078158243040764E-2</v>
          </cell>
          <cell r="AO96">
            <v>3.1082406340650465E-3</v>
          </cell>
        </row>
        <row r="97">
          <cell r="G97" t="str">
            <v>TROJP</v>
          </cell>
          <cell r="J97">
            <v>1</v>
          </cell>
          <cell r="K97">
            <v>1.7549369433401196E-2</v>
          </cell>
          <cell r="L97">
            <v>0.2629114224370141</v>
          </cell>
          <cell r="M97">
            <v>8.4024247456877282E-2</v>
          </cell>
          <cell r="N97">
            <v>0</v>
          </cell>
          <cell r="O97">
            <v>0.13145789711690192</v>
          </cell>
          <cell r="P97">
            <v>0.42153166834172823</v>
          </cell>
          <cell r="Q97">
            <v>4.9329685422283213E-2</v>
          </cell>
          <cell r="R97">
            <v>2.9241422185203376E-2</v>
          </cell>
          <cell r="S97">
            <v>3.9542876065905052E-3</v>
          </cell>
          <cell r="AC97" t="str">
            <v>TROJP</v>
          </cell>
          <cell r="AF97">
            <v>1</v>
          </cell>
          <cell r="AG97">
            <v>1.7549369433401196E-2</v>
          </cell>
          <cell r="AH97">
            <v>0.2629114224370141</v>
          </cell>
          <cell r="AI97">
            <v>8.4024247456877282E-2</v>
          </cell>
          <cell r="AJ97">
            <v>0</v>
          </cell>
          <cell r="AK97">
            <v>0.13145789711690192</v>
          </cell>
          <cell r="AL97">
            <v>0.42153166834172823</v>
          </cell>
          <cell r="AM97">
            <v>4.9329685422283213E-2</v>
          </cell>
          <cell r="AN97">
            <v>2.9241422185203376E-2</v>
          </cell>
          <cell r="AO97">
            <v>3.9542876065905052E-3</v>
          </cell>
        </row>
        <row r="98">
          <cell r="G98" t="str">
            <v>TROJD</v>
          </cell>
          <cell r="J98">
            <v>1</v>
          </cell>
          <cell r="K98">
            <v>1.7516415899660819E-2</v>
          </cell>
          <cell r="L98">
            <v>0.26237963169822903</v>
          </cell>
          <cell r="M98">
            <v>8.3853728715140519E-2</v>
          </cell>
          <cell r="N98">
            <v>0</v>
          </cell>
          <cell r="O98">
            <v>0.13183095595590114</v>
          </cell>
          <cell r="P98">
            <v>0.42148626220444246</v>
          </cell>
          <cell r="Q98">
            <v>4.9621546542188651E-2</v>
          </cell>
          <cell r="R98">
            <v>2.9354692144142824E-2</v>
          </cell>
          <cell r="S98">
            <v>3.9567668402944395E-3</v>
          </cell>
          <cell r="AC98" t="str">
            <v>TROJD</v>
          </cell>
          <cell r="AF98">
            <v>1</v>
          </cell>
          <cell r="AG98">
            <v>1.7516415899660819E-2</v>
          </cell>
          <cell r="AH98">
            <v>0.26237963169822903</v>
          </cell>
          <cell r="AI98">
            <v>8.3853728715140519E-2</v>
          </cell>
          <cell r="AJ98">
            <v>0</v>
          </cell>
          <cell r="AK98">
            <v>0.13183095595590114</v>
          </cell>
          <cell r="AL98">
            <v>0.42148626220444246</v>
          </cell>
          <cell r="AM98">
            <v>4.9621546542188651E-2</v>
          </cell>
          <cell r="AN98">
            <v>2.9354692144142824E-2</v>
          </cell>
          <cell r="AO98">
            <v>3.9567668402944395E-3</v>
          </cell>
        </row>
        <row r="99">
          <cell r="G99" t="str">
            <v>IBT</v>
          </cell>
          <cell r="J99">
            <v>0.99999999999999867</v>
          </cell>
          <cell r="K99">
            <v>5.4281227135674084E-2</v>
          </cell>
          <cell r="L99">
            <v>0.22352974320178998</v>
          </cell>
          <cell r="M99">
            <v>0.1243561843362983</v>
          </cell>
          <cell r="N99">
            <v>0</v>
          </cell>
          <cell r="O99">
            <v>0.10507576494444788</v>
          </cell>
          <cell r="P99">
            <v>0.45115682457356965</v>
          </cell>
          <cell r="Q99">
            <v>5.7943503340476411E-2</v>
          </cell>
          <cell r="R99">
            <v>-3.575817849727754E-2</v>
          </cell>
          <cell r="S99">
            <v>-7.9542647863435085E-3</v>
          </cell>
          <cell r="T99">
            <v>7.0540442550807561E-2</v>
          </cell>
          <cell r="U99">
            <v>-4.3171246799444077E-2</v>
          </cell>
          <cell r="AC99" t="str">
            <v>IBT</v>
          </cell>
          <cell r="AF99">
            <v>0.99999999999999867</v>
          </cell>
          <cell r="AG99">
            <v>5.4267457660419786E-2</v>
          </cell>
          <cell r="AH99">
            <v>0.22287033026980943</v>
          </cell>
          <cell r="AI99">
            <v>0.12449057747630576</v>
          </cell>
          <cell r="AJ99">
            <v>0</v>
          </cell>
          <cell r="AK99">
            <v>0.10532040675841706</v>
          </cell>
          <cell r="AL99">
            <v>0.45140710095946279</v>
          </cell>
          <cell r="AM99">
            <v>5.7924360700943443E-2</v>
          </cell>
          <cell r="AN99">
            <v>-3.5702795027351089E-2</v>
          </cell>
          <cell r="AO99">
            <v>-7.946633951876246E-3</v>
          </cell>
          <cell r="AP99">
            <v>7.0540441010841823E-2</v>
          </cell>
          <cell r="AQ99">
            <v>-4.3171245856974225E-2</v>
          </cell>
        </row>
        <row r="100">
          <cell r="G100" t="str">
            <v>DITEXP</v>
          </cell>
          <cell r="J100">
            <v>1</v>
          </cell>
          <cell r="K100">
            <v>2.4061298197267506E-2</v>
          </cell>
          <cell r="L100">
            <v>0.30298891324945071</v>
          </cell>
          <cell r="M100">
            <v>0.11635035289415781</v>
          </cell>
          <cell r="N100">
            <v>0</v>
          </cell>
          <cell r="O100">
            <v>0.1226845038531815</v>
          </cell>
          <cell r="P100">
            <v>0.39957743729534712</v>
          </cell>
          <cell r="Q100">
            <v>5.5338668354858893E-2</v>
          </cell>
          <cell r="R100">
            <v>1.6287834292724124E-2</v>
          </cell>
          <cell r="S100">
            <v>2.9222507968744175E-3</v>
          </cell>
          <cell r="T100">
            <v>0</v>
          </cell>
          <cell r="U100">
            <v>-4.0211258933862043E-2</v>
          </cell>
          <cell r="AC100" t="str">
            <v>DITEXP</v>
          </cell>
          <cell r="AF100">
            <v>1</v>
          </cell>
          <cell r="AG100">
            <v>2.4061298197267506E-2</v>
          </cell>
          <cell r="AH100">
            <v>0.30298891324945071</v>
          </cell>
          <cell r="AI100">
            <v>0.11635035289415781</v>
          </cell>
          <cell r="AJ100">
            <v>0</v>
          </cell>
          <cell r="AK100">
            <v>0.1226845038531815</v>
          </cell>
          <cell r="AL100">
            <v>0.39957743729534712</v>
          </cell>
          <cell r="AM100">
            <v>5.5338668354858893E-2</v>
          </cell>
          <cell r="AN100">
            <v>1.6287834292724124E-2</v>
          </cell>
          <cell r="AO100">
            <v>2.9222507968744175E-3</v>
          </cell>
          <cell r="AP100">
            <v>0</v>
          </cell>
          <cell r="AQ100">
            <v>-4.0211258933862043E-2</v>
          </cell>
        </row>
        <row r="101">
          <cell r="G101" t="str">
            <v>DITBAL</v>
          </cell>
          <cell r="J101">
            <v>0.99999999999999989</v>
          </cell>
          <cell r="K101">
            <v>2.5669711907681175E-2</v>
          </cell>
          <cell r="L101">
            <v>0.28761000168089934</v>
          </cell>
          <cell r="M101">
            <v>7.6356168697869611E-2</v>
          </cell>
          <cell r="N101">
            <v>0</v>
          </cell>
          <cell r="O101">
            <v>0.10405476077417572</v>
          </cell>
          <cell r="P101">
            <v>0.4370130664553874</v>
          </cell>
          <cell r="Q101">
            <v>6.1480577006416383E-2</v>
          </cell>
          <cell r="R101">
            <v>1.9557920576390178E-2</v>
          </cell>
          <cell r="S101">
            <v>2.3820708473146104E-3</v>
          </cell>
          <cell r="T101">
            <v>0</v>
          </cell>
          <cell r="U101">
            <v>-1.4124277946134441E-2</v>
          </cell>
          <cell r="AC101" t="str">
            <v>DITBAL</v>
          </cell>
          <cell r="AF101">
            <v>0.99999999999999989</v>
          </cell>
          <cell r="AG101">
            <v>2.5669711907681175E-2</v>
          </cell>
          <cell r="AH101">
            <v>0.28761000168089934</v>
          </cell>
          <cell r="AI101">
            <v>7.6356168697869611E-2</v>
          </cell>
          <cell r="AJ101">
            <v>0</v>
          </cell>
          <cell r="AK101">
            <v>0.10405476077417572</v>
          </cell>
          <cell r="AL101">
            <v>0.4370130664553874</v>
          </cell>
          <cell r="AM101">
            <v>6.1480577006416383E-2</v>
          </cell>
          <cell r="AN101">
            <v>1.9557920576390178E-2</v>
          </cell>
          <cell r="AO101">
            <v>2.3820708473146104E-3</v>
          </cell>
          <cell r="AP101">
            <v>0</v>
          </cell>
          <cell r="AQ101">
            <v>-1.4124277946134441E-2</v>
          </cell>
        </row>
        <row r="102">
          <cell r="G102" t="str">
            <v>TAXDEPR</v>
          </cell>
          <cell r="J102">
            <v>1</v>
          </cell>
          <cell r="K102">
            <v>1.8190999999999999E-2</v>
          </cell>
          <cell r="L102">
            <v>0.27165800000000001</v>
          </cell>
          <cell r="M102">
            <v>8.3719000000000002E-2</v>
          </cell>
          <cell r="N102">
            <v>0</v>
          </cell>
          <cell r="O102">
            <v>0.127021</v>
          </cell>
          <cell r="P102">
            <v>0.40258100000000002</v>
          </cell>
          <cell r="Q102">
            <v>4.5892000000000002E-2</v>
          </cell>
          <cell r="R102">
            <v>3.0356999999999999E-2</v>
          </cell>
          <cell r="S102">
            <v>3.5140000000000002E-3</v>
          </cell>
          <cell r="T102">
            <v>0</v>
          </cell>
          <cell r="U102">
            <v>1.7066999999999999E-2</v>
          </cell>
          <cell r="AC102" t="str">
            <v>TAXDEPR</v>
          </cell>
          <cell r="AF102">
            <v>1</v>
          </cell>
          <cell r="AG102">
            <v>1.8190999999999999E-2</v>
          </cell>
          <cell r="AH102">
            <v>0.27165800000000001</v>
          </cell>
          <cell r="AI102">
            <v>8.3719000000000002E-2</v>
          </cell>
          <cell r="AJ102">
            <v>0</v>
          </cell>
          <cell r="AK102">
            <v>0.127021</v>
          </cell>
          <cell r="AL102">
            <v>0.40258100000000002</v>
          </cell>
          <cell r="AM102">
            <v>4.5892000000000002E-2</v>
          </cell>
          <cell r="AN102">
            <v>3.0356999999999999E-2</v>
          </cell>
          <cell r="AO102">
            <v>3.5140000000000002E-3</v>
          </cell>
          <cell r="AP102">
            <v>0</v>
          </cell>
          <cell r="AQ102">
            <v>1.7066999999999999E-2</v>
          </cell>
        </row>
        <row r="103">
          <cell r="G103" t="str">
            <v>DONOTUSE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G104" t="str">
            <v>DONOTUSE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G105" t="str">
            <v>DONOTUSE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G106" t="str">
            <v>SCHMDEXP</v>
          </cell>
          <cell r="J106">
            <v>0.99999999999999989</v>
          </cell>
          <cell r="K106">
            <v>2.9284426072771545E-2</v>
          </cell>
          <cell r="L106">
            <v>0.28575728303946774</v>
          </cell>
          <cell r="M106">
            <v>8.4973702586683922E-2</v>
          </cell>
          <cell r="N106">
            <v>0</v>
          </cell>
          <cell r="O106">
            <v>0.11669520369479426</v>
          </cell>
          <cell r="P106">
            <v>0.40819354342337916</v>
          </cell>
          <cell r="Q106">
            <v>4.7846567329521618E-2</v>
          </cell>
          <cell r="R106">
            <v>2.4636292957685862E-2</v>
          </cell>
          <cell r="S106">
            <v>2.6129808956958682E-3</v>
          </cell>
          <cell r="T106">
            <v>0</v>
          </cell>
          <cell r="U106">
            <v>0</v>
          </cell>
          <cell r="AC106" t="str">
            <v>SCHMDEXP</v>
          </cell>
          <cell r="AF106">
            <v>0.99999999999999989</v>
          </cell>
          <cell r="AG106">
            <v>2.9284426072771545E-2</v>
          </cell>
          <cell r="AH106">
            <v>0.28575728303946774</v>
          </cell>
          <cell r="AI106">
            <v>8.4973702586683922E-2</v>
          </cell>
          <cell r="AJ106">
            <v>0</v>
          </cell>
          <cell r="AK106">
            <v>0.11669520369479426</v>
          </cell>
          <cell r="AL106">
            <v>0.40819354342337916</v>
          </cell>
          <cell r="AM106">
            <v>4.7846567329521618E-2</v>
          </cell>
          <cell r="AN106">
            <v>2.4636292957685862E-2</v>
          </cell>
          <cell r="AO106">
            <v>2.6129808956958682E-3</v>
          </cell>
          <cell r="AP106">
            <v>0</v>
          </cell>
          <cell r="AQ106">
            <v>0</v>
          </cell>
        </row>
        <row r="107">
          <cell r="G107" t="str">
            <v>SCHMAEXP</v>
          </cell>
          <cell r="J107">
            <v>0.99999999999999978</v>
          </cell>
          <cell r="K107">
            <v>2.2142357434354804E-2</v>
          </cell>
          <cell r="L107">
            <v>0.25475985509195742</v>
          </cell>
          <cell r="M107">
            <v>6.8893770860480652E-2</v>
          </cell>
          <cell r="N107">
            <v>0</v>
          </cell>
          <cell r="O107">
            <v>0.11208892783005457</v>
          </cell>
          <cell r="P107">
            <v>0.37737425919124151</v>
          </cell>
          <cell r="Q107">
            <v>4.3057457975637307E-2</v>
          </cell>
          <cell r="R107">
            <v>2.1647113744942239E-2</v>
          </cell>
          <cell r="S107">
            <v>2.5713889547629722E-3</v>
          </cell>
          <cell r="T107">
            <v>9.7464868916568387E-2</v>
          </cell>
          <cell r="U107">
            <v>0</v>
          </cell>
          <cell r="AC107" t="str">
            <v>SCHMAEXP</v>
          </cell>
          <cell r="AF107">
            <v>0.99999999999999978</v>
          </cell>
          <cell r="AG107">
            <v>2.2142357434354804E-2</v>
          </cell>
          <cell r="AH107">
            <v>0.25475985509195742</v>
          </cell>
          <cell r="AI107">
            <v>6.8893770860480652E-2</v>
          </cell>
          <cell r="AJ107">
            <v>0</v>
          </cell>
          <cell r="AK107">
            <v>0.11208892783005457</v>
          </cell>
          <cell r="AL107">
            <v>0.37737425919124151</v>
          </cell>
          <cell r="AM107">
            <v>4.3057457975637307E-2</v>
          </cell>
          <cell r="AN107">
            <v>2.1647113744942239E-2</v>
          </cell>
          <cell r="AO107">
            <v>2.5713889547629722E-3</v>
          </cell>
          <cell r="AP107">
            <v>9.7464868916568387E-2</v>
          </cell>
          <cell r="AQ107">
            <v>0</v>
          </cell>
        </row>
        <row r="108">
          <cell r="G108" t="str">
            <v>SGCT</v>
          </cell>
          <cell r="J108">
            <v>1</v>
          </cell>
          <cell r="K108">
            <v>1.7806108460780123E-2</v>
          </cell>
          <cell r="L108">
            <v>0.26697429606184542</v>
          </cell>
          <cell r="M108">
            <v>8.532590720953516E-2</v>
          </cell>
          <cell r="N108">
            <v>0</v>
          </cell>
          <cell r="O108">
            <v>0.12985735840420953</v>
          </cell>
          <cell r="P108">
            <v>0.42345727958114232</v>
          </cell>
          <cell r="Q108">
            <v>4.786581009133184E-2</v>
          </cell>
          <cell r="R108">
            <v>2.8713240191155631E-2</v>
          </cell>
          <cell r="AC108" t="str">
            <v>SGCT</v>
          </cell>
          <cell r="AF108">
            <v>1</v>
          </cell>
          <cell r="AG108">
            <v>1.7806108460780123E-2</v>
          </cell>
          <cell r="AH108">
            <v>0.26697429606184542</v>
          </cell>
          <cell r="AI108">
            <v>8.532590720953516E-2</v>
          </cell>
          <cell r="AJ108">
            <v>0</v>
          </cell>
          <cell r="AK108">
            <v>0.12985735840420953</v>
          </cell>
          <cell r="AL108">
            <v>0.42345727958114232</v>
          </cell>
          <cell r="AM108">
            <v>4.786581009133184E-2</v>
          </cell>
          <cell r="AN108">
            <v>2.8713240191155631E-2</v>
          </cell>
        </row>
      </sheetData>
      <sheetData sheetId="7"/>
      <sheetData sheetId="8"/>
      <sheetData sheetId="9"/>
      <sheetData sheetId="10"/>
      <sheetData sheetId="11">
        <row r="2">
          <cell r="AC2">
            <v>3</v>
          </cell>
        </row>
        <row r="3">
          <cell r="AH3" t="b">
            <v>1</v>
          </cell>
          <cell r="AI3" t="b">
            <v>1</v>
          </cell>
          <cell r="AJ3" t="b">
            <v>1</v>
          </cell>
        </row>
        <row r="27">
          <cell r="B27">
            <v>1.769353703873404E-3</v>
          </cell>
        </row>
        <row r="28">
          <cell r="B28">
            <v>3.0999999999999999E-3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AF32">
            <v>4.5400000000000003E-2</v>
          </cell>
        </row>
      </sheetData>
      <sheetData sheetId="12">
        <row r="1">
          <cell r="E1">
            <v>21902889948.16433</v>
          </cell>
          <cell r="J1">
            <v>21902889948.16433</v>
          </cell>
        </row>
        <row r="3">
          <cell r="A3" t="str">
            <v>1011390OR</v>
          </cell>
          <cell r="B3" t="str">
            <v>1011390</v>
          </cell>
          <cell r="D3">
            <v>5882166.4100000001</v>
          </cell>
          <cell r="F3" t="str">
            <v>1011390OR</v>
          </cell>
          <cell r="G3" t="str">
            <v>1011390</v>
          </cell>
          <cell r="I3">
            <v>5882166.4100000001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</row>
        <row r="4">
          <cell r="A4" t="str">
            <v>1011390SG</v>
          </cell>
          <cell r="B4" t="str">
            <v>1011390</v>
          </cell>
          <cell r="D4">
            <v>17063031.539999999</v>
          </cell>
          <cell r="F4" t="str">
            <v>1011390SG</v>
          </cell>
          <cell r="G4" t="str">
            <v>1011390</v>
          </cell>
          <cell r="I4">
            <v>17063031.539999999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</row>
        <row r="5">
          <cell r="A5" t="str">
            <v>1011390SO</v>
          </cell>
          <cell r="B5" t="str">
            <v>1011390</v>
          </cell>
          <cell r="D5">
            <v>12902450.800000001</v>
          </cell>
          <cell r="F5" t="str">
            <v>1011390SO</v>
          </cell>
          <cell r="G5" t="str">
            <v>1011390</v>
          </cell>
          <cell r="I5">
            <v>12902450.800000001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</row>
        <row r="6">
          <cell r="A6" t="str">
            <v>1011390UT</v>
          </cell>
          <cell r="B6" t="str">
            <v>1011390</v>
          </cell>
          <cell r="D6">
            <v>11714234</v>
          </cell>
          <cell r="F6" t="str">
            <v>1011390UT</v>
          </cell>
          <cell r="G6" t="str">
            <v>1011390</v>
          </cell>
          <cell r="I6">
            <v>11714234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A7" t="str">
            <v>1011390WYP</v>
          </cell>
          <cell r="B7" t="str">
            <v>1011390</v>
          </cell>
          <cell r="D7">
            <v>1387755.33</v>
          </cell>
          <cell r="F7" t="str">
            <v>1011390WYP</v>
          </cell>
          <cell r="G7" t="str">
            <v>1011390</v>
          </cell>
          <cell r="I7">
            <v>1387755.33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</row>
        <row r="8">
          <cell r="A8" t="str">
            <v>105OR</v>
          </cell>
          <cell r="B8" t="str">
            <v>105</v>
          </cell>
          <cell r="D8">
            <v>746267.77</v>
          </cell>
          <cell r="F8" t="str">
            <v>105OR</v>
          </cell>
          <cell r="G8" t="str">
            <v>105</v>
          </cell>
          <cell r="I8">
            <v>746267.77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</row>
        <row r="9">
          <cell r="A9" t="str">
            <v>105SE</v>
          </cell>
          <cell r="B9" t="str">
            <v>105</v>
          </cell>
          <cell r="D9">
            <v>953013.91</v>
          </cell>
          <cell r="F9" t="str">
            <v>105SE</v>
          </cell>
          <cell r="G9" t="str">
            <v>105</v>
          </cell>
          <cell r="I9">
            <v>953013.91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</row>
        <row r="10">
          <cell r="A10" t="str">
            <v>105SG</v>
          </cell>
          <cell r="B10" t="str">
            <v>105</v>
          </cell>
          <cell r="D10">
            <v>0</v>
          </cell>
          <cell r="F10" t="str">
            <v>105SG</v>
          </cell>
          <cell r="G10" t="str">
            <v>105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</row>
        <row r="11">
          <cell r="A11" t="str">
            <v>105SNPP</v>
          </cell>
          <cell r="B11" t="str">
            <v>105</v>
          </cell>
          <cell r="D11">
            <v>8923301.5399999991</v>
          </cell>
          <cell r="F11" t="str">
            <v>105SNPP</v>
          </cell>
          <cell r="G11" t="str">
            <v>105</v>
          </cell>
          <cell r="I11">
            <v>8923301.5399999991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 t="str">
            <v>105SNPT</v>
          </cell>
          <cell r="B12" t="str">
            <v>105</v>
          </cell>
          <cell r="D12">
            <v>3662319.31</v>
          </cell>
          <cell r="F12" t="str">
            <v>105SNPT</v>
          </cell>
          <cell r="G12" t="str">
            <v>105</v>
          </cell>
          <cell r="I12">
            <v>3662319.31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</row>
        <row r="13">
          <cell r="A13" t="str">
            <v>105UT</v>
          </cell>
          <cell r="B13" t="str">
            <v>105</v>
          </cell>
          <cell r="D13">
            <v>1881046.09</v>
          </cell>
          <cell r="F13" t="str">
            <v>105UT</v>
          </cell>
          <cell r="G13" t="str">
            <v>105</v>
          </cell>
          <cell r="I13">
            <v>1881046.09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 t="str">
            <v>108360CA</v>
          </cell>
          <cell r="B14" t="str">
            <v>108360</v>
          </cell>
          <cell r="D14">
            <v>-454978.43</v>
          </cell>
          <cell r="F14" t="str">
            <v>108360CA</v>
          </cell>
          <cell r="G14" t="str">
            <v>108360</v>
          </cell>
          <cell r="I14">
            <v>-454978.43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A15" t="str">
            <v>108360ID</v>
          </cell>
          <cell r="B15" t="str">
            <v>108360</v>
          </cell>
          <cell r="D15">
            <v>-241758.99</v>
          </cell>
          <cell r="F15" t="str">
            <v>108360ID</v>
          </cell>
          <cell r="G15" t="str">
            <v>108360</v>
          </cell>
          <cell r="I15">
            <v>-241758.99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 t="str">
            <v>108360OR</v>
          </cell>
          <cell r="B16" t="str">
            <v>108360</v>
          </cell>
          <cell r="D16">
            <v>-1630701.17</v>
          </cell>
          <cell r="F16" t="str">
            <v>108360OR</v>
          </cell>
          <cell r="G16" t="str">
            <v>108360</v>
          </cell>
          <cell r="I16">
            <v>-1630701.17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A17" t="str">
            <v>108360UT</v>
          </cell>
          <cell r="B17" t="str">
            <v>108360</v>
          </cell>
          <cell r="D17">
            <v>-1563621.9</v>
          </cell>
          <cell r="F17" t="str">
            <v>108360UT</v>
          </cell>
          <cell r="G17" t="str">
            <v>108360</v>
          </cell>
          <cell r="I17">
            <v>-1563621.9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</row>
        <row r="18">
          <cell r="A18" t="str">
            <v>108360WA</v>
          </cell>
          <cell r="B18" t="str">
            <v>108360</v>
          </cell>
          <cell r="D18">
            <v>-129648.94</v>
          </cell>
          <cell r="F18" t="str">
            <v>108360WA</v>
          </cell>
          <cell r="G18" t="str">
            <v>108360</v>
          </cell>
          <cell r="I18">
            <v>-129648.94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A19" t="str">
            <v>108360WYP</v>
          </cell>
          <cell r="B19" t="str">
            <v>108360</v>
          </cell>
          <cell r="D19">
            <v>-1068404.3799999999</v>
          </cell>
          <cell r="F19" t="str">
            <v>108360WYP</v>
          </cell>
          <cell r="G19" t="str">
            <v>108360</v>
          </cell>
          <cell r="I19">
            <v>-1068404.3799999999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  <row r="20">
          <cell r="A20" t="str">
            <v>108360WYU</v>
          </cell>
          <cell r="B20" t="str">
            <v>108360</v>
          </cell>
          <cell r="D20">
            <v>-349620.2</v>
          </cell>
          <cell r="F20" t="str">
            <v>108360WYU</v>
          </cell>
          <cell r="G20" t="str">
            <v>108360</v>
          </cell>
          <cell r="I20">
            <v>-349620.2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 t="str">
            <v>108361CA</v>
          </cell>
          <cell r="B21" t="str">
            <v>108361</v>
          </cell>
          <cell r="D21">
            <v>-467612.27</v>
          </cell>
          <cell r="F21" t="str">
            <v>108361CA</v>
          </cell>
          <cell r="G21" t="str">
            <v>108361</v>
          </cell>
          <cell r="I21">
            <v>-467612.27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 t="str">
            <v>108361ID</v>
          </cell>
          <cell r="B22" t="str">
            <v>108361</v>
          </cell>
          <cell r="D22">
            <v>-429596.05</v>
          </cell>
          <cell r="F22" t="str">
            <v>108361ID</v>
          </cell>
          <cell r="G22" t="str">
            <v>108361</v>
          </cell>
          <cell r="I22">
            <v>-429596.05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</row>
        <row r="23">
          <cell r="A23" t="str">
            <v>108361OR</v>
          </cell>
          <cell r="B23" t="str">
            <v>108361</v>
          </cell>
          <cell r="D23">
            <v>-2974247.94</v>
          </cell>
          <cell r="F23" t="str">
            <v>108361OR</v>
          </cell>
          <cell r="G23" t="str">
            <v>108361</v>
          </cell>
          <cell r="I23">
            <v>-2974247.94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</row>
        <row r="24">
          <cell r="A24" t="str">
            <v>108361UT</v>
          </cell>
          <cell r="B24" t="str">
            <v>108361</v>
          </cell>
          <cell r="D24">
            <v>-6179519.1200000001</v>
          </cell>
          <cell r="F24" t="str">
            <v>108361UT</v>
          </cell>
          <cell r="G24" t="str">
            <v>108361</v>
          </cell>
          <cell r="I24">
            <v>-6179519.1200000001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A25" t="str">
            <v>108361WA</v>
          </cell>
          <cell r="B25" t="str">
            <v>108361</v>
          </cell>
          <cell r="D25">
            <v>-565561.65</v>
          </cell>
          <cell r="F25" t="str">
            <v>108361WA</v>
          </cell>
          <cell r="G25" t="str">
            <v>108361</v>
          </cell>
          <cell r="I25">
            <v>-565561.65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A26" t="str">
            <v>108361WYP</v>
          </cell>
          <cell r="B26" t="str">
            <v>108361</v>
          </cell>
          <cell r="D26">
            <v>-1942275.26</v>
          </cell>
          <cell r="F26" t="str">
            <v>108361WYP</v>
          </cell>
          <cell r="G26" t="str">
            <v>108361</v>
          </cell>
          <cell r="I26">
            <v>-1942275.26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A27" t="str">
            <v>108361WYU</v>
          </cell>
          <cell r="B27" t="str">
            <v>108361</v>
          </cell>
          <cell r="D27">
            <v>-64406.05</v>
          </cell>
          <cell r="F27" t="str">
            <v>108361WYU</v>
          </cell>
          <cell r="G27" t="str">
            <v>108361</v>
          </cell>
          <cell r="I27">
            <v>-64406.05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</row>
        <row r="28">
          <cell r="A28" t="str">
            <v>108362CA</v>
          </cell>
          <cell r="B28" t="str">
            <v>108362</v>
          </cell>
          <cell r="D28">
            <v>-3962896.85</v>
          </cell>
          <cell r="F28" t="str">
            <v>108362CA</v>
          </cell>
          <cell r="G28" t="str">
            <v>108362</v>
          </cell>
          <cell r="I28">
            <v>-3962896.85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 t="str">
            <v>108362ID</v>
          </cell>
          <cell r="B29" t="str">
            <v>108362</v>
          </cell>
          <cell r="D29">
            <v>-9055212.8300000001</v>
          </cell>
          <cell r="F29" t="str">
            <v>108362ID</v>
          </cell>
          <cell r="G29" t="str">
            <v>108362</v>
          </cell>
          <cell r="I29">
            <v>-9055212.8300000001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</row>
        <row r="30">
          <cell r="A30" t="str">
            <v>108362OR</v>
          </cell>
          <cell r="B30" t="str">
            <v>108362</v>
          </cell>
          <cell r="D30">
            <v>-52145653.990000002</v>
          </cell>
          <cell r="F30" t="str">
            <v>108362OR</v>
          </cell>
          <cell r="G30" t="str">
            <v>108362</v>
          </cell>
          <cell r="I30">
            <v>-52145653.990000002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 t="str">
            <v>108362UT</v>
          </cell>
          <cell r="B31" t="str">
            <v>108362</v>
          </cell>
          <cell r="D31">
            <v>-80074275.719999999</v>
          </cell>
          <cell r="F31" t="str">
            <v>108362UT</v>
          </cell>
          <cell r="G31" t="str">
            <v>108362</v>
          </cell>
          <cell r="I31">
            <v>-80074275.719999999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</row>
        <row r="32">
          <cell r="A32" t="str">
            <v>108362WA</v>
          </cell>
          <cell r="B32" t="str">
            <v>108362</v>
          </cell>
          <cell r="D32">
            <v>-13758180.15</v>
          </cell>
          <cell r="F32" t="str">
            <v>108362WA</v>
          </cell>
          <cell r="G32" t="str">
            <v>108362</v>
          </cell>
          <cell r="I32">
            <v>-13758180.15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A33" t="str">
            <v>108362WYP</v>
          </cell>
          <cell r="B33" t="str">
            <v>108362</v>
          </cell>
          <cell r="D33">
            <v>-36777390.630000003</v>
          </cell>
          <cell r="F33" t="str">
            <v>108362WYP</v>
          </cell>
          <cell r="G33" t="str">
            <v>108362</v>
          </cell>
          <cell r="I33">
            <v>-36777390.630000003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</row>
        <row r="34">
          <cell r="A34" t="str">
            <v>108362WYU</v>
          </cell>
          <cell r="B34" t="str">
            <v>108362</v>
          </cell>
          <cell r="D34">
            <v>-2270267.77</v>
          </cell>
          <cell r="F34" t="str">
            <v>108362WYU</v>
          </cell>
          <cell r="G34" t="str">
            <v>108362</v>
          </cell>
          <cell r="I34">
            <v>-2270267.77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A35" t="str">
            <v>108363UT</v>
          </cell>
          <cell r="B35" t="str">
            <v>108363</v>
          </cell>
          <cell r="D35">
            <v>-670026.59</v>
          </cell>
          <cell r="F35" t="str">
            <v>108363UT</v>
          </cell>
          <cell r="G35" t="str">
            <v>108363</v>
          </cell>
          <cell r="I35">
            <v>-670026.59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A36" t="str">
            <v>108364CA</v>
          </cell>
          <cell r="B36" t="str">
            <v>108364</v>
          </cell>
          <cell r="D36">
            <v>-37584585.824692711</v>
          </cell>
          <cell r="F36" t="str">
            <v>108364CA</v>
          </cell>
          <cell r="G36" t="str">
            <v>108364</v>
          </cell>
          <cell r="I36">
            <v>-37584585.824692711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</row>
        <row r="37">
          <cell r="A37" t="str">
            <v>108364ID</v>
          </cell>
          <cell r="B37" t="str">
            <v>108364</v>
          </cell>
          <cell r="D37">
            <v>-40299799.256921783</v>
          </cell>
          <cell r="F37" t="str">
            <v>108364ID</v>
          </cell>
          <cell r="G37" t="str">
            <v>108364</v>
          </cell>
          <cell r="I37">
            <v>-40299799.256921783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A38" t="str">
            <v>108364OR</v>
          </cell>
          <cell r="B38" t="str">
            <v>108364</v>
          </cell>
          <cell r="D38">
            <v>-259434671.1886951</v>
          </cell>
          <cell r="F38" t="str">
            <v>108364OR</v>
          </cell>
          <cell r="G38" t="str">
            <v>108364</v>
          </cell>
          <cell r="I38">
            <v>-259434671.1886951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 t="str">
            <v>108364UT</v>
          </cell>
          <cell r="B39" t="str">
            <v>108364</v>
          </cell>
          <cell r="D39">
            <v>-204073122.89255294</v>
          </cell>
          <cell r="F39" t="str">
            <v>108364UT</v>
          </cell>
          <cell r="G39" t="str">
            <v>108364</v>
          </cell>
          <cell r="I39">
            <v>-204073122.89255294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A40" t="str">
            <v>108364WA</v>
          </cell>
          <cell r="B40" t="str">
            <v>108364</v>
          </cell>
          <cell r="D40">
            <v>-61428681.032726578</v>
          </cell>
          <cell r="F40" t="str">
            <v>108364WA</v>
          </cell>
          <cell r="G40" t="str">
            <v>108364</v>
          </cell>
          <cell r="I40">
            <v>-61428681.032726578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</row>
        <row r="41">
          <cell r="A41" t="str">
            <v>108364WYP</v>
          </cell>
          <cell r="B41" t="str">
            <v>108364</v>
          </cell>
          <cell r="D41">
            <v>-47607017.260858461</v>
          </cell>
          <cell r="F41" t="str">
            <v>108364WYP</v>
          </cell>
          <cell r="G41" t="str">
            <v>108364</v>
          </cell>
          <cell r="I41">
            <v>-47607017.260858461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</row>
        <row r="42">
          <cell r="A42" t="str">
            <v>108364WYU</v>
          </cell>
          <cell r="B42" t="str">
            <v>108364</v>
          </cell>
          <cell r="D42">
            <v>-9187693.6358473487</v>
          </cell>
          <cell r="F42" t="str">
            <v>108364WYU</v>
          </cell>
          <cell r="G42" t="str">
            <v>108364</v>
          </cell>
          <cell r="I42">
            <v>-9187693.6358473487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A43" t="str">
            <v>108365CA</v>
          </cell>
          <cell r="B43" t="str">
            <v>108365</v>
          </cell>
          <cell r="D43">
            <v>-11601595.529999999</v>
          </cell>
          <cell r="F43" t="str">
            <v>108365CA</v>
          </cell>
          <cell r="G43" t="str">
            <v>108365</v>
          </cell>
          <cell r="I43">
            <v>-11601595.529999999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A44" t="str">
            <v>108365ID</v>
          </cell>
          <cell r="B44" t="str">
            <v>108365</v>
          </cell>
          <cell r="D44">
            <v>-9793802.0399999991</v>
          </cell>
          <cell r="F44" t="str">
            <v>108365ID</v>
          </cell>
          <cell r="G44" t="str">
            <v>108365</v>
          </cell>
          <cell r="I44">
            <v>-9793802.0399999991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A45" t="str">
            <v>108365OR</v>
          </cell>
          <cell r="B45" t="str">
            <v>108365</v>
          </cell>
          <cell r="D45">
            <v>-114529490.90000001</v>
          </cell>
          <cell r="F45" t="str">
            <v>108365OR</v>
          </cell>
          <cell r="G45" t="str">
            <v>108365</v>
          </cell>
          <cell r="I45">
            <v>-114529490.90000001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A46" t="str">
            <v>108365UT</v>
          </cell>
          <cell r="B46" t="str">
            <v>108365</v>
          </cell>
          <cell r="D46">
            <v>-47926746.93</v>
          </cell>
          <cell r="F46" t="str">
            <v>108365UT</v>
          </cell>
          <cell r="G46" t="str">
            <v>108365</v>
          </cell>
          <cell r="I46">
            <v>-47926746.93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</row>
        <row r="47">
          <cell r="A47" t="str">
            <v>108365WA</v>
          </cell>
          <cell r="B47" t="str">
            <v>108365</v>
          </cell>
          <cell r="D47">
            <v>-25830319.050000001</v>
          </cell>
          <cell r="F47" t="str">
            <v>108365WA</v>
          </cell>
          <cell r="G47" t="str">
            <v>108365</v>
          </cell>
          <cell r="I47">
            <v>-25830319.050000001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A48" t="str">
            <v>108365WYP</v>
          </cell>
          <cell r="B48" t="str">
            <v>108365</v>
          </cell>
          <cell r="D48">
            <v>-32565512.18</v>
          </cell>
          <cell r="F48" t="str">
            <v>108365WYP</v>
          </cell>
          <cell r="G48" t="str">
            <v>108365</v>
          </cell>
          <cell r="I48">
            <v>-32565512.18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</row>
        <row r="49">
          <cell r="A49" t="str">
            <v>108365WYU</v>
          </cell>
          <cell r="B49" t="str">
            <v>108365</v>
          </cell>
          <cell r="D49">
            <v>-2891538.88</v>
          </cell>
          <cell r="F49" t="str">
            <v>108365WYU</v>
          </cell>
          <cell r="G49" t="str">
            <v>108365</v>
          </cell>
          <cell r="I49">
            <v>-2891538.88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</row>
        <row r="50">
          <cell r="A50" t="str">
            <v>108366CA</v>
          </cell>
          <cell r="B50" t="str">
            <v>108366</v>
          </cell>
          <cell r="D50">
            <v>-7015339.4900000002</v>
          </cell>
          <cell r="F50" t="str">
            <v>108366CA</v>
          </cell>
          <cell r="G50" t="str">
            <v>108366</v>
          </cell>
          <cell r="I50">
            <v>-7015339.4900000002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</row>
        <row r="51">
          <cell r="A51" t="str">
            <v>108366ID</v>
          </cell>
          <cell r="B51" t="str">
            <v>108366</v>
          </cell>
          <cell r="D51">
            <v>-3250816.97</v>
          </cell>
          <cell r="F51" t="str">
            <v>108366ID</v>
          </cell>
          <cell r="G51" t="str">
            <v>108366</v>
          </cell>
          <cell r="I51">
            <v>-3250816.97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A52" t="str">
            <v>108366OR</v>
          </cell>
          <cell r="B52" t="str">
            <v>108366</v>
          </cell>
          <cell r="D52">
            <v>-30956308.82</v>
          </cell>
          <cell r="F52" t="str">
            <v>108366OR</v>
          </cell>
          <cell r="G52" t="str">
            <v>108366</v>
          </cell>
          <cell r="I52">
            <v>-30956308.82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</row>
        <row r="53">
          <cell r="A53" t="str">
            <v>108366UT</v>
          </cell>
          <cell r="B53" t="str">
            <v>108366</v>
          </cell>
          <cell r="D53">
            <v>-57241371.549999997</v>
          </cell>
          <cell r="F53" t="str">
            <v>108366UT</v>
          </cell>
          <cell r="G53" t="str">
            <v>108366</v>
          </cell>
          <cell r="I53">
            <v>-57241371.549999997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</row>
        <row r="54">
          <cell r="A54" t="str">
            <v>108366WA</v>
          </cell>
          <cell r="B54" t="str">
            <v>108366</v>
          </cell>
          <cell r="D54">
            <v>-8995821.2899999991</v>
          </cell>
          <cell r="F54" t="str">
            <v>108366WA</v>
          </cell>
          <cell r="G54" t="str">
            <v>108366</v>
          </cell>
          <cell r="I54">
            <v>-8995821.2899999991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</row>
        <row r="55">
          <cell r="A55" t="str">
            <v>108366WYP</v>
          </cell>
          <cell r="B55" t="str">
            <v>108366</v>
          </cell>
          <cell r="D55">
            <v>-6137256.6699999999</v>
          </cell>
          <cell r="F55" t="str">
            <v>108366WYP</v>
          </cell>
          <cell r="G55" t="str">
            <v>108366</v>
          </cell>
          <cell r="I55">
            <v>-6137256.6699999999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A56" t="str">
            <v>108366WYU</v>
          </cell>
          <cell r="B56" t="str">
            <v>108366</v>
          </cell>
          <cell r="D56">
            <v>-2277515.5299999998</v>
          </cell>
          <cell r="F56" t="str">
            <v>108366WYU</v>
          </cell>
          <cell r="G56" t="str">
            <v>108366</v>
          </cell>
          <cell r="I56">
            <v>-2277515.5299999998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</row>
        <row r="57">
          <cell r="A57" t="str">
            <v>108367CA</v>
          </cell>
          <cell r="B57" t="str">
            <v>108367</v>
          </cell>
          <cell r="D57">
            <v>-12543002.74</v>
          </cell>
          <cell r="F57" t="str">
            <v>108367CA</v>
          </cell>
          <cell r="G57" t="str">
            <v>108367</v>
          </cell>
          <cell r="I57">
            <v>-12543002.74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</row>
        <row r="58">
          <cell r="A58" t="str">
            <v>108367ID</v>
          </cell>
          <cell r="B58" t="str">
            <v>108367</v>
          </cell>
          <cell r="D58">
            <v>-10634170.300000001</v>
          </cell>
          <cell r="F58" t="str">
            <v>108367ID</v>
          </cell>
          <cell r="G58" t="str">
            <v>108367</v>
          </cell>
          <cell r="I58">
            <v>-10634170.300000001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</row>
        <row r="59">
          <cell r="A59" t="str">
            <v>108367OR</v>
          </cell>
          <cell r="B59" t="str">
            <v>108367</v>
          </cell>
          <cell r="D59">
            <v>-50613611.990000002</v>
          </cell>
          <cell r="F59" t="str">
            <v>108367OR</v>
          </cell>
          <cell r="G59" t="str">
            <v>108367</v>
          </cell>
          <cell r="I59">
            <v>-50613611.990000002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</row>
        <row r="60">
          <cell r="A60" t="str">
            <v>108367UT</v>
          </cell>
          <cell r="B60" t="str">
            <v>108367</v>
          </cell>
          <cell r="D60">
            <v>-157412896.00999999</v>
          </cell>
          <cell r="F60" t="str">
            <v>108367UT</v>
          </cell>
          <cell r="G60" t="str">
            <v>108367</v>
          </cell>
          <cell r="I60">
            <v>-157412896.00999999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A61" t="str">
            <v>108367WA</v>
          </cell>
          <cell r="B61" t="str">
            <v>108367</v>
          </cell>
          <cell r="D61">
            <v>-7626087.25</v>
          </cell>
          <cell r="F61" t="str">
            <v>108367WA</v>
          </cell>
          <cell r="G61" t="str">
            <v>108367</v>
          </cell>
          <cell r="I61">
            <v>-7626087.25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</row>
        <row r="62">
          <cell r="A62" t="str">
            <v>108367WYP</v>
          </cell>
          <cell r="B62" t="str">
            <v>108367</v>
          </cell>
          <cell r="D62">
            <v>-15244994.02</v>
          </cell>
          <cell r="F62" t="str">
            <v>108367WYP</v>
          </cell>
          <cell r="G62" t="str">
            <v>108367</v>
          </cell>
          <cell r="I62">
            <v>-15244994.02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</row>
        <row r="63">
          <cell r="A63" t="str">
            <v>108367WYU</v>
          </cell>
          <cell r="B63" t="str">
            <v>108367</v>
          </cell>
          <cell r="D63">
            <v>-11465383.73</v>
          </cell>
          <cell r="F63" t="str">
            <v>108367WYU</v>
          </cell>
          <cell r="G63" t="str">
            <v>108367</v>
          </cell>
          <cell r="I63">
            <v>-11465383.73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</row>
        <row r="64">
          <cell r="A64" t="str">
            <v>108368CA</v>
          </cell>
          <cell r="B64" t="str">
            <v>108368</v>
          </cell>
          <cell r="D64">
            <v>-20139473.07</v>
          </cell>
          <cell r="F64" t="str">
            <v>108368CA</v>
          </cell>
          <cell r="G64" t="str">
            <v>108368</v>
          </cell>
          <cell r="I64">
            <v>-20139473.07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 t="str">
            <v>108368ID</v>
          </cell>
          <cell r="B65" t="str">
            <v>108368</v>
          </cell>
          <cell r="D65">
            <v>-23032191.050000001</v>
          </cell>
          <cell r="F65" t="str">
            <v>108368ID</v>
          </cell>
          <cell r="G65" t="str">
            <v>108368</v>
          </cell>
          <cell r="I65">
            <v>-23032191.050000001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A66" t="str">
            <v>108368OR</v>
          </cell>
          <cell r="B66" t="str">
            <v>108368</v>
          </cell>
          <cell r="D66">
            <v>-149259309.44999999</v>
          </cell>
          <cell r="F66" t="str">
            <v>108368OR</v>
          </cell>
          <cell r="G66" t="str">
            <v>108368</v>
          </cell>
          <cell r="I66">
            <v>-149259309.44999999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</row>
        <row r="67">
          <cell r="A67" t="str">
            <v>108368UT</v>
          </cell>
          <cell r="B67" t="str">
            <v>108368</v>
          </cell>
          <cell r="D67">
            <v>-85064497.120000005</v>
          </cell>
          <cell r="F67" t="str">
            <v>108368UT</v>
          </cell>
          <cell r="G67" t="str">
            <v>108368</v>
          </cell>
          <cell r="I67">
            <v>-85064497.120000005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 t="str">
            <v>108368WA</v>
          </cell>
          <cell r="B68" t="str">
            <v>108368</v>
          </cell>
          <cell r="D68">
            <v>-38790923.020000003</v>
          </cell>
          <cell r="F68" t="str">
            <v>108368WA</v>
          </cell>
          <cell r="G68" t="str">
            <v>108368</v>
          </cell>
          <cell r="I68">
            <v>-38790923.020000003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A69" t="str">
            <v>108368WYP</v>
          </cell>
          <cell r="B69" t="str">
            <v>108368</v>
          </cell>
          <cell r="D69">
            <v>-24743392.34</v>
          </cell>
          <cell r="F69" t="str">
            <v>108368WYP</v>
          </cell>
          <cell r="G69" t="str">
            <v>108368</v>
          </cell>
          <cell r="I69">
            <v>-24743392.34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A70" t="str">
            <v>108368WYU</v>
          </cell>
          <cell r="B70" t="str">
            <v>108368</v>
          </cell>
          <cell r="D70">
            <v>-4632138.13</v>
          </cell>
          <cell r="F70" t="str">
            <v>108368WYU</v>
          </cell>
          <cell r="G70" t="str">
            <v>108368</v>
          </cell>
          <cell r="I70">
            <v>-4632138.13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A71" t="str">
            <v>108369CA</v>
          </cell>
          <cell r="B71" t="str">
            <v>108369</v>
          </cell>
          <cell r="D71">
            <v>-7819692.7300000004</v>
          </cell>
          <cell r="F71" t="str">
            <v>108369CA</v>
          </cell>
          <cell r="G71" t="str">
            <v>108369</v>
          </cell>
          <cell r="I71">
            <v>-7819692.7300000004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 t="str">
            <v>108369ID</v>
          </cell>
          <cell r="B72" t="str">
            <v>108369</v>
          </cell>
          <cell r="D72">
            <v>-10148387.789999999</v>
          </cell>
          <cell r="F72" t="str">
            <v>108369ID</v>
          </cell>
          <cell r="G72" t="str">
            <v>108369</v>
          </cell>
          <cell r="I72">
            <v>-10148387.789999999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</row>
        <row r="73">
          <cell r="A73" t="str">
            <v>108369OR</v>
          </cell>
          <cell r="B73" t="str">
            <v>108369</v>
          </cell>
          <cell r="D73">
            <v>-56394359.920000002</v>
          </cell>
          <cell r="F73" t="str">
            <v>108369OR</v>
          </cell>
          <cell r="G73" t="str">
            <v>108369</v>
          </cell>
          <cell r="I73">
            <v>-56394359.920000002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A74" t="str">
            <v>108369UT</v>
          </cell>
          <cell r="B74" t="str">
            <v>108369</v>
          </cell>
          <cell r="D74">
            <v>-50484588.060000002</v>
          </cell>
          <cell r="F74" t="str">
            <v>108369UT</v>
          </cell>
          <cell r="G74" t="str">
            <v>108369</v>
          </cell>
          <cell r="I74">
            <v>-50484588.060000002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A75" t="str">
            <v>108369WA</v>
          </cell>
          <cell r="B75" t="str">
            <v>108369</v>
          </cell>
          <cell r="D75">
            <v>-14899509.66</v>
          </cell>
          <cell r="F75" t="str">
            <v>108369WA</v>
          </cell>
          <cell r="G75" t="str">
            <v>108369</v>
          </cell>
          <cell r="I75">
            <v>-14899509.66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 t="str">
            <v>108369WYP</v>
          </cell>
          <cell r="B76" t="str">
            <v>108369</v>
          </cell>
          <cell r="D76">
            <v>-11429955.26</v>
          </cell>
          <cell r="F76" t="str">
            <v>108369WYP</v>
          </cell>
          <cell r="G76" t="str">
            <v>108369</v>
          </cell>
          <cell r="I76">
            <v>-11429955.26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A77" t="str">
            <v>108369WYU</v>
          </cell>
          <cell r="B77" t="str">
            <v>108369</v>
          </cell>
          <cell r="D77">
            <v>-2076241.85</v>
          </cell>
          <cell r="F77" t="str">
            <v>108369WYU</v>
          </cell>
          <cell r="G77" t="str">
            <v>108369</v>
          </cell>
          <cell r="I77">
            <v>-2076241.85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</row>
        <row r="78">
          <cell r="A78" t="str">
            <v>108370CA</v>
          </cell>
          <cell r="B78" t="str">
            <v>108370</v>
          </cell>
          <cell r="D78">
            <v>-1719796.49</v>
          </cell>
          <cell r="F78" t="str">
            <v>108370CA</v>
          </cell>
          <cell r="G78" t="str">
            <v>108370</v>
          </cell>
          <cell r="I78">
            <v>-1719796.49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</row>
        <row r="79">
          <cell r="A79" t="str">
            <v>108370ID</v>
          </cell>
          <cell r="B79" t="str">
            <v>108370</v>
          </cell>
          <cell r="D79">
            <v>-8251690.1299999999</v>
          </cell>
          <cell r="F79" t="str">
            <v>108370ID</v>
          </cell>
          <cell r="G79" t="str">
            <v>108370</v>
          </cell>
          <cell r="I79">
            <v>-8251690.1299999999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</row>
        <row r="80">
          <cell r="A80" t="str">
            <v>108370OR</v>
          </cell>
          <cell r="B80" t="str">
            <v>108370</v>
          </cell>
          <cell r="D80">
            <v>-31050428.789999999</v>
          </cell>
          <cell r="F80" t="str">
            <v>108370OR</v>
          </cell>
          <cell r="G80" t="str">
            <v>108370</v>
          </cell>
          <cell r="I80">
            <v>-31050428.789999999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</row>
        <row r="81">
          <cell r="A81" t="str">
            <v>108370UT</v>
          </cell>
          <cell r="B81" t="str">
            <v>108370</v>
          </cell>
          <cell r="D81">
            <v>-26971415.149999999</v>
          </cell>
          <cell r="F81" t="str">
            <v>108370UT</v>
          </cell>
          <cell r="G81" t="str">
            <v>108370</v>
          </cell>
          <cell r="I81">
            <v>-26971415.149999999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</row>
        <row r="82">
          <cell r="A82" t="str">
            <v>108370WA</v>
          </cell>
          <cell r="B82" t="str">
            <v>108370</v>
          </cell>
          <cell r="D82">
            <v>-7724478.7800000003</v>
          </cell>
          <cell r="F82" t="str">
            <v>108370WA</v>
          </cell>
          <cell r="G82" t="str">
            <v>108370</v>
          </cell>
          <cell r="I82">
            <v>-7724478.7800000003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A83" t="str">
            <v>108370WYP</v>
          </cell>
          <cell r="B83" t="str">
            <v>108370</v>
          </cell>
          <cell r="D83">
            <v>-6659091.8899999997</v>
          </cell>
          <cell r="F83" t="str">
            <v>108370WYP</v>
          </cell>
          <cell r="G83" t="str">
            <v>108370</v>
          </cell>
          <cell r="I83">
            <v>-6659091.8899999997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</row>
        <row r="84">
          <cell r="A84" t="str">
            <v>108370WYU</v>
          </cell>
          <cell r="B84" t="str">
            <v>108370</v>
          </cell>
          <cell r="D84">
            <v>-1621744.28</v>
          </cell>
          <cell r="F84" t="str">
            <v>108370WYU</v>
          </cell>
          <cell r="G84" t="str">
            <v>108370</v>
          </cell>
          <cell r="I84">
            <v>-1621744.28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 t="str">
            <v>108371CA</v>
          </cell>
          <cell r="B85" t="str">
            <v>108371</v>
          </cell>
          <cell r="D85">
            <v>-206439.03</v>
          </cell>
          <cell r="F85" t="str">
            <v>108371CA</v>
          </cell>
          <cell r="G85" t="str">
            <v>108371</v>
          </cell>
          <cell r="I85">
            <v>-206439.03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 t="str">
            <v>108371ID</v>
          </cell>
          <cell r="B86" t="str">
            <v>108371</v>
          </cell>
          <cell r="D86">
            <v>-136956.1</v>
          </cell>
          <cell r="F86" t="str">
            <v>108371ID</v>
          </cell>
          <cell r="G86" t="str">
            <v>108371</v>
          </cell>
          <cell r="I86">
            <v>-136956.1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108371OR</v>
          </cell>
          <cell r="B87" t="str">
            <v>108371</v>
          </cell>
          <cell r="D87">
            <v>-2388941.84</v>
          </cell>
          <cell r="F87" t="str">
            <v>108371OR</v>
          </cell>
          <cell r="G87" t="str">
            <v>108371</v>
          </cell>
          <cell r="I87">
            <v>-2388941.84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108371UT</v>
          </cell>
          <cell r="B88" t="str">
            <v>108371</v>
          </cell>
          <cell r="D88">
            <v>-3698143.03</v>
          </cell>
          <cell r="F88" t="str">
            <v>108371UT</v>
          </cell>
          <cell r="G88" t="str">
            <v>108371</v>
          </cell>
          <cell r="I88">
            <v>-3698143.03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108371WA</v>
          </cell>
          <cell r="B89" t="str">
            <v>108371</v>
          </cell>
          <cell r="D89">
            <v>-274956.99</v>
          </cell>
          <cell r="F89" t="str">
            <v>108371WA</v>
          </cell>
          <cell r="G89" t="str">
            <v>108371</v>
          </cell>
          <cell r="I89">
            <v>-274956.99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A90" t="str">
            <v>108371WYP</v>
          </cell>
          <cell r="B90" t="str">
            <v>108371</v>
          </cell>
          <cell r="D90">
            <v>-923778.79</v>
          </cell>
          <cell r="F90" t="str">
            <v>108371WYP</v>
          </cell>
          <cell r="G90" t="str">
            <v>108371</v>
          </cell>
          <cell r="I90">
            <v>-923778.79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</row>
        <row r="91">
          <cell r="A91" t="str">
            <v>108371WYU</v>
          </cell>
          <cell r="B91" t="str">
            <v>108371</v>
          </cell>
          <cell r="D91">
            <v>-147928.82999999999</v>
          </cell>
          <cell r="F91" t="str">
            <v>108371WYU</v>
          </cell>
          <cell r="G91" t="str">
            <v>108371</v>
          </cell>
          <cell r="I91">
            <v>-147928.82999999999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</row>
        <row r="92">
          <cell r="A92" t="str">
            <v>108373CA</v>
          </cell>
          <cell r="B92" t="str">
            <v>108373</v>
          </cell>
          <cell r="D92">
            <v>-535470.06000000006</v>
          </cell>
          <cell r="F92" t="str">
            <v>108373CA</v>
          </cell>
          <cell r="G92" t="str">
            <v>108373</v>
          </cell>
          <cell r="I92">
            <v>-535470.06000000006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</row>
        <row r="93">
          <cell r="A93" t="str">
            <v>108373ID</v>
          </cell>
          <cell r="B93" t="str">
            <v>108373</v>
          </cell>
          <cell r="D93">
            <v>-485500.59</v>
          </cell>
          <cell r="F93" t="str">
            <v>108373ID</v>
          </cell>
          <cell r="G93" t="str">
            <v>108373</v>
          </cell>
          <cell r="I93">
            <v>-485500.59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A94" t="str">
            <v>108373OR</v>
          </cell>
          <cell r="B94" t="str">
            <v>108373</v>
          </cell>
          <cell r="D94">
            <v>-7660732.7000000002</v>
          </cell>
          <cell r="F94" t="str">
            <v>108373OR</v>
          </cell>
          <cell r="G94" t="str">
            <v>108373</v>
          </cell>
          <cell r="I94">
            <v>-7660732.7000000002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</row>
        <row r="95">
          <cell r="A95" t="str">
            <v>108373UT</v>
          </cell>
          <cell r="B95" t="str">
            <v>108373</v>
          </cell>
          <cell r="D95">
            <v>-13632458.01</v>
          </cell>
          <cell r="F95" t="str">
            <v>108373UT</v>
          </cell>
          <cell r="G95" t="str">
            <v>108373</v>
          </cell>
          <cell r="I95">
            <v>-13632458.01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A96" t="str">
            <v>108373WA</v>
          </cell>
          <cell r="B96" t="str">
            <v>108373</v>
          </cell>
          <cell r="D96">
            <v>-1988742.26</v>
          </cell>
          <cell r="F96" t="str">
            <v>108373WA</v>
          </cell>
          <cell r="G96" t="str">
            <v>108373</v>
          </cell>
          <cell r="I96">
            <v>-1988742.26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</row>
        <row r="97">
          <cell r="A97" t="str">
            <v>108373WYP</v>
          </cell>
          <cell r="B97" t="str">
            <v>108373</v>
          </cell>
          <cell r="D97">
            <v>-2360104.3199999998</v>
          </cell>
          <cell r="F97" t="str">
            <v>108373WYP</v>
          </cell>
          <cell r="G97" t="str">
            <v>108373</v>
          </cell>
          <cell r="I97">
            <v>-2360104.3199999998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</row>
        <row r="98">
          <cell r="A98" t="str">
            <v>108373WYU</v>
          </cell>
          <cell r="B98" t="str">
            <v>108373</v>
          </cell>
          <cell r="D98">
            <v>-880472.11</v>
          </cell>
          <cell r="F98" t="str">
            <v>108373WYU</v>
          </cell>
          <cell r="G98" t="str">
            <v>108373</v>
          </cell>
          <cell r="I98">
            <v>-880472.11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</row>
        <row r="99">
          <cell r="A99" t="str">
            <v>108DPCA</v>
          </cell>
          <cell r="B99" t="str">
            <v>108DP</v>
          </cell>
          <cell r="D99">
            <v>290000</v>
          </cell>
          <cell r="F99" t="str">
            <v>108DPCA</v>
          </cell>
          <cell r="G99" t="str">
            <v>108DP</v>
          </cell>
          <cell r="I99">
            <v>290000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 t="str">
            <v>108DPID</v>
          </cell>
          <cell r="B100" t="str">
            <v>108DP</v>
          </cell>
          <cell r="D100">
            <v>15000</v>
          </cell>
          <cell r="F100" t="str">
            <v>108DPID</v>
          </cell>
          <cell r="G100" t="str">
            <v>108DP</v>
          </cell>
          <cell r="I100">
            <v>15000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</row>
        <row r="101">
          <cell r="A101" t="str">
            <v>108DPOR</v>
          </cell>
          <cell r="B101" t="str">
            <v>108DP</v>
          </cell>
          <cell r="D101">
            <v>84858.37</v>
          </cell>
          <cell r="F101" t="str">
            <v>108DPOR</v>
          </cell>
          <cell r="G101" t="str">
            <v>108DP</v>
          </cell>
          <cell r="I101">
            <v>84858.37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 t="str">
            <v>108DPUT</v>
          </cell>
          <cell r="B102" t="str">
            <v>108DP</v>
          </cell>
          <cell r="D102">
            <v>110000</v>
          </cell>
          <cell r="F102" t="str">
            <v>108DPUT</v>
          </cell>
          <cell r="G102" t="str">
            <v>108DP</v>
          </cell>
          <cell r="I102">
            <v>110000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 t="str">
            <v>108DPWA</v>
          </cell>
          <cell r="B103" t="str">
            <v>108DP</v>
          </cell>
          <cell r="D103">
            <v>25000</v>
          </cell>
          <cell r="F103" t="str">
            <v>108DPWA</v>
          </cell>
          <cell r="G103" t="str">
            <v>108DP</v>
          </cell>
          <cell r="I103">
            <v>25000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A104" t="str">
            <v>108DPWYU</v>
          </cell>
          <cell r="B104" t="str">
            <v>108DP</v>
          </cell>
          <cell r="D104">
            <v>5000</v>
          </cell>
          <cell r="F104" t="str">
            <v>108DPWYU</v>
          </cell>
          <cell r="G104" t="str">
            <v>108DP</v>
          </cell>
          <cell r="I104">
            <v>5000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 t="str">
            <v>108GPCA</v>
          </cell>
          <cell r="B105" t="str">
            <v>108GP</v>
          </cell>
          <cell r="D105">
            <v>-4107434.4519525659</v>
          </cell>
          <cell r="F105" t="str">
            <v>108GPCA</v>
          </cell>
          <cell r="G105" t="str">
            <v>108GP</v>
          </cell>
          <cell r="I105">
            <v>-4107434.4519525659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A106" t="str">
            <v>108GPCN</v>
          </cell>
          <cell r="B106" t="str">
            <v>108GP</v>
          </cell>
          <cell r="D106">
            <v>-7388005.4916060856</v>
          </cell>
          <cell r="F106" t="str">
            <v>108GPCN</v>
          </cell>
          <cell r="G106" t="str">
            <v>108GP</v>
          </cell>
          <cell r="I106">
            <v>-7388005.4916060856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A107" t="str">
            <v>108GPDGP</v>
          </cell>
          <cell r="B107" t="str">
            <v>108GP</v>
          </cell>
          <cell r="D107">
            <v>-6240954.6131127747</v>
          </cell>
          <cell r="F107" t="str">
            <v>108GPDGP</v>
          </cell>
          <cell r="G107" t="str">
            <v>108GP</v>
          </cell>
          <cell r="I107">
            <v>-6240954.6131127747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 t="str">
            <v>108GPDGU</v>
          </cell>
          <cell r="B108" t="str">
            <v>108GP</v>
          </cell>
          <cell r="D108">
            <v>-11615589.595113389</v>
          </cell>
          <cell r="F108" t="str">
            <v>108GPDGU</v>
          </cell>
          <cell r="G108" t="str">
            <v>108GP</v>
          </cell>
          <cell r="I108">
            <v>-11615589.595113389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</row>
        <row r="109">
          <cell r="A109" t="str">
            <v>108GPID</v>
          </cell>
          <cell r="B109" t="str">
            <v>108GP</v>
          </cell>
          <cell r="D109">
            <v>-12671130.015030384</v>
          </cell>
          <cell r="F109" t="str">
            <v>108GPID</v>
          </cell>
          <cell r="G109" t="str">
            <v>108GP</v>
          </cell>
          <cell r="I109">
            <v>-12671130.015030384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 t="str">
            <v>108GPOR</v>
          </cell>
          <cell r="B110" t="str">
            <v>108GP</v>
          </cell>
          <cell r="D110">
            <v>-48381990.258967333</v>
          </cell>
          <cell r="F110" t="str">
            <v>108GPOR</v>
          </cell>
          <cell r="G110" t="str">
            <v>108GP</v>
          </cell>
          <cell r="I110">
            <v>-48381990.258967333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 t="str">
            <v>108GPSE</v>
          </cell>
          <cell r="B111" t="str">
            <v>108GP</v>
          </cell>
          <cell r="D111">
            <v>-367307.21836516319</v>
          </cell>
          <cell r="F111" t="str">
            <v>108GPSE</v>
          </cell>
          <cell r="G111" t="str">
            <v>108GP</v>
          </cell>
          <cell r="I111">
            <v>-367307.21836516319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</row>
        <row r="112">
          <cell r="A112" t="str">
            <v>108GPSG</v>
          </cell>
          <cell r="B112" t="str">
            <v>108GP</v>
          </cell>
          <cell r="D112">
            <v>-48148808.237947747</v>
          </cell>
          <cell r="F112" t="str">
            <v>108GPSG</v>
          </cell>
          <cell r="G112" t="str">
            <v>108GP</v>
          </cell>
          <cell r="I112">
            <v>-48148808.237947747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 t="str">
            <v>108GPSO</v>
          </cell>
          <cell r="B113" t="str">
            <v>108GP</v>
          </cell>
          <cell r="D113">
            <v>-81957194.790890887</v>
          </cell>
          <cell r="F113" t="str">
            <v>108GPSO</v>
          </cell>
          <cell r="G113" t="str">
            <v>108GP</v>
          </cell>
          <cell r="I113">
            <v>-81957194.790890887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 t="str">
            <v>108GPSSGCH</v>
          </cell>
          <cell r="B114" t="str">
            <v>108GP</v>
          </cell>
          <cell r="D114">
            <v>-2181193.3984084581</v>
          </cell>
          <cell r="F114" t="str">
            <v>108GPSSGCH</v>
          </cell>
          <cell r="G114" t="str">
            <v>108GP</v>
          </cell>
          <cell r="I114">
            <v>-2181193.3984084581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A115" t="str">
            <v>108GPSSGCT</v>
          </cell>
          <cell r="B115" t="str">
            <v>108GP</v>
          </cell>
          <cell r="D115">
            <v>-28952.420089265899</v>
          </cell>
          <cell r="F115" t="str">
            <v>108GPSSGCT</v>
          </cell>
          <cell r="G115" t="str">
            <v>108GP</v>
          </cell>
          <cell r="I115">
            <v>-28952.420089265899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 t="str">
            <v>108GPUT</v>
          </cell>
          <cell r="B116" t="str">
            <v>108GP</v>
          </cell>
          <cell r="D116">
            <v>-52502036.085170344</v>
          </cell>
          <cell r="F116" t="str">
            <v>108GPUT</v>
          </cell>
          <cell r="G116" t="str">
            <v>108GP</v>
          </cell>
          <cell r="I116">
            <v>-52502036.085170344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</row>
        <row r="117">
          <cell r="A117" t="str">
            <v>108GPWA</v>
          </cell>
          <cell r="B117" t="str">
            <v>108GP</v>
          </cell>
          <cell r="D117">
            <v>-16296351.916561704</v>
          </cell>
          <cell r="F117" t="str">
            <v>108GPWA</v>
          </cell>
          <cell r="G117" t="str">
            <v>108GP</v>
          </cell>
          <cell r="I117">
            <v>-16296351.916561704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 t="str">
            <v>108GPWYP</v>
          </cell>
          <cell r="B118" t="str">
            <v>108GP</v>
          </cell>
          <cell r="D118">
            <v>-17748549.440590862</v>
          </cell>
          <cell r="F118" t="str">
            <v>108GPWYP</v>
          </cell>
          <cell r="G118" t="str">
            <v>108GP</v>
          </cell>
          <cell r="I118">
            <v>-17748549.440590862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 t="str">
            <v>108GPWYU</v>
          </cell>
          <cell r="B119" t="str">
            <v>108GP</v>
          </cell>
          <cell r="D119">
            <v>-3913767.6532982443</v>
          </cell>
          <cell r="F119" t="str">
            <v>108GPWYU</v>
          </cell>
          <cell r="G119" t="str">
            <v>108GP</v>
          </cell>
          <cell r="I119">
            <v>-3913767.6532982443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</row>
        <row r="120">
          <cell r="A120" t="str">
            <v>108HPDGP</v>
          </cell>
          <cell r="B120" t="str">
            <v>108HP</v>
          </cell>
          <cell r="D120">
            <v>-153306716.40036872</v>
          </cell>
          <cell r="F120" t="str">
            <v>108HPDGP</v>
          </cell>
          <cell r="G120" t="str">
            <v>108HP</v>
          </cell>
          <cell r="I120">
            <v>-153306716.40036872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 t="str">
            <v>108HPDGU</v>
          </cell>
          <cell r="B121" t="str">
            <v>108HP</v>
          </cell>
          <cell r="D121">
            <v>-29987935.695071474</v>
          </cell>
          <cell r="F121" t="str">
            <v>108HPDGU</v>
          </cell>
          <cell r="G121" t="str">
            <v>108HP</v>
          </cell>
          <cell r="I121">
            <v>-29987935.695071474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 t="str">
            <v>108HPSG-P</v>
          </cell>
          <cell r="B122" t="str">
            <v>108HP</v>
          </cell>
          <cell r="D122">
            <v>-62574554.052895449</v>
          </cell>
          <cell r="F122" t="str">
            <v>108HPSG-P</v>
          </cell>
          <cell r="G122" t="str">
            <v>108HP</v>
          </cell>
          <cell r="I122">
            <v>-62574554.052895449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 t="str">
            <v>108HPSG-U</v>
          </cell>
          <cell r="B123" t="str">
            <v>108HP</v>
          </cell>
          <cell r="D123">
            <v>-17491701.613100875</v>
          </cell>
          <cell r="F123" t="str">
            <v>108HPSG-U</v>
          </cell>
          <cell r="G123" t="str">
            <v>108HP</v>
          </cell>
          <cell r="I123">
            <v>-17491701.613100875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 t="str">
            <v>108MPSE</v>
          </cell>
          <cell r="B124" t="str">
            <v>108MP</v>
          </cell>
          <cell r="D124">
            <v>-177171929.87739599</v>
          </cell>
          <cell r="F124" t="str">
            <v>108MPSE</v>
          </cell>
          <cell r="G124" t="str">
            <v>108MP</v>
          </cell>
          <cell r="I124">
            <v>-177171929.87739599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 t="str">
            <v>108OPDGU</v>
          </cell>
          <cell r="B125" t="str">
            <v>108OP</v>
          </cell>
          <cell r="D125">
            <v>-1449118.8127262238</v>
          </cell>
          <cell r="F125" t="str">
            <v>108OPDGU</v>
          </cell>
          <cell r="G125" t="str">
            <v>108OP</v>
          </cell>
          <cell r="I125">
            <v>-1449118.8127262238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</row>
        <row r="126">
          <cell r="A126" t="str">
            <v>108OPSG</v>
          </cell>
          <cell r="B126" t="str">
            <v>108OP</v>
          </cell>
          <cell r="D126">
            <v>-277926325.96382397</v>
          </cell>
          <cell r="F126" t="str">
            <v>108OPSG</v>
          </cell>
          <cell r="G126" t="str">
            <v>108OP</v>
          </cell>
          <cell r="I126">
            <v>-277926325.96382397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 t="str">
            <v>108OPSSGCT</v>
          </cell>
          <cell r="B127" t="str">
            <v>108OP</v>
          </cell>
          <cell r="D127">
            <v>-23099470.449202202</v>
          </cell>
          <cell r="F127" t="str">
            <v>108OPSSGCT</v>
          </cell>
          <cell r="G127" t="str">
            <v>108OP</v>
          </cell>
          <cell r="I127">
            <v>-23099470.449202202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</row>
        <row r="128">
          <cell r="A128" t="str">
            <v>108SPDGP</v>
          </cell>
          <cell r="B128" t="str">
            <v>108SP</v>
          </cell>
          <cell r="D128">
            <v>-865341066.80738389</v>
          </cell>
          <cell r="F128" t="str">
            <v>108SPDGP</v>
          </cell>
          <cell r="G128" t="str">
            <v>108SP</v>
          </cell>
          <cell r="I128">
            <v>-865341066.80738389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 t="str">
            <v>108SPDGU</v>
          </cell>
          <cell r="B129" t="str">
            <v>108SP</v>
          </cell>
          <cell r="D129">
            <v>-958239228.63828242</v>
          </cell>
          <cell r="F129" t="str">
            <v>108SPDGU</v>
          </cell>
          <cell r="G129" t="str">
            <v>108SP</v>
          </cell>
          <cell r="I129">
            <v>-958239228.63828242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 t="str">
            <v>108SPSG</v>
          </cell>
          <cell r="B130" t="str">
            <v>108SP</v>
          </cell>
          <cell r="D130">
            <v>-599934653.30978084</v>
          </cell>
          <cell r="F130" t="str">
            <v>108SPSG</v>
          </cell>
          <cell r="G130" t="str">
            <v>108SP</v>
          </cell>
          <cell r="I130">
            <v>-599934653.30978084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</row>
        <row r="131">
          <cell r="A131" t="str">
            <v>108SPSSGCH</v>
          </cell>
          <cell r="B131" t="str">
            <v>108SP</v>
          </cell>
          <cell r="D131">
            <v>-152610076.43488145</v>
          </cell>
          <cell r="F131" t="str">
            <v>108SPSSGCH</v>
          </cell>
          <cell r="G131" t="str">
            <v>108SP</v>
          </cell>
          <cell r="I131">
            <v>-152610076.43488145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 t="str">
            <v>108TPDGP</v>
          </cell>
          <cell r="B132" t="str">
            <v>108TP</v>
          </cell>
          <cell r="D132">
            <v>-398403045.12959373</v>
          </cell>
          <cell r="F132" t="str">
            <v>108TPDGP</v>
          </cell>
          <cell r="G132" t="str">
            <v>108TP</v>
          </cell>
          <cell r="I132">
            <v>-398403045.12959373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</row>
        <row r="133">
          <cell r="A133" t="str">
            <v>108TPDGU</v>
          </cell>
          <cell r="B133" t="str">
            <v>108TP</v>
          </cell>
          <cell r="D133">
            <v>-399792240.02253795</v>
          </cell>
          <cell r="F133" t="str">
            <v>108TPDGU</v>
          </cell>
          <cell r="G133" t="str">
            <v>108TP</v>
          </cell>
          <cell r="I133">
            <v>-399792240.02253795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</row>
        <row r="134">
          <cell r="A134" t="str">
            <v>108TPSG</v>
          </cell>
          <cell r="B134" t="str">
            <v>108TP</v>
          </cell>
          <cell r="D134">
            <v>-406495531.27964711</v>
          </cell>
          <cell r="F134" t="str">
            <v>108TPSG</v>
          </cell>
          <cell r="G134" t="str">
            <v>108TP</v>
          </cell>
          <cell r="I134">
            <v>-406495531.27964711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 t="str">
            <v>111390OR</v>
          </cell>
          <cell r="B135">
            <v>111390</v>
          </cell>
          <cell r="D135">
            <v>-1110361.4099999999</v>
          </cell>
          <cell r="F135" t="str">
            <v>111390OR</v>
          </cell>
          <cell r="G135">
            <v>111390</v>
          </cell>
          <cell r="I135">
            <v>-1110361.4099999999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 t="str">
            <v>111390SG</v>
          </cell>
          <cell r="B136">
            <v>111390</v>
          </cell>
          <cell r="D136">
            <v>-995266.75</v>
          </cell>
          <cell r="F136" t="str">
            <v>111390SG</v>
          </cell>
          <cell r="G136">
            <v>111390</v>
          </cell>
          <cell r="I136">
            <v>-995266.75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</row>
        <row r="137">
          <cell r="A137" t="str">
            <v>111390SO</v>
          </cell>
          <cell r="B137">
            <v>111390</v>
          </cell>
          <cell r="D137">
            <v>2259196.7400000002</v>
          </cell>
          <cell r="F137" t="str">
            <v>111390SO</v>
          </cell>
          <cell r="G137">
            <v>111390</v>
          </cell>
          <cell r="I137">
            <v>2259196.7400000002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 t="str">
            <v>111390UT</v>
          </cell>
          <cell r="B138">
            <v>111390</v>
          </cell>
          <cell r="D138">
            <v>701024.65</v>
          </cell>
          <cell r="F138" t="str">
            <v>111390UT</v>
          </cell>
          <cell r="G138">
            <v>111390</v>
          </cell>
          <cell r="I138">
            <v>701024.65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</row>
        <row r="139">
          <cell r="A139" t="str">
            <v>111390WYP</v>
          </cell>
          <cell r="B139">
            <v>111390</v>
          </cell>
          <cell r="D139">
            <v>-429570.21</v>
          </cell>
          <cell r="F139" t="str">
            <v>111390WYP</v>
          </cell>
          <cell r="G139">
            <v>111390</v>
          </cell>
          <cell r="I139">
            <v>-429570.21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 t="str">
            <v>111GPCA</v>
          </cell>
          <cell r="B140" t="str">
            <v>111GP</v>
          </cell>
          <cell r="D140">
            <v>-1022908.5500000005</v>
          </cell>
          <cell r="F140" t="str">
            <v>111GPCA</v>
          </cell>
          <cell r="G140" t="str">
            <v>111GP</v>
          </cell>
          <cell r="I140">
            <v>-1022908.5500000005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 t="str">
            <v>111GPCN</v>
          </cell>
          <cell r="B141" t="str">
            <v>111GP</v>
          </cell>
          <cell r="D141">
            <v>-2684210.0384788415</v>
          </cell>
          <cell r="F141" t="str">
            <v>111GPCN</v>
          </cell>
          <cell r="G141" t="str">
            <v>111GP</v>
          </cell>
          <cell r="I141">
            <v>-2684210.0384788415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 t="str">
            <v>111GPOR</v>
          </cell>
          <cell r="B142" t="str">
            <v>111GP</v>
          </cell>
          <cell r="D142">
            <v>-8698288.8698086571</v>
          </cell>
          <cell r="F142" t="str">
            <v>111GPOR</v>
          </cell>
          <cell r="G142" t="str">
            <v>111GP</v>
          </cell>
          <cell r="I142">
            <v>-8698288.8698086571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</row>
        <row r="143">
          <cell r="A143" t="str">
            <v>111GPSG</v>
          </cell>
          <cell r="B143" t="str">
            <v>111GP</v>
          </cell>
          <cell r="D143">
            <v>0</v>
          </cell>
          <cell r="F143" t="str">
            <v>111GPSG</v>
          </cell>
          <cell r="G143" t="str">
            <v>111GP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</row>
        <row r="144">
          <cell r="A144" t="str">
            <v>111GPSO</v>
          </cell>
          <cell r="B144" t="str">
            <v>111GP</v>
          </cell>
          <cell r="D144">
            <v>-10940472.657076685</v>
          </cell>
          <cell r="F144" t="str">
            <v>111GPSO</v>
          </cell>
          <cell r="G144" t="str">
            <v>111GP</v>
          </cell>
          <cell r="I144">
            <v>-10940472.657076685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 t="str">
            <v>111GPUT</v>
          </cell>
          <cell r="B145" t="str">
            <v>111GP</v>
          </cell>
          <cell r="D145">
            <v>-11745.500000000058</v>
          </cell>
          <cell r="F145" t="str">
            <v>111GPUT</v>
          </cell>
          <cell r="G145" t="str">
            <v>111GP</v>
          </cell>
          <cell r="I145">
            <v>-11745.500000000058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</row>
        <row r="146">
          <cell r="A146" t="str">
            <v>111GPWA</v>
          </cell>
          <cell r="B146" t="str">
            <v>111GP</v>
          </cell>
          <cell r="D146">
            <v>-1524733.1664907108</v>
          </cell>
          <cell r="F146" t="str">
            <v>111GPWA</v>
          </cell>
          <cell r="G146" t="str">
            <v>111GP</v>
          </cell>
          <cell r="I146">
            <v>-1524733.1664907108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 t="str">
            <v>111GPWYP</v>
          </cell>
          <cell r="B147" t="str">
            <v>111GP</v>
          </cell>
          <cell r="D147">
            <v>-7050402.322972998</v>
          </cell>
          <cell r="F147" t="str">
            <v>111GPWYP</v>
          </cell>
          <cell r="G147" t="str">
            <v>111GP</v>
          </cell>
          <cell r="I147">
            <v>-7050402.322972998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 t="str">
            <v>111GPWYU</v>
          </cell>
          <cell r="B148" t="str">
            <v>111GP</v>
          </cell>
          <cell r="D148">
            <v>-31318.830000000013</v>
          </cell>
          <cell r="F148" t="str">
            <v>111GPWYU</v>
          </cell>
          <cell r="G148" t="str">
            <v>111GP</v>
          </cell>
          <cell r="I148">
            <v>-31318.830000000013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</row>
        <row r="149">
          <cell r="A149" t="str">
            <v>111HPDGP</v>
          </cell>
          <cell r="B149" t="str">
            <v>111HP</v>
          </cell>
          <cell r="D149">
            <v>-344575.42</v>
          </cell>
          <cell r="F149" t="str">
            <v>111HPDGP</v>
          </cell>
          <cell r="G149" t="str">
            <v>111HP</v>
          </cell>
          <cell r="I149">
            <v>-344575.42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 t="str">
            <v>111HPSG-P</v>
          </cell>
          <cell r="B150" t="str">
            <v>111HP</v>
          </cell>
          <cell r="D150">
            <v>-11004.060456615998</v>
          </cell>
          <cell r="F150" t="str">
            <v>111HPSG-P</v>
          </cell>
          <cell r="G150" t="str">
            <v>111HP</v>
          </cell>
          <cell r="I150">
            <v>-11004.060456615998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</row>
        <row r="151">
          <cell r="A151" t="str">
            <v>111HPSG-U</v>
          </cell>
          <cell r="B151" t="str">
            <v>111HP</v>
          </cell>
          <cell r="D151">
            <v>-428887.95786434156</v>
          </cell>
          <cell r="F151" t="str">
            <v>111HPSG-U</v>
          </cell>
          <cell r="G151" t="str">
            <v>111HP</v>
          </cell>
          <cell r="I151">
            <v>-428887.95786434156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 t="str">
            <v>111IPCN</v>
          </cell>
          <cell r="B152" t="str">
            <v>111IP</v>
          </cell>
          <cell r="D152">
            <v>-93810715.751154155</v>
          </cell>
          <cell r="F152" t="str">
            <v>111IPCN</v>
          </cell>
          <cell r="G152" t="str">
            <v>111IP</v>
          </cell>
          <cell r="I152">
            <v>-93810715.751154155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 t="str">
            <v>111IPDGP</v>
          </cell>
          <cell r="B153" t="str">
            <v>111IP</v>
          </cell>
          <cell r="D153">
            <v>111973.7968813295</v>
          </cell>
          <cell r="F153" t="str">
            <v>111IPDGP</v>
          </cell>
          <cell r="G153" t="str">
            <v>111IP</v>
          </cell>
          <cell r="I153">
            <v>111973.7968813295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</row>
        <row r="154">
          <cell r="A154" t="str">
            <v>111IPDGU</v>
          </cell>
          <cell r="B154" t="str">
            <v>111IP</v>
          </cell>
          <cell r="D154">
            <v>-349396.2604835775</v>
          </cell>
          <cell r="F154" t="str">
            <v>111IPDGU</v>
          </cell>
          <cell r="G154" t="str">
            <v>111IP</v>
          </cell>
          <cell r="I154">
            <v>-349396.2604835775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 t="str">
            <v>111IPID</v>
          </cell>
          <cell r="B155" t="str">
            <v>111IP</v>
          </cell>
          <cell r="D155">
            <v>-820814.66530875419</v>
          </cell>
          <cell r="F155" t="str">
            <v>111IPID</v>
          </cell>
          <cell r="G155" t="str">
            <v>111IP</v>
          </cell>
          <cell r="I155">
            <v>-820814.66530875419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</row>
        <row r="156">
          <cell r="A156" t="str">
            <v>111IPOR</v>
          </cell>
          <cell r="B156" t="str">
            <v>111IP</v>
          </cell>
          <cell r="D156">
            <v>145557.25973970041</v>
          </cell>
          <cell r="F156" t="str">
            <v>111IPOR</v>
          </cell>
          <cell r="G156" t="str">
            <v>111IP</v>
          </cell>
          <cell r="I156">
            <v>145557.25973970041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 t="str">
            <v>111IPSE</v>
          </cell>
          <cell r="B157" t="str">
            <v>111IP</v>
          </cell>
          <cell r="D157">
            <v>-1626187.2364272894</v>
          </cell>
          <cell r="F157" t="str">
            <v>111IPSE</v>
          </cell>
          <cell r="G157" t="str">
            <v>111IP</v>
          </cell>
          <cell r="I157">
            <v>-1626187.2364272894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 t="str">
            <v>111IPSG</v>
          </cell>
          <cell r="B158" t="str">
            <v>111IP</v>
          </cell>
          <cell r="D158">
            <v>-40549251.599202149</v>
          </cell>
          <cell r="F158" t="str">
            <v>111IPSG</v>
          </cell>
          <cell r="G158" t="str">
            <v>111IP</v>
          </cell>
          <cell r="I158">
            <v>-40549251.599202149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</row>
        <row r="159">
          <cell r="A159" t="str">
            <v>111IPSG-P</v>
          </cell>
          <cell r="B159" t="str">
            <v>111IP</v>
          </cell>
          <cell r="D159">
            <v>-11525622.229797581</v>
          </cell>
          <cell r="F159" t="str">
            <v>111IPSG-P</v>
          </cell>
          <cell r="G159" t="str">
            <v>111IP</v>
          </cell>
          <cell r="I159">
            <v>-11525622.229797581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</row>
        <row r="160">
          <cell r="A160" t="str">
            <v>111IPSG-U</v>
          </cell>
          <cell r="B160" t="str">
            <v>111IP</v>
          </cell>
          <cell r="D160">
            <v>-3422238.4095164374</v>
          </cell>
          <cell r="F160" t="str">
            <v>111IPSG-U</v>
          </cell>
          <cell r="G160" t="str">
            <v>111IP</v>
          </cell>
          <cell r="I160">
            <v>-3422238.4095164374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 t="str">
            <v>111IPSO</v>
          </cell>
          <cell r="B161" t="str">
            <v>111IP</v>
          </cell>
          <cell r="D161">
            <v>-284396049.9950366</v>
          </cell>
          <cell r="F161" t="str">
            <v>111IPSO</v>
          </cell>
          <cell r="G161" t="str">
            <v>111IP</v>
          </cell>
          <cell r="I161">
            <v>-284396049.9950366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</row>
        <row r="162">
          <cell r="A162" t="str">
            <v>111IPSSGCH</v>
          </cell>
          <cell r="B162" t="str">
            <v>111IP</v>
          </cell>
          <cell r="D162">
            <v>-41829.480000000003</v>
          </cell>
          <cell r="F162" t="str">
            <v>111IPSSGCH</v>
          </cell>
          <cell r="G162" t="str">
            <v>111IP</v>
          </cell>
          <cell r="I162">
            <v>-41829.480000000003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 t="str">
            <v>111IPUT</v>
          </cell>
          <cell r="B163" t="str">
            <v>111IP</v>
          </cell>
          <cell r="D163">
            <v>-13587.195621922432</v>
          </cell>
          <cell r="F163" t="str">
            <v>111IPUT</v>
          </cell>
          <cell r="G163" t="str">
            <v>111IP</v>
          </cell>
          <cell r="I163">
            <v>-13587.195621922432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 t="str">
            <v>111IPWA</v>
          </cell>
          <cell r="B164" t="str">
            <v>111IP</v>
          </cell>
          <cell r="D164">
            <v>-441.5867558388212</v>
          </cell>
          <cell r="F164" t="str">
            <v>111IPWA</v>
          </cell>
          <cell r="G164" t="str">
            <v>111IP</v>
          </cell>
          <cell r="I164">
            <v>-441.5867558388212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</row>
        <row r="165">
          <cell r="A165" t="str">
            <v>111IPWYP</v>
          </cell>
          <cell r="B165" t="str">
            <v>111IP</v>
          </cell>
          <cell r="D165">
            <v>-47616.89000000005</v>
          </cell>
          <cell r="F165" t="str">
            <v>111IPWYP</v>
          </cell>
          <cell r="G165" t="str">
            <v>111IP</v>
          </cell>
          <cell r="I165">
            <v>-47616.89000000005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 t="str">
            <v>114DGP</v>
          </cell>
          <cell r="B166" t="str">
            <v>114</v>
          </cell>
          <cell r="D166">
            <v>14560710.68</v>
          </cell>
          <cell r="F166" t="str">
            <v>114DGP</v>
          </cell>
          <cell r="G166" t="str">
            <v>114</v>
          </cell>
          <cell r="I166">
            <v>14560710.68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A167" t="str">
            <v>114SG</v>
          </cell>
          <cell r="B167" t="str">
            <v>114</v>
          </cell>
          <cell r="D167">
            <v>142633069.06999999</v>
          </cell>
          <cell r="F167" t="str">
            <v>114SG</v>
          </cell>
          <cell r="G167" t="str">
            <v>114</v>
          </cell>
          <cell r="I167">
            <v>142633069.06999999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 t="str">
            <v>115DGP</v>
          </cell>
          <cell r="B168" t="str">
            <v>115</v>
          </cell>
          <cell r="D168">
            <v>-11564315.57</v>
          </cell>
          <cell r="F168" t="str">
            <v>115DGP</v>
          </cell>
          <cell r="G168" t="str">
            <v>115</v>
          </cell>
          <cell r="I168">
            <v>-11564315.57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 t="str">
            <v>115SG</v>
          </cell>
          <cell r="B169" t="str">
            <v>115</v>
          </cell>
          <cell r="D169">
            <v>-90241910.400000006</v>
          </cell>
          <cell r="F169" t="str">
            <v>115SG</v>
          </cell>
          <cell r="G169" t="str">
            <v>115</v>
          </cell>
          <cell r="I169">
            <v>-90241910.400000006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</row>
        <row r="170">
          <cell r="A170" t="str">
            <v>124CA</v>
          </cell>
          <cell r="B170" t="str">
            <v>124</v>
          </cell>
          <cell r="D170">
            <v>400445.39</v>
          </cell>
          <cell r="F170" t="str">
            <v>124CA</v>
          </cell>
          <cell r="G170" t="str">
            <v>124</v>
          </cell>
          <cell r="I170">
            <v>400445.39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 t="str">
            <v>124ID</v>
          </cell>
          <cell r="B171" t="str">
            <v>124</v>
          </cell>
          <cell r="D171">
            <v>36640.9</v>
          </cell>
          <cell r="F171" t="str">
            <v>124ID</v>
          </cell>
          <cell r="G171" t="str">
            <v>124</v>
          </cell>
          <cell r="I171">
            <v>36640.9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</row>
        <row r="172">
          <cell r="A172" t="str">
            <v>124OR</v>
          </cell>
          <cell r="B172" t="str">
            <v>124</v>
          </cell>
          <cell r="D172">
            <v>0.17</v>
          </cell>
          <cell r="F172" t="str">
            <v>124OR</v>
          </cell>
          <cell r="G172" t="str">
            <v>124</v>
          </cell>
          <cell r="I172">
            <v>0.17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 t="str">
            <v>124OTHER</v>
          </cell>
          <cell r="B173" t="str">
            <v>124</v>
          </cell>
          <cell r="D173">
            <v>-4520401.8</v>
          </cell>
          <cell r="F173" t="str">
            <v>124OTHER</v>
          </cell>
          <cell r="G173" t="str">
            <v>124</v>
          </cell>
          <cell r="I173">
            <v>-4520401.8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</row>
        <row r="174">
          <cell r="A174" t="str">
            <v>124SO</v>
          </cell>
          <cell r="B174" t="str">
            <v>124</v>
          </cell>
          <cell r="D174">
            <v>-2464.1799999999998</v>
          </cell>
          <cell r="F174" t="str">
            <v>124SO</v>
          </cell>
          <cell r="G174" t="str">
            <v>124</v>
          </cell>
          <cell r="I174">
            <v>-2464.1799999999998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 t="str">
            <v>124UT</v>
          </cell>
          <cell r="B175" t="str">
            <v>124</v>
          </cell>
          <cell r="D175">
            <v>5234832.9400000004</v>
          </cell>
          <cell r="F175" t="str">
            <v>124UT</v>
          </cell>
          <cell r="G175" t="str">
            <v>124</v>
          </cell>
          <cell r="I175">
            <v>5234832.9400000004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 t="str">
            <v>124WA</v>
          </cell>
          <cell r="B176" t="str">
            <v>124</v>
          </cell>
          <cell r="D176">
            <v>2063755.6</v>
          </cell>
          <cell r="F176" t="str">
            <v>124WA</v>
          </cell>
          <cell r="G176" t="str">
            <v>124</v>
          </cell>
          <cell r="I176">
            <v>2063755.6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 t="str">
            <v>124WYP</v>
          </cell>
          <cell r="B177" t="str">
            <v>124</v>
          </cell>
          <cell r="D177">
            <v>117215.94</v>
          </cell>
          <cell r="F177" t="str">
            <v>124WYP</v>
          </cell>
          <cell r="G177" t="str">
            <v>124</v>
          </cell>
          <cell r="I177">
            <v>117215.94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</row>
        <row r="178">
          <cell r="A178" t="str">
            <v>124WYU</v>
          </cell>
          <cell r="B178" t="str">
            <v>124</v>
          </cell>
          <cell r="D178">
            <v>11717.03</v>
          </cell>
          <cell r="F178" t="str">
            <v>124WYU</v>
          </cell>
          <cell r="G178" t="str">
            <v>124</v>
          </cell>
          <cell r="I178">
            <v>11717.03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</row>
        <row r="179">
          <cell r="A179" t="str">
            <v>131SNP</v>
          </cell>
          <cell r="B179" t="str">
            <v>131</v>
          </cell>
          <cell r="D179">
            <v>0.14333329908549786</v>
          </cell>
          <cell r="F179" t="str">
            <v>131SNP</v>
          </cell>
          <cell r="G179" t="str">
            <v>131</v>
          </cell>
          <cell r="I179">
            <v>0.14333329908549786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</row>
        <row r="180">
          <cell r="A180" t="str">
            <v>135SG</v>
          </cell>
          <cell r="B180" t="str">
            <v>135</v>
          </cell>
          <cell r="D180">
            <v>2150.9166666669998</v>
          </cell>
          <cell r="F180" t="str">
            <v>135SG</v>
          </cell>
          <cell r="G180" t="str">
            <v>135</v>
          </cell>
          <cell r="I180">
            <v>2150.9166666669998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</row>
        <row r="181">
          <cell r="A181" t="str">
            <v>141SO</v>
          </cell>
          <cell r="B181" t="str">
            <v>141</v>
          </cell>
          <cell r="D181">
            <v>190712.75833333301</v>
          </cell>
          <cell r="F181" t="str">
            <v>141SO</v>
          </cell>
          <cell r="G181" t="str">
            <v>141</v>
          </cell>
          <cell r="I181">
            <v>190712.75833333301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 t="str">
            <v>143SO</v>
          </cell>
          <cell r="B182" t="str">
            <v>143</v>
          </cell>
          <cell r="D182">
            <v>26532240.295833301</v>
          </cell>
          <cell r="F182" t="str">
            <v>143SO</v>
          </cell>
          <cell r="G182" t="str">
            <v>143</v>
          </cell>
          <cell r="I182">
            <v>26532240.295833301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</row>
        <row r="183">
          <cell r="A183" t="str">
            <v>151SE</v>
          </cell>
          <cell r="B183" t="str">
            <v>151</v>
          </cell>
          <cell r="D183">
            <v>192970097.31265315</v>
          </cell>
          <cell r="F183" t="str">
            <v>151SE</v>
          </cell>
          <cell r="G183" t="str">
            <v>151</v>
          </cell>
          <cell r="I183">
            <v>192970097.31265315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 t="str">
            <v>151SSECH</v>
          </cell>
          <cell r="B184" t="str">
            <v>151</v>
          </cell>
          <cell r="D184">
            <v>7670338.5108189704</v>
          </cell>
          <cell r="F184" t="str">
            <v>151SSECH</v>
          </cell>
          <cell r="G184" t="str">
            <v>151</v>
          </cell>
          <cell r="I184">
            <v>7670338.5108189704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</row>
        <row r="185">
          <cell r="A185" t="str">
            <v>154CA</v>
          </cell>
          <cell r="B185" t="str">
            <v>154</v>
          </cell>
          <cell r="D185">
            <v>1311795.6499999999</v>
          </cell>
          <cell r="F185" t="str">
            <v>154CA</v>
          </cell>
          <cell r="G185" t="str">
            <v>154</v>
          </cell>
          <cell r="I185">
            <v>1311795.6499999999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 t="str">
            <v>154ID</v>
          </cell>
          <cell r="B186" t="str">
            <v>154</v>
          </cell>
          <cell r="D186">
            <v>5101210.43</v>
          </cell>
          <cell r="F186" t="str">
            <v>154ID</v>
          </cell>
          <cell r="G186" t="str">
            <v>154</v>
          </cell>
          <cell r="I186">
            <v>5101210.43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</row>
        <row r="187">
          <cell r="A187" t="str">
            <v>154OR</v>
          </cell>
          <cell r="B187" t="str">
            <v>154</v>
          </cell>
          <cell r="D187">
            <v>27830344.579999998</v>
          </cell>
          <cell r="F187" t="str">
            <v>154OR</v>
          </cell>
          <cell r="G187" t="str">
            <v>154</v>
          </cell>
          <cell r="I187">
            <v>27830344.579999998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 t="str">
            <v>154SE</v>
          </cell>
          <cell r="B188" t="str">
            <v>154</v>
          </cell>
          <cell r="D188">
            <v>4656652.1500000004</v>
          </cell>
          <cell r="F188" t="str">
            <v>154SE</v>
          </cell>
          <cell r="G188" t="str">
            <v>154</v>
          </cell>
          <cell r="I188">
            <v>4656652.1500000004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</row>
        <row r="189">
          <cell r="A189" t="str">
            <v>154SG</v>
          </cell>
          <cell r="B189" t="str">
            <v>154</v>
          </cell>
          <cell r="D189">
            <v>2224313.1800000002</v>
          </cell>
          <cell r="F189" t="str">
            <v>154SG</v>
          </cell>
          <cell r="G189" t="str">
            <v>154</v>
          </cell>
          <cell r="I189">
            <v>2224313.1800000002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 t="str">
            <v>154SNPD</v>
          </cell>
          <cell r="B190" t="str">
            <v>154</v>
          </cell>
          <cell r="D190">
            <v>-4383329.34</v>
          </cell>
          <cell r="F190" t="str">
            <v>154SNPD</v>
          </cell>
          <cell r="G190" t="str">
            <v>154</v>
          </cell>
          <cell r="I190">
            <v>-4383329.34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</row>
        <row r="191">
          <cell r="A191" t="str">
            <v>154SNPPH</v>
          </cell>
          <cell r="B191" t="str">
            <v>154</v>
          </cell>
          <cell r="D191">
            <v>-1859.7</v>
          </cell>
          <cell r="F191" t="str">
            <v>154SNPPH</v>
          </cell>
          <cell r="G191" t="str">
            <v>154</v>
          </cell>
          <cell r="I191">
            <v>-1859.7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 t="str">
            <v>154SNPPO</v>
          </cell>
          <cell r="B192" t="str">
            <v>154</v>
          </cell>
          <cell r="D192">
            <v>802285.5</v>
          </cell>
          <cell r="F192" t="str">
            <v>154SNPPO</v>
          </cell>
          <cell r="G192" t="str">
            <v>154</v>
          </cell>
          <cell r="I192">
            <v>802285.5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</row>
        <row r="193">
          <cell r="A193" t="str">
            <v>154SNPPS</v>
          </cell>
          <cell r="B193" t="str">
            <v>154</v>
          </cell>
          <cell r="D193">
            <v>76721286.920000002</v>
          </cell>
          <cell r="F193" t="str">
            <v>154SNPPS</v>
          </cell>
          <cell r="G193" t="str">
            <v>154</v>
          </cell>
          <cell r="I193">
            <v>76721286.920000002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 t="str">
            <v>154SO</v>
          </cell>
          <cell r="B194" t="str">
            <v>154</v>
          </cell>
          <cell r="D194">
            <v>-138028</v>
          </cell>
          <cell r="F194" t="str">
            <v>154SO</v>
          </cell>
          <cell r="G194" t="str">
            <v>154</v>
          </cell>
          <cell r="I194">
            <v>-138028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</row>
        <row r="195">
          <cell r="A195" t="str">
            <v>154UT</v>
          </cell>
          <cell r="B195" t="str">
            <v>154</v>
          </cell>
          <cell r="D195">
            <v>39220820.789999999</v>
          </cell>
          <cell r="F195" t="str">
            <v>154UT</v>
          </cell>
          <cell r="G195" t="str">
            <v>154</v>
          </cell>
          <cell r="I195">
            <v>39220820.789999999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 t="str">
            <v>154WA</v>
          </cell>
          <cell r="B196" t="str">
            <v>154</v>
          </cell>
          <cell r="D196">
            <v>6697755.3499999996</v>
          </cell>
          <cell r="F196" t="str">
            <v>154WA</v>
          </cell>
          <cell r="G196" t="str">
            <v>154</v>
          </cell>
          <cell r="I196">
            <v>6697755.3499999996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</row>
        <row r="197">
          <cell r="A197" t="str">
            <v>154WYP</v>
          </cell>
          <cell r="B197" t="str">
            <v>154</v>
          </cell>
          <cell r="D197">
            <v>8476768.0899999999</v>
          </cell>
          <cell r="F197" t="str">
            <v>154WYP</v>
          </cell>
          <cell r="G197" t="str">
            <v>154</v>
          </cell>
          <cell r="I197">
            <v>8476768.0899999999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 t="str">
            <v>154WYU</v>
          </cell>
          <cell r="B198" t="str">
            <v>154</v>
          </cell>
          <cell r="D198">
            <v>1555352.99</v>
          </cell>
          <cell r="F198" t="str">
            <v>154WYU</v>
          </cell>
          <cell r="G198" t="str">
            <v>154</v>
          </cell>
          <cell r="I198">
            <v>1555352.99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</row>
        <row r="199">
          <cell r="A199" t="str">
            <v>165GPS</v>
          </cell>
          <cell r="B199" t="str">
            <v>165</v>
          </cell>
          <cell r="D199">
            <v>8912909.75</v>
          </cell>
          <cell r="F199" t="str">
            <v>165GPS</v>
          </cell>
          <cell r="G199" t="str">
            <v>165</v>
          </cell>
          <cell r="I199">
            <v>8912909.75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 t="str">
            <v>165ID</v>
          </cell>
          <cell r="B200" t="str">
            <v>165</v>
          </cell>
          <cell r="D200">
            <v>230636.42</v>
          </cell>
          <cell r="F200" t="str">
            <v>165ID</v>
          </cell>
          <cell r="G200" t="str">
            <v>165</v>
          </cell>
          <cell r="I200">
            <v>230636.42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</row>
        <row r="201">
          <cell r="A201" t="str">
            <v>165OR</v>
          </cell>
          <cell r="B201" t="str">
            <v>165</v>
          </cell>
          <cell r="D201">
            <v>1075194.72</v>
          </cell>
          <cell r="F201" t="str">
            <v>165OR</v>
          </cell>
          <cell r="G201" t="str">
            <v>165</v>
          </cell>
          <cell r="I201">
            <v>1075194.72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 t="str">
            <v>165SE</v>
          </cell>
          <cell r="B202" t="str">
            <v>165</v>
          </cell>
          <cell r="D202">
            <v>2880957.96</v>
          </cell>
          <cell r="F202" t="str">
            <v>165SE</v>
          </cell>
          <cell r="G202" t="str">
            <v>165</v>
          </cell>
          <cell r="I202">
            <v>2880957.96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 t="str">
            <v>165SG</v>
          </cell>
          <cell r="B203" t="str">
            <v>165</v>
          </cell>
          <cell r="D203">
            <v>3813910.32</v>
          </cell>
          <cell r="F203" t="str">
            <v>165SG</v>
          </cell>
          <cell r="G203" t="str">
            <v>165</v>
          </cell>
          <cell r="I203">
            <v>3813910.32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 t="str">
            <v>165SO</v>
          </cell>
          <cell r="B204" t="str">
            <v>165</v>
          </cell>
          <cell r="D204">
            <v>19788881.629999999</v>
          </cell>
          <cell r="F204" t="str">
            <v>165SO</v>
          </cell>
          <cell r="G204" t="str">
            <v>165</v>
          </cell>
          <cell r="I204">
            <v>19788881.629999999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</row>
        <row r="205">
          <cell r="A205" t="str">
            <v>165UT</v>
          </cell>
          <cell r="B205" t="str">
            <v>165</v>
          </cell>
          <cell r="D205">
            <v>1975368</v>
          </cell>
          <cell r="F205" t="str">
            <v>165UT</v>
          </cell>
          <cell r="G205" t="str">
            <v>165</v>
          </cell>
          <cell r="I205">
            <v>1975368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 t="str">
            <v>18222OR</v>
          </cell>
          <cell r="B206" t="str">
            <v>18222</v>
          </cell>
          <cell r="D206">
            <v>-141569.69</v>
          </cell>
          <cell r="F206" t="str">
            <v>18222OR</v>
          </cell>
          <cell r="G206" t="str">
            <v>18222</v>
          </cell>
          <cell r="I206">
            <v>-141569.69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 t="str">
            <v>18222TROJD</v>
          </cell>
          <cell r="B207" t="str">
            <v>18222</v>
          </cell>
          <cell r="D207">
            <v>99713.419999999925</v>
          </cell>
          <cell r="F207" t="str">
            <v>18222TROJD</v>
          </cell>
          <cell r="G207" t="str">
            <v>18222</v>
          </cell>
          <cell r="I207">
            <v>99713.419999999925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</row>
        <row r="208">
          <cell r="A208" t="str">
            <v>18222TROJP</v>
          </cell>
          <cell r="B208" t="str">
            <v>18222</v>
          </cell>
          <cell r="D208">
            <v>68097.370000000112</v>
          </cell>
          <cell r="F208" t="str">
            <v>18222TROJP</v>
          </cell>
          <cell r="G208" t="str">
            <v>18222</v>
          </cell>
          <cell r="I208">
            <v>68097.370000000112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 t="str">
            <v>18222WA</v>
          </cell>
          <cell r="B209" t="str">
            <v>18222</v>
          </cell>
          <cell r="D209">
            <v>-574512.06000000006</v>
          </cell>
          <cell r="F209" t="str">
            <v>18222WA</v>
          </cell>
          <cell r="G209" t="str">
            <v>18222</v>
          </cell>
          <cell r="I209">
            <v>-574512.06000000006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</row>
        <row r="210">
          <cell r="A210" t="str">
            <v>182MID</v>
          </cell>
          <cell r="B210" t="str">
            <v>182M</v>
          </cell>
          <cell r="D210">
            <v>-247861.13</v>
          </cell>
          <cell r="F210" t="str">
            <v>182MID</v>
          </cell>
          <cell r="G210" t="str">
            <v>182M</v>
          </cell>
          <cell r="I210">
            <v>-247861.13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 t="str">
            <v>182MOR</v>
          </cell>
          <cell r="B211" t="str">
            <v>182M</v>
          </cell>
          <cell r="D211">
            <v>5699976.7300000004</v>
          </cell>
          <cell r="F211" t="str">
            <v>182MOR</v>
          </cell>
          <cell r="G211" t="str">
            <v>182M</v>
          </cell>
          <cell r="I211">
            <v>5699976.7300000004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</row>
        <row r="212">
          <cell r="A212" t="str">
            <v>182MOTHER</v>
          </cell>
          <cell r="B212" t="str">
            <v>182M</v>
          </cell>
          <cell r="D212">
            <v>68507151.530000001</v>
          </cell>
          <cell r="F212" t="str">
            <v>182MOTHER</v>
          </cell>
          <cell r="G212" t="str">
            <v>182M</v>
          </cell>
          <cell r="I212">
            <v>68507151.530000001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 t="str">
            <v>182MSG</v>
          </cell>
          <cell r="B213" t="str">
            <v>182M</v>
          </cell>
          <cell r="D213">
            <v>5309283.32</v>
          </cell>
          <cell r="F213" t="str">
            <v>182MSG</v>
          </cell>
          <cell r="G213" t="str">
            <v>182M</v>
          </cell>
          <cell r="I213">
            <v>5309283.32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</row>
        <row r="214">
          <cell r="A214" t="str">
            <v>182MSGCT</v>
          </cell>
          <cell r="B214" t="str">
            <v>182M</v>
          </cell>
          <cell r="D214">
            <v>7389298.2599999998</v>
          </cell>
          <cell r="F214" t="str">
            <v>182MSGCT</v>
          </cell>
          <cell r="G214" t="str">
            <v>182M</v>
          </cell>
          <cell r="I214">
            <v>7389298.2599999998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 t="str">
            <v>182MSG-P</v>
          </cell>
          <cell r="B215" t="str">
            <v>182M</v>
          </cell>
          <cell r="D215">
            <v>-3043010</v>
          </cell>
          <cell r="F215" t="str">
            <v>182MSG-P</v>
          </cell>
          <cell r="G215" t="str">
            <v>182M</v>
          </cell>
          <cell r="I215">
            <v>-3043010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</row>
        <row r="216">
          <cell r="A216" t="str">
            <v>182MSO</v>
          </cell>
          <cell r="B216" t="str">
            <v>182M</v>
          </cell>
          <cell r="D216">
            <v>7034874.2000000002</v>
          </cell>
          <cell r="F216" t="str">
            <v>182MSO</v>
          </cell>
          <cell r="G216" t="str">
            <v>182M</v>
          </cell>
          <cell r="I216">
            <v>7034874.2000000002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 t="str">
            <v>182MUT</v>
          </cell>
          <cell r="B217" t="str">
            <v>182M</v>
          </cell>
          <cell r="D217">
            <v>1033173.98</v>
          </cell>
          <cell r="F217" t="str">
            <v>182MUT</v>
          </cell>
          <cell r="G217" t="str">
            <v>182M</v>
          </cell>
          <cell r="I217">
            <v>1033173.98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</row>
        <row r="218">
          <cell r="A218" t="str">
            <v>182MWA</v>
          </cell>
          <cell r="B218" t="str">
            <v>182M</v>
          </cell>
          <cell r="D218">
            <v>205468.69</v>
          </cell>
          <cell r="F218" t="str">
            <v>182MWA</v>
          </cell>
          <cell r="G218" t="str">
            <v>182M</v>
          </cell>
          <cell r="I218">
            <v>205468.69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 t="str">
            <v>182MWYP</v>
          </cell>
          <cell r="B219" t="str">
            <v>182M</v>
          </cell>
          <cell r="D219">
            <v>285598.35999999987</v>
          </cell>
          <cell r="F219" t="str">
            <v>182MWYP</v>
          </cell>
          <cell r="G219" t="str">
            <v>182M</v>
          </cell>
          <cell r="I219">
            <v>285598.35999999987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</row>
        <row r="220">
          <cell r="A220" t="str">
            <v>182WCA</v>
          </cell>
          <cell r="B220" t="str">
            <v>182W</v>
          </cell>
          <cell r="D220">
            <v>0.01</v>
          </cell>
          <cell r="F220" t="str">
            <v>182WCA</v>
          </cell>
          <cell r="G220" t="str">
            <v>182W</v>
          </cell>
          <cell r="I220">
            <v>0.01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 t="str">
            <v>182WID</v>
          </cell>
          <cell r="B221" t="str">
            <v>182W</v>
          </cell>
          <cell r="D221">
            <v>4512561.1100000003</v>
          </cell>
          <cell r="F221" t="str">
            <v>182WID</v>
          </cell>
          <cell r="G221" t="str">
            <v>182W</v>
          </cell>
          <cell r="I221">
            <v>4512561.1100000003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</row>
        <row r="222">
          <cell r="A222" t="str">
            <v>182WOTHER</v>
          </cell>
          <cell r="B222" t="str">
            <v>182W</v>
          </cell>
          <cell r="D222">
            <v>10615397.52</v>
          </cell>
          <cell r="F222" t="str">
            <v>182WOTHER</v>
          </cell>
          <cell r="G222" t="str">
            <v>182W</v>
          </cell>
          <cell r="I222">
            <v>10615397.52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 t="str">
            <v>182WUT</v>
          </cell>
          <cell r="B223" t="str">
            <v>182W</v>
          </cell>
          <cell r="D223">
            <v>644362.65</v>
          </cell>
          <cell r="F223" t="str">
            <v>182WUT</v>
          </cell>
          <cell r="G223" t="str">
            <v>182W</v>
          </cell>
          <cell r="I223">
            <v>644362.65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</row>
        <row r="224">
          <cell r="A224" t="str">
            <v>182WWYP</v>
          </cell>
          <cell r="B224" t="str">
            <v>182W</v>
          </cell>
          <cell r="D224">
            <v>149229.18</v>
          </cell>
          <cell r="F224" t="str">
            <v>182WWYP</v>
          </cell>
          <cell r="G224" t="str">
            <v>182W</v>
          </cell>
          <cell r="I224">
            <v>149229.18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 t="str">
            <v>182WWYU</v>
          </cell>
          <cell r="B225" t="str">
            <v>182W</v>
          </cell>
          <cell r="D225">
            <v>208.82</v>
          </cell>
          <cell r="F225" t="str">
            <v>182WWYU</v>
          </cell>
          <cell r="G225" t="str">
            <v>182W</v>
          </cell>
          <cell r="I225">
            <v>208.82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 t="str">
            <v>186MOTHER</v>
          </cell>
          <cell r="B226" t="str">
            <v>186M</v>
          </cell>
          <cell r="D226">
            <v>23164554.57</v>
          </cell>
          <cell r="F226" t="str">
            <v>186MOTHER</v>
          </cell>
          <cell r="G226" t="str">
            <v>186M</v>
          </cell>
          <cell r="I226">
            <v>23164554.57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 t="str">
            <v>186MSE</v>
          </cell>
          <cell r="B227" t="str">
            <v>186M</v>
          </cell>
          <cell r="D227">
            <v>6309691.8499999996</v>
          </cell>
          <cell r="F227" t="str">
            <v>186MSE</v>
          </cell>
          <cell r="G227" t="str">
            <v>186M</v>
          </cell>
          <cell r="I227">
            <v>6309691.8499999996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</row>
        <row r="228">
          <cell r="A228" t="str">
            <v>186MSG</v>
          </cell>
          <cell r="B228" t="str">
            <v>186M</v>
          </cell>
          <cell r="D228">
            <v>46639761.219999999</v>
          </cell>
          <cell r="F228" t="str">
            <v>186MSG</v>
          </cell>
          <cell r="G228" t="str">
            <v>186M</v>
          </cell>
          <cell r="I228">
            <v>46639761.219999999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 t="str">
            <v>186MSO</v>
          </cell>
          <cell r="B229" t="str">
            <v>186M</v>
          </cell>
          <cell r="D229">
            <v>56186.25</v>
          </cell>
          <cell r="F229" t="str">
            <v>186MSO</v>
          </cell>
          <cell r="G229" t="str">
            <v>186M</v>
          </cell>
          <cell r="I229">
            <v>56186.25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</row>
        <row r="230">
          <cell r="A230" t="str">
            <v>186MWA</v>
          </cell>
          <cell r="B230" t="str">
            <v>186M</v>
          </cell>
          <cell r="D230">
            <v>117352.2</v>
          </cell>
          <cell r="F230" t="str">
            <v>186MWA</v>
          </cell>
          <cell r="G230" t="str">
            <v>186M</v>
          </cell>
          <cell r="I230">
            <v>117352.2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 t="str">
            <v>190BADDEBT</v>
          </cell>
          <cell r="B231" t="str">
            <v>190</v>
          </cell>
          <cell r="D231">
            <v>3174264.74</v>
          </cell>
          <cell r="F231" t="str">
            <v>190BADDEBT</v>
          </cell>
          <cell r="G231" t="str">
            <v>190</v>
          </cell>
          <cell r="I231">
            <v>3174264.74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</row>
        <row r="232">
          <cell r="A232" t="str">
            <v>190CA</v>
          </cell>
          <cell r="B232" t="str">
            <v>190</v>
          </cell>
          <cell r="D232">
            <v>9108.3099999999977</v>
          </cell>
          <cell r="F232" t="str">
            <v>190CA</v>
          </cell>
          <cell r="G232" t="str">
            <v>190</v>
          </cell>
          <cell r="I232">
            <v>9108.3099999999977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 t="str">
            <v>190CN</v>
          </cell>
          <cell r="B233" t="str">
            <v>190</v>
          </cell>
          <cell r="D233">
            <v>88380.67</v>
          </cell>
          <cell r="F233" t="str">
            <v>190CN</v>
          </cell>
          <cell r="G233" t="str">
            <v>190</v>
          </cell>
          <cell r="I233">
            <v>88380.67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 t="str">
            <v>190DGP</v>
          </cell>
          <cell r="B234" t="str">
            <v>190</v>
          </cell>
          <cell r="D234">
            <v>0.04</v>
          </cell>
          <cell r="F234" t="str">
            <v>190DGP</v>
          </cell>
          <cell r="G234" t="str">
            <v>190</v>
          </cell>
          <cell r="I234">
            <v>0.04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 t="str">
            <v>190ID</v>
          </cell>
          <cell r="B235" t="str">
            <v>190</v>
          </cell>
          <cell r="D235">
            <v>-1.0800000000162981</v>
          </cell>
          <cell r="F235" t="str">
            <v>190ID</v>
          </cell>
          <cell r="G235" t="str">
            <v>190</v>
          </cell>
          <cell r="I235">
            <v>-1.0800000000162981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</row>
        <row r="236">
          <cell r="A236" t="str">
            <v>190OR</v>
          </cell>
          <cell r="B236" t="str">
            <v>190</v>
          </cell>
          <cell r="D236">
            <v>1.0000000009313226E-2</v>
          </cell>
          <cell r="F236" t="str">
            <v>190OR</v>
          </cell>
          <cell r="G236" t="str">
            <v>190</v>
          </cell>
          <cell r="I236">
            <v>1.0000000009313226E-2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 t="str">
            <v>190OTHER</v>
          </cell>
          <cell r="B237" t="str">
            <v>190</v>
          </cell>
          <cell r="D237">
            <v>11930924.880000001</v>
          </cell>
          <cell r="F237" t="str">
            <v>190OTHER</v>
          </cell>
          <cell r="G237" t="str">
            <v>190</v>
          </cell>
          <cell r="I237">
            <v>11930924.880000001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 t="str">
            <v>190SE</v>
          </cell>
          <cell r="B238" t="str">
            <v>190</v>
          </cell>
          <cell r="D238">
            <v>24272563.449999999</v>
          </cell>
          <cell r="F238" t="str">
            <v>190SE</v>
          </cell>
          <cell r="G238" t="str">
            <v>190</v>
          </cell>
          <cell r="I238">
            <v>24272563.449999999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</row>
        <row r="239">
          <cell r="A239" t="str">
            <v>190SG</v>
          </cell>
          <cell r="B239" t="str">
            <v>190</v>
          </cell>
          <cell r="D239">
            <v>39466885.549999997</v>
          </cell>
          <cell r="F239" t="str">
            <v>190SG</v>
          </cell>
          <cell r="G239" t="str">
            <v>190</v>
          </cell>
          <cell r="I239">
            <v>39466885.549999997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 t="str">
            <v>190SNP</v>
          </cell>
          <cell r="B240" t="str">
            <v>190</v>
          </cell>
          <cell r="D240">
            <v>-0.37</v>
          </cell>
          <cell r="F240" t="str">
            <v>190SNP</v>
          </cell>
          <cell r="G240" t="str">
            <v>190</v>
          </cell>
          <cell r="I240">
            <v>-0.37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</row>
        <row r="241">
          <cell r="A241" t="str">
            <v>190SNPD</v>
          </cell>
          <cell r="B241" t="str">
            <v>190</v>
          </cell>
          <cell r="D241">
            <v>703232.29</v>
          </cell>
          <cell r="F241" t="str">
            <v>190SNPD</v>
          </cell>
          <cell r="G241" t="str">
            <v>190</v>
          </cell>
          <cell r="I241">
            <v>703232.29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 t="str">
            <v>190SO</v>
          </cell>
          <cell r="B242" t="str">
            <v>190</v>
          </cell>
          <cell r="D242">
            <v>28297057.009999998</v>
          </cell>
          <cell r="F242" t="str">
            <v>190SO</v>
          </cell>
          <cell r="G242" t="str">
            <v>190</v>
          </cell>
          <cell r="I242">
            <v>28297057.009999998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</row>
        <row r="243">
          <cell r="A243" t="str">
            <v>190SSGCT</v>
          </cell>
          <cell r="B243" t="str">
            <v>190</v>
          </cell>
          <cell r="D243">
            <v>-0.11</v>
          </cell>
          <cell r="F243" t="str">
            <v>190SSGCT</v>
          </cell>
          <cell r="G243" t="str">
            <v>190</v>
          </cell>
          <cell r="I243">
            <v>-0.11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 t="str">
            <v>190TROJD</v>
          </cell>
          <cell r="B244" t="str">
            <v>190</v>
          </cell>
          <cell r="D244">
            <v>-0.28999999999999204</v>
          </cell>
          <cell r="F244" t="str">
            <v>190TROJD</v>
          </cell>
          <cell r="G244" t="str">
            <v>190</v>
          </cell>
          <cell r="I244">
            <v>-0.28999999999999204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 t="str">
            <v>190UT</v>
          </cell>
          <cell r="B245" t="str">
            <v>190</v>
          </cell>
          <cell r="D245">
            <v>2.0000000018626451E-2</v>
          </cell>
          <cell r="F245" t="str">
            <v>190UT</v>
          </cell>
          <cell r="G245" t="str">
            <v>190</v>
          </cell>
          <cell r="I245">
            <v>2.0000000018626451E-2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 t="str">
            <v>190WA</v>
          </cell>
          <cell r="B246" t="str">
            <v>190</v>
          </cell>
          <cell r="D246">
            <v>208010.45</v>
          </cell>
          <cell r="F246" t="str">
            <v>190WA</v>
          </cell>
          <cell r="G246" t="str">
            <v>190</v>
          </cell>
          <cell r="I246">
            <v>208010.45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</row>
        <row r="247">
          <cell r="A247" t="str">
            <v>190WYP</v>
          </cell>
          <cell r="B247" t="str">
            <v>190</v>
          </cell>
          <cell r="D247">
            <v>233547.67999999993</v>
          </cell>
          <cell r="F247" t="str">
            <v>190WYP</v>
          </cell>
          <cell r="G247" t="str">
            <v>190</v>
          </cell>
          <cell r="I247">
            <v>233547.67999999993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 t="str">
            <v>2282SO</v>
          </cell>
          <cell r="B248" t="str">
            <v>2282</v>
          </cell>
          <cell r="D248">
            <v>-8501564.8000000007</v>
          </cell>
          <cell r="F248" t="str">
            <v>2282SO</v>
          </cell>
          <cell r="G248" t="str">
            <v>2282</v>
          </cell>
          <cell r="I248">
            <v>-8501564.8000000007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</row>
        <row r="249">
          <cell r="A249" t="str">
            <v>2283SO</v>
          </cell>
          <cell r="B249" t="str">
            <v>2283</v>
          </cell>
          <cell r="D249">
            <v>-20844951.109999999</v>
          </cell>
          <cell r="F249" t="str">
            <v>2283SO</v>
          </cell>
          <cell r="G249" t="str">
            <v>2283</v>
          </cell>
          <cell r="I249">
            <v>-20844951.109999999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 t="str">
            <v>230SE</v>
          </cell>
          <cell r="B250" t="str">
            <v>230</v>
          </cell>
          <cell r="D250">
            <v>-2460800.2983333301</v>
          </cell>
          <cell r="F250" t="str">
            <v>230SE</v>
          </cell>
          <cell r="G250" t="str">
            <v>230</v>
          </cell>
          <cell r="I250">
            <v>-2460800.2983333301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 t="str">
            <v>230TROJP</v>
          </cell>
          <cell r="B251" t="str">
            <v>230</v>
          </cell>
          <cell r="D251">
            <v>-2044863.87</v>
          </cell>
          <cell r="F251" t="str">
            <v>230TROJP</v>
          </cell>
          <cell r="G251" t="str">
            <v>230</v>
          </cell>
          <cell r="I251">
            <v>-2044863.87</v>
          </cell>
        </row>
        <row r="252">
          <cell r="A252" t="str">
            <v>232SE</v>
          </cell>
          <cell r="B252" t="str">
            <v>232</v>
          </cell>
          <cell r="D252">
            <v>-1332965.5066666601</v>
          </cell>
          <cell r="F252" t="str">
            <v>232SE</v>
          </cell>
          <cell r="G252" t="str">
            <v>232</v>
          </cell>
          <cell r="I252">
            <v>-1332965.5066666601</v>
          </cell>
        </row>
        <row r="253">
          <cell r="A253" t="str">
            <v>232SO</v>
          </cell>
          <cell r="B253" t="str">
            <v>232</v>
          </cell>
          <cell r="D253">
            <v>-5452206.0966666602</v>
          </cell>
          <cell r="F253" t="str">
            <v>232SO</v>
          </cell>
          <cell r="G253" t="str">
            <v>232</v>
          </cell>
          <cell r="I253">
            <v>-5452206.0966666602</v>
          </cell>
        </row>
        <row r="254">
          <cell r="A254" t="str">
            <v>235UT</v>
          </cell>
          <cell r="B254">
            <v>235</v>
          </cell>
          <cell r="D254">
            <v>0</v>
          </cell>
          <cell r="F254" t="str">
            <v>235UT</v>
          </cell>
          <cell r="G254">
            <v>235</v>
          </cell>
          <cell r="I254">
            <v>0</v>
          </cell>
        </row>
        <row r="255">
          <cell r="A255" t="str">
            <v>252CA</v>
          </cell>
          <cell r="B255" t="str">
            <v>252</v>
          </cell>
          <cell r="D255">
            <v>-52327.25</v>
          </cell>
          <cell r="F255" t="str">
            <v>252CA</v>
          </cell>
          <cell r="G255" t="str">
            <v>252</v>
          </cell>
          <cell r="I255">
            <v>-52327.25</v>
          </cell>
        </row>
        <row r="256">
          <cell r="A256" t="str">
            <v>252CN</v>
          </cell>
          <cell r="B256" t="str">
            <v>252</v>
          </cell>
          <cell r="D256">
            <v>-0.60000000009313226</v>
          </cell>
          <cell r="F256" t="str">
            <v>252CN</v>
          </cell>
          <cell r="G256" t="str">
            <v>252</v>
          </cell>
          <cell r="I256">
            <v>-0.60000000009313226</v>
          </cell>
        </row>
        <row r="257">
          <cell r="A257" t="str">
            <v>252ID</v>
          </cell>
          <cell r="B257" t="str">
            <v>252</v>
          </cell>
          <cell r="D257">
            <v>-150326.45000000001</v>
          </cell>
          <cell r="F257" t="str">
            <v>252ID</v>
          </cell>
          <cell r="G257" t="str">
            <v>252</v>
          </cell>
          <cell r="I257">
            <v>-150326.45000000001</v>
          </cell>
        </row>
        <row r="258">
          <cell r="A258" t="str">
            <v>252OR</v>
          </cell>
          <cell r="B258" t="str">
            <v>252</v>
          </cell>
          <cell r="D258">
            <v>-1071230.58</v>
          </cell>
          <cell r="F258" t="str">
            <v>252OR</v>
          </cell>
          <cell r="G258" t="str">
            <v>252</v>
          </cell>
          <cell r="I258">
            <v>-1071230.58</v>
          </cell>
        </row>
        <row r="259">
          <cell r="A259" t="str">
            <v>252SG</v>
          </cell>
          <cell r="B259" t="str">
            <v>252</v>
          </cell>
          <cell r="D259">
            <v>-8565696.6500000004</v>
          </cell>
          <cell r="F259" t="str">
            <v>252SG</v>
          </cell>
          <cell r="G259" t="str">
            <v>252</v>
          </cell>
          <cell r="I259">
            <v>-8565696.6500000004</v>
          </cell>
        </row>
        <row r="260">
          <cell r="A260" t="str">
            <v>252UT</v>
          </cell>
          <cell r="B260" t="str">
            <v>252</v>
          </cell>
          <cell r="D260">
            <v>-7273701.4100000001</v>
          </cell>
          <cell r="F260" t="str">
            <v>252UT</v>
          </cell>
          <cell r="G260" t="str">
            <v>252</v>
          </cell>
          <cell r="I260">
            <v>-7273701.4100000001</v>
          </cell>
        </row>
        <row r="261">
          <cell r="A261" t="str">
            <v>252WA</v>
          </cell>
          <cell r="B261" t="str">
            <v>252</v>
          </cell>
          <cell r="D261">
            <v>-366063.5</v>
          </cell>
          <cell r="F261" t="str">
            <v>252WA</v>
          </cell>
          <cell r="G261" t="str">
            <v>252</v>
          </cell>
          <cell r="I261">
            <v>-366063.5</v>
          </cell>
        </row>
        <row r="262">
          <cell r="A262" t="str">
            <v>252WYP</v>
          </cell>
          <cell r="B262" t="str">
            <v>252</v>
          </cell>
          <cell r="D262">
            <v>-2841030.36</v>
          </cell>
          <cell r="F262" t="str">
            <v>252WYP</v>
          </cell>
          <cell r="G262" t="str">
            <v>252</v>
          </cell>
          <cell r="I262">
            <v>-2841030.36</v>
          </cell>
        </row>
        <row r="263">
          <cell r="A263" t="str">
            <v>252WYU</v>
          </cell>
          <cell r="B263" t="str">
            <v>252</v>
          </cell>
          <cell r="D263">
            <v>-0.33999999999650754</v>
          </cell>
          <cell r="F263" t="str">
            <v>252WYU</v>
          </cell>
          <cell r="G263" t="str">
            <v>252</v>
          </cell>
          <cell r="I263">
            <v>-0.33999999999650754</v>
          </cell>
        </row>
        <row r="264">
          <cell r="A264" t="str">
            <v>25316SE</v>
          </cell>
          <cell r="B264" t="str">
            <v>25316</v>
          </cell>
          <cell r="D264">
            <v>-2296000</v>
          </cell>
          <cell r="F264" t="str">
            <v>25316SE</v>
          </cell>
          <cell r="G264" t="str">
            <v>25316</v>
          </cell>
          <cell r="I264">
            <v>-2296000</v>
          </cell>
        </row>
        <row r="265">
          <cell r="A265" t="str">
            <v>25317SE</v>
          </cell>
          <cell r="B265" t="str">
            <v>25317</v>
          </cell>
          <cell r="D265">
            <v>-1867175</v>
          </cell>
          <cell r="F265" t="str">
            <v>25317SE</v>
          </cell>
          <cell r="G265" t="str">
            <v>25317</v>
          </cell>
          <cell r="I265">
            <v>-1867175</v>
          </cell>
        </row>
        <row r="266">
          <cell r="A266" t="str">
            <v>25318SNPPS</v>
          </cell>
          <cell r="B266" t="str">
            <v>25318</v>
          </cell>
          <cell r="D266">
            <v>-273000</v>
          </cell>
          <cell r="F266" t="str">
            <v>25318SNPPS</v>
          </cell>
          <cell r="G266" t="str">
            <v>25318</v>
          </cell>
          <cell r="I266">
            <v>-273000</v>
          </cell>
        </row>
        <row r="267">
          <cell r="A267" t="str">
            <v>2533SE</v>
          </cell>
          <cell r="B267" t="str">
            <v>2533</v>
          </cell>
          <cell r="D267">
            <v>-5835724.9400000004</v>
          </cell>
          <cell r="F267" t="str">
            <v>2533SE</v>
          </cell>
          <cell r="G267" t="str">
            <v>2533</v>
          </cell>
          <cell r="I267">
            <v>-5835724.9400000004</v>
          </cell>
        </row>
        <row r="268">
          <cell r="A268" t="str">
            <v>25398SE</v>
          </cell>
          <cell r="B268">
            <v>25398</v>
          </cell>
          <cell r="D268">
            <v>-38295350</v>
          </cell>
          <cell r="F268" t="str">
            <v>25398SE</v>
          </cell>
          <cell r="G268">
            <v>25398</v>
          </cell>
          <cell r="I268">
            <v>-38295350</v>
          </cell>
        </row>
        <row r="269">
          <cell r="A269" t="str">
            <v>25399CA</v>
          </cell>
          <cell r="B269" t="str">
            <v>25399</v>
          </cell>
          <cell r="D269">
            <v>-228796.23</v>
          </cell>
          <cell r="F269" t="str">
            <v>25399CA</v>
          </cell>
          <cell r="G269" t="str">
            <v>25399</v>
          </cell>
          <cell r="I269">
            <v>-228796.23</v>
          </cell>
        </row>
        <row r="270">
          <cell r="A270" t="str">
            <v>25399ID</v>
          </cell>
          <cell r="B270" t="str">
            <v>25399</v>
          </cell>
          <cell r="D270">
            <v>-78142.070000000007</v>
          </cell>
          <cell r="F270" t="str">
            <v>25399ID</v>
          </cell>
          <cell r="G270" t="str">
            <v>25399</v>
          </cell>
          <cell r="I270">
            <v>-78142.070000000007</v>
          </cell>
        </row>
        <row r="271">
          <cell r="A271" t="str">
            <v>25399OR</v>
          </cell>
          <cell r="B271" t="str">
            <v>25399</v>
          </cell>
          <cell r="D271">
            <v>-1902634.64</v>
          </cell>
          <cell r="F271" t="str">
            <v>25399OR</v>
          </cell>
          <cell r="G271" t="str">
            <v>25399</v>
          </cell>
          <cell r="I271">
            <v>-1902634.64</v>
          </cell>
        </row>
        <row r="272">
          <cell r="A272" t="str">
            <v>25399OTHER</v>
          </cell>
          <cell r="B272" t="str">
            <v>25399</v>
          </cell>
          <cell r="D272">
            <v>-716516.17</v>
          </cell>
          <cell r="F272" t="str">
            <v>25399OTHER</v>
          </cell>
          <cell r="G272" t="str">
            <v>25399</v>
          </cell>
          <cell r="I272">
            <v>-716516.17</v>
          </cell>
        </row>
        <row r="273">
          <cell r="A273" t="str">
            <v>25399SE</v>
          </cell>
          <cell r="B273" t="str">
            <v>25399</v>
          </cell>
          <cell r="D273">
            <v>-1957748.51</v>
          </cell>
          <cell r="F273" t="str">
            <v>25399SE</v>
          </cell>
          <cell r="G273" t="str">
            <v>25399</v>
          </cell>
          <cell r="I273">
            <v>-1957748.51</v>
          </cell>
        </row>
        <row r="274">
          <cell r="A274" t="str">
            <v>25399SG</v>
          </cell>
          <cell r="B274" t="str">
            <v>25399</v>
          </cell>
          <cell r="D274">
            <v>-10082236.689999999</v>
          </cell>
          <cell r="F274" t="str">
            <v>25399SG</v>
          </cell>
          <cell r="G274" t="str">
            <v>25399</v>
          </cell>
          <cell r="I274">
            <v>-10082236.689999999</v>
          </cell>
        </row>
        <row r="275">
          <cell r="A275" t="str">
            <v>25399SO</v>
          </cell>
          <cell r="B275" t="str">
            <v>25399</v>
          </cell>
          <cell r="D275">
            <v>-488459</v>
          </cell>
          <cell r="F275" t="str">
            <v>25399SO</v>
          </cell>
          <cell r="G275" t="str">
            <v>25399</v>
          </cell>
          <cell r="I275">
            <v>-488459</v>
          </cell>
        </row>
        <row r="276">
          <cell r="A276" t="str">
            <v>25399UT</v>
          </cell>
          <cell r="B276" t="str">
            <v>25399</v>
          </cell>
          <cell r="D276">
            <v>-747107.74</v>
          </cell>
          <cell r="F276" t="str">
            <v>25399UT</v>
          </cell>
          <cell r="G276" t="str">
            <v>25399</v>
          </cell>
          <cell r="I276">
            <v>-747107.74</v>
          </cell>
        </row>
        <row r="277">
          <cell r="A277" t="str">
            <v>25399WA</v>
          </cell>
          <cell r="B277" t="str">
            <v>25399</v>
          </cell>
          <cell r="D277">
            <v>-389363.13</v>
          </cell>
          <cell r="F277" t="str">
            <v>25399WA</v>
          </cell>
          <cell r="G277" t="str">
            <v>25399</v>
          </cell>
          <cell r="I277">
            <v>-389363.13</v>
          </cell>
        </row>
        <row r="278">
          <cell r="A278" t="str">
            <v>25399WYP</v>
          </cell>
          <cell r="B278" t="str">
            <v>25399</v>
          </cell>
          <cell r="D278">
            <v>-170779.32</v>
          </cell>
          <cell r="F278" t="str">
            <v>25399WYP</v>
          </cell>
          <cell r="G278" t="str">
            <v>25399</v>
          </cell>
          <cell r="I278">
            <v>-170779.32</v>
          </cell>
        </row>
        <row r="279">
          <cell r="A279" t="str">
            <v>25399WYU</v>
          </cell>
          <cell r="B279" t="str">
            <v>25399</v>
          </cell>
          <cell r="D279">
            <v>-4793.9399999999996</v>
          </cell>
          <cell r="F279" t="str">
            <v>25399WYU</v>
          </cell>
          <cell r="G279" t="str">
            <v>25399</v>
          </cell>
          <cell r="I279">
            <v>-4793.9399999999996</v>
          </cell>
        </row>
        <row r="280">
          <cell r="A280" t="str">
            <v>254105SE</v>
          </cell>
          <cell r="B280" t="str">
            <v>254105</v>
          </cell>
          <cell r="D280">
            <v>-546811.875833333</v>
          </cell>
          <cell r="F280" t="str">
            <v>254105SE</v>
          </cell>
          <cell r="G280" t="str">
            <v>254105</v>
          </cell>
          <cell r="I280">
            <v>-546811.875833333</v>
          </cell>
        </row>
        <row r="281">
          <cell r="A281" t="str">
            <v>254105TROJP</v>
          </cell>
          <cell r="B281" t="str">
            <v>254105</v>
          </cell>
          <cell r="D281">
            <v>-3373343.47</v>
          </cell>
          <cell r="F281" t="str">
            <v>254105TROJP</v>
          </cell>
          <cell r="G281" t="str">
            <v>254105</v>
          </cell>
          <cell r="I281">
            <v>-3373343.47</v>
          </cell>
        </row>
        <row r="282">
          <cell r="A282" t="str">
            <v>254CA</v>
          </cell>
          <cell r="B282" t="str">
            <v>254</v>
          </cell>
          <cell r="D282">
            <v>-45034.49</v>
          </cell>
          <cell r="F282" t="str">
            <v>254CA</v>
          </cell>
          <cell r="G282" t="str">
            <v>254</v>
          </cell>
          <cell r="I282">
            <v>-45034.49</v>
          </cell>
        </row>
        <row r="283">
          <cell r="A283" t="str">
            <v>254ID</v>
          </cell>
          <cell r="B283" t="str">
            <v>254</v>
          </cell>
          <cell r="D283">
            <v>-156434.29999999999</v>
          </cell>
          <cell r="F283" t="str">
            <v>254ID</v>
          </cell>
          <cell r="G283" t="str">
            <v>254</v>
          </cell>
          <cell r="I283">
            <v>-156434.29999999999</v>
          </cell>
        </row>
        <row r="284">
          <cell r="A284" t="str">
            <v>254OTHER</v>
          </cell>
          <cell r="B284" t="str">
            <v>254</v>
          </cell>
          <cell r="D284">
            <v>-775874.22</v>
          </cell>
          <cell r="F284" t="str">
            <v>254OTHER</v>
          </cell>
          <cell r="G284" t="str">
            <v>254</v>
          </cell>
          <cell r="I284">
            <v>-775874.22</v>
          </cell>
        </row>
        <row r="285">
          <cell r="A285" t="str">
            <v>254SE</v>
          </cell>
          <cell r="B285" t="str">
            <v>254</v>
          </cell>
          <cell r="D285">
            <v>-0.18999999994412065</v>
          </cell>
          <cell r="F285" t="str">
            <v>254SE</v>
          </cell>
          <cell r="G285" t="str">
            <v>254</v>
          </cell>
          <cell r="I285">
            <v>-0.18999999994412065</v>
          </cell>
        </row>
        <row r="286">
          <cell r="A286" t="str">
            <v>254UT</v>
          </cell>
          <cell r="B286" t="str">
            <v>254</v>
          </cell>
          <cell r="D286">
            <v>-1019354.74</v>
          </cell>
          <cell r="F286" t="str">
            <v>254UT</v>
          </cell>
          <cell r="G286" t="str">
            <v>254</v>
          </cell>
          <cell r="I286">
            <v>-1019354.74</v>
          </cell>
        </row>
        <row r="287">
          <cell r="A287" t="str">
            <v>254WA</v>
          </cell>
          <cell r="B287" t="str">
            <v>254</v>
          </cell>
          <cell r="D287">
            <v>-479.73</v>
          </cell>
          <cell r="F287" t="str">
            <v>254WA</v>
          </cell>
          <cell r="G287" t="str">
            <v>254</v>
          </cell>
          <cell r="I287">
            <v>-479.73</v>
          </cell>
        </row>
        <row r="288">
          <cell r="A288" t="str">
            <v>254WYP</v>
          </cell>
          <cell r="B288" t="str">
            <v>254</v>
          </cell>
          <cell r="D288">
            <v>-0.36999999999534339</v>
          </cell>
          <cell r="F288" t="str">
            <v>254WYP</v>
          </cell>
          <cell r="G288" t="str">
            <v>254</v>
          </cell>
          <cell r="I288">
            <v>-0.36999999999534339</v>
          </cell>
        </row>
        <row r="289">
          <cell r="A289" t="str">
            <v>255ITC84</v>
          </cell>
          <cell r="B289" t="str">
            <v>255</v>
          </cell>
          <cell r="D289">
            <v>-1163513</v>
          </cell>
          <cell r="F289" t="str">
            <v>255ITC84</v>
          </cell>
          <cell r="G289" t="str">
            <v>255</v>
          </cell>
          <cell r="I289">
            <v>-1163513</v>
          </cell>
        </row>
        <row r="290">
          <cell r="A290" t="str">
            <v>255ITC85</v>
          </cell>
          <cell r="B290" t="str">
            <v>255</v>
          </cell>
          <cell r="D290">
            <v>-2365510</v>
          </cell>
          <cell r="F290" t="str">
            <v>255ITC85</v>
          </cell>
          <cell r="G290" t="str">
            <v>255</v>
          </cell>
          <cell r="I290">
            <v>-2365510</v>
          </cell>
        </row>
        <row r="291">
          <cell r="A291" t="str">
            <v>255ITC86</v>
          </cell>
          <cell r="B291" t="str">
            <v>255</v>
          </cell>
          <cell r="D291">
            <v>-1233135</v>
          </cell>
          <cell r="F291" t="str">
            <v>255ITC86</v>
          </cell>
          <cell r="G291" t="str">
            <v>255</v>
          </cell>
          <cell r="I291">
            <v>-1233135</v>
          </cell>
        </row>
        <row r="292">
          <cell r="A292" t="str">
            <v>255ITC88</v>
          </cell>
          <cell r="B292" t="str">
            <v>255</v>
          </cell>
          <cell r="D292">
            <v>-192618</v>
          </cell>
          <cell r="F292" t="str">
            <v>255ITC88</v>
          </cell>
          <cell r="G292" t="str">
            <v>255</v>
          </cell>
          <cell r="I292">
            <v>-192618</v>
          </cell>
        </row>
        <row r="293">
          <cell r="A293" t="str">
            <v>255ITC89</v>
          </cell>
          <cell r="B293" t="str">
            <v>255</v>
          </cell>
          <cell r="D293">
            <v>-427864</v>
          </cell>
          <cell r="F293" t="str">
            <v>255ITC89</v>
          </cell>
          <cell r="G293" t="str">
            <v>255</v>
          </cell>
          <cell r="I293">
            <v>-427864</v>
          </cell>
        </row>
        <row r="294">
          <cell r="A294" t="str">
            <v>255ITC90</v>
          </cell>
          <cell r="B294" t="str">
            <v>255</v>
          </cell>
          <cell r="D294">
            <v>-287130</v>
          </cell>
          <cell r="F294" t="str">
            <v>255ITC90</v>
          </cell>
          <cell r="G294" t="str">
            <v>255</v>
          </cell>
          <cell r="I294">
            <v>-287130</v>
          </cell>
        </row>
        <row r="295">
          <cell r="A295" t="str">
            <v>282CA</v>
          </cell>
          <cell r="B295">
            <v>282</v>
          </cell>
          <cell r="D295">
            <v>-41601341</v>
          </cell>
          <cell r="F295" t="str">
            <v>282CA</v>
          </cell>
          <cell r="G295">
            <v>282</v>
          </cell>
          <cell r="I295">
            <v>-41601341</v>
          </cell>
        </row>
        <row r="296">
          <cell r="A296" t="str">
            <v>282CIAC</v>
          </cell>
          <cell r="B296">
            <v>282</v>
          </cell>
          <cell r="D296">
            <v>44024922</v>
          </cell>
          <cell r="F296" t="str">
            <v>282CIAC</v>
          </cell>
          <cell r="G296">
            <v>282</v>
          </cell>
          <cell r="I296">
            <v>44024922</v>
          </cell>
        </row>
        <row r="297">
          <cell r="A297" t="str">
            <v>282DGP</v>
          </cell>
          <cell r="B297">
            <v>282</v>
          </cell>
          <cell r="D297">
            <v>-20</v>
          </cell>
          <cell r="F297" t="str">
            <v>282DGP</v>
          </cell>
          <cell r="G297">
            <v>282</v>
          </cell>
          <cell r="I297">
            <v>-20</v>
          </cell>
        </row>
        <row r="298">
          <cell r="A298" t="str">
            <v>282DITBAL</v>
          </cell>
          <cell r="B298" t="str">
            <v>282</v>
          </cell>
          <cell r="D298">
            <v>-0.42000007629394531</v>
          </cell>
          <cell r="F298" t="str">
            <v>282DITBAL</v>
          </cell>
          <cell r="G298" t="str">
            <v>282</v>
          </cell>
          <cell r="I298">
            <v>-0.42000007629394531</v>
          </cell>
        </row>
        <row r="299">
          <cell r="A299" t="str">
            <v>282FERC</v>
          </cell>
          <cell r="B299">
            <v>282</v>
          </cell>
          <cell r="D299">
            <v>-3852767</v>
          </cell>
          <cell r="F299" t="str">
            <v>282FERC</v>
          </cell>
          <cell r="G299">
            <v>282</v>
          </cell>
          <cell r="I299">
            <v>-3852767</v>
          </cell>
        </row>
        <row r="300">
          <cell r="A300" t="str">
            <v>282GPS</v>
          </cell>
          <cell r="B300">
            <v>282</v>
          </cell>
          <cell r="D300">
            <v>-27281649</v>
          </cell>
          <cell r="F300" t="str">
            <v>282GPS</v>
          </cell>
          <cell r="G300">
            <v>282</v>
          </cell>
          <cell r="I300">
            <v>-27281649</v>
          </cell>
        </row>
        <row r="301">
          <cell r="A301" t="str">
            <v>282ID</v>
          </cell>
          <cell r="B301" t="str">
            <v>282</v>
          </cell>
          <cell r="D301">
            <v>-77130139.640000001</v>
          </cell>
          <cell r="F301" t="str">
            <v>282ID</v>
          </cell>
          <cell r="G301" t="str">
            <v>282</v>
          </cell>
          <cell r="I301">
            <v>-77130139.640000001</v>
          </cell>
        </row>
        <row r="302">
          <cell r="A302" t="str">
            <v>282OR</v>
          </cell>
          <cell r="B302" t="str">
            <v>282</v>
          </cell>
          <cell r="D302">
            <v>-458577117</v>
          </cell>
          <cell r="F302" t="str">
            <v>282OR</v>
          </cell>
          <cell r="G302" t="str">
            <v>282</v>
          </cell>
          <cell r="I302">
            <v>-458577117</v>
          </cell>
        </row>
        <row r="303">
          <cell r="A303" t="str">
            <v>282OTHER</v>
          </cell>
          <cell r="B303" t="str">
            <v>282</v>
          </cell>
          <cell r="D303">
            <v>14847701.58</v>
          </cell>
          <cell r="F303" t="str">
            <v>282OTHER</v>
          </cell>
          <cell r="G303" t="str">
            <v>282</v>
          </cell>
          <cell r="I303">
            <v>14847701.58</v>
          </cell>
        </row>
        <row r="304">
          <cell r="A304" t="str">
            <v>282SCHMDEXP</v>
          </cell>
          <cell r="B304">
            <v>282</v>
          </cell>
          <cell r="D304">
            <v>412140712</v>
          </cell>
          <cell r="F304" t="str">
            <v>282SCHMDEXP</v>
          </cell>
          <cell r="G304">
            <v>282</v>
          </cell>
          <cell r="I304">
            <v>412140712</v>
          </cell>
        </row>
        <row r="305">
          <cell r="A305" t="str">
            <v>282SE</v>
          </cell>
          <cell r="B305" t="str">
            <v>282</v>
          </cell>
          <cell r="D305">
            <v>-15587401.109999999</v>
          </cell>
          <cell r="F305" t="str">
            <v>282SE</v>
          </cell>
          <cell r="G305" t="str">
            <v>282</v>
          </cell>
          <cell r="I305">
            <v>-15587401.109999999</v>
          </cell>
        </row>
        <row r="306">
          <cell r="A306" t="str">
            <v>282SG</v>
          </cell>
          <cell r="B306" t="str">
            <v>282</v>
          </cell>
          <cell r="D306">
            <v>-322465203.85000002</v>
          </cell>
          <cell r="F306" t="str">
            <v>282SG</v>
          </cell>
          <cell r="G306" t="str">
            <v>282</v>
          </cell>
          <cell r="I306">
            <v>-322465203.85000002</v>
          </cell>
        </row>
        <row r="307">
          <cell r="A307" t="str">
            <v>282SNP</v>
          </cell>
          <cell r="B307">
            <v>282</v>
          </cell>
          <cell r="D307">
            <v>-4908621</v>
          </cell>
          <cell r="F307" t="str">
            <v>282SNP</v>
          </cell>
          <cell r="G307">
            <v>282</v>
          </cell>
          <cell r="I307">
            <v>-4908621</v>
          </cell>
        </row>
        <row r="308">
          <cell r="A308" t="str">
            <v>282SO</v>
          </cell>
          <cell r="B308" t="str">
            <v>282</v>
          </cell>
          <cell r="D308">
            <v>-6872413.5800000001</v>
          </cell>
          <cell r="F308" t="str">
            <v>282SO</v>
          </cell>
          <cell r="G308" t="str">
            <v>282</v>
          </cell>
          <cell r="I308">
            <v>-6872413.5800000001</v>
          </cell>
        </row>
        <row r="309">
          <cell r="A309" t="str">
            <v>282SSGCH</v>
          </cell>
          <cell r="B309">
            <v>282</v>
          </cell>
          <cell r="D309">
            <v>538368</v>
          </cell>
          <cell r="F309" t="str">
            <v>282SSGCH</v>
          </cell>
          <cell r="G309">
            <v>282</v>
          </cell>
          <cell r="I309">
            <v>538368</v>
          </cell>
        </row>
        <row r="310">
          <cell r="A310" t="str">
            <v>282TAXDEPR</v>
          </cell>
          <cell r="B310">
            <v>282</v>
          </cell>
          <cell r="D310">
            <v>-982583716</v>
          </cell>
          <cell r="F310" t="str">
            <v>282TAXDEPR</v>
          </cell>
          <cell r="G310">
            <v>282</v>
          </cell>
          <cell r="I310">
            <v>-982583716</v>
          </cell>
        </row>
        <row r="311">
          <cell r="A311" t="str">
            <v>282UT</v>
          </cell>
          <cell r="B311">
            <v>282</v>
          </cell>
          <cell r="D311">
            <v>-604288548</v>
          </cell>
          <cell r="F311" t="str">
            <v>282UT</v>
          </cell>
          <cell r="G311">
            <v>282</v>
          </cell>
          <cell r="I311">
            <v>-604288548</v>
          </cell>
        </row>
        <row r="312">
          <cell r="A312" t="str">
            <v>282WA</v>
          </cell>
          <cell r="B312">
            <v>282</v>
          </cell>
          <cell r="D312">
            <v>-83033943</v>
          </cell>
          <cell r="F312" t="str">
            <v>282WA</v>
          </cell>
          <cell r="G312">
            <v>282</v>
          </cell>
          <cell r="I312">
            <v>-83033943</v>
          </cell>
        </row>
        <row r="313">
          <cell r="A313" t="str">
            <v>282WYP</v>
          </cell>
          <cell r="B313">
            <v>282</v>
          </cell>
          <cell r="D313">
            <v>-205598567</v>
          </cell>
          <cell r="F313" t="str">
            <v>282WYP</v>
          </cell>
          <cell r="G313">
            <v>282</v>
          </cell>
          <cell r="I313">
            <v>-205598567</v>
          </cell>
        </row>
        <row r="314">
          <cell r="A314" t="str">
            <v>283CA</v>
          </cell>
          <cell r="B314" t="str">
            <v>283</v>
          </cell>
          <cell r="D314">
            <v>187630.44999999995</v>
          </cell>
          <cell r="F314" t="str">
            <v>283CA</v>
          </cell>
          <cell r="G314" t="str">
            <v>283</v>
          </cell>
          <cell r="I314">
            <v>187630.44999999995</v>
          </cell>
        </row>
        <row r="315">
          <cell r="A315" t="str">
            <v>283GPS</v>
          </cell>
          <cell r="B315" t="str">
            <v>283</v>
          </cell>
          <cell r="D315">
            <v>-15874138.16</v>
          </cell>
          <cell r="F315" t="str">
            <v>283GPS</v>
          </cell>
          <cell r="G315" t="str">
            <v>283</v>
          </cell>
          <cell r="I315">
            <v>-15874138.16</v>
          </cell>
        </row>
        <row r="316">
          <cell r="A316" t="str">
            <v>283ID</v>
          </cell>
          <cell r="B316" t="str">
            <v>283</v>
          </cell>
          <cell r="D316">
            <v>-250679.64999999991</v>
          </cell>
          <cell r="F316" t="str">
            <v>283ID</v>
          </cell>
          <cell r="G316" t="str">
            <v>283</v>
          </cell>
          <cell r="I316">
            <v>-250679.64999999991</v>
          </cell>
        </row>
        <row r="317">
          <cell r="A317" t="str">
            <v>283OR</v>
          </cell>
          <cell r="B317" t="str">
            <v>283</v>
          </cell>
          <cell r="D317">
            <v>2778289.84</v>
          </cell>
          <cell r="F317" t="str">
            <v>283OR</v>
          </cell>
          <cell r="G317" t="str">
            <v>283</v>
          </cell>
          <cell r="I317">
            <v>2778289.84</v>
          </cell>
        </row>
        <row r="318">
          <cell r="A318" t="str">
            <v>283OTHER</v>
          </cell>
          <cell r="B318" t="str">
            <v>283</v>
          </cell>
          <cell r="D318">
            <v>5344172.8000000007</v>
          </cell>
          <cell r="F318" t="str">
            <v>283OTHER</v>
          </cell>
          <cell r="G318" t="str">
            <v>283</v>
          </cell>
          <cell r="I318">
            <v>5344172.8000000007</v>
          </cell>
        </row>
        <row r="319">
          <cell r="A319" t="str">
            <v>283SE</v>
          </cell>
          <cell r="B319" t="str">
            <v>283</v>
          </cell>
          <cell r="D319">
            <v>-30650943.460000001</v>
          </cell>
          <cell r="F319" t="str">
            <v>283SE</v>
          </cell>
          <cell r="G319" t="str">
            <v>283</v>
          </cell>
          <cell r="I319">
            <v>-30650943.460000001</v>
          </cell>
        </row>
        <row r="320">
          <cell r="A320" t="str">
            <v>283SG</v>
          </cell>
          <cell r="B320" t="str">
            <v>283</v>
          </cell>
          <cell r="D320">
            <v>-3197418.2899999991</v>
          </cell>
          <cell r="F320" t="str">
            <v>283SG</v>
          </cell>
          <cell r="G320" t="str">
            <v>283</v>
          </cell>
          <cell r="I320">
            <v>-3197418.2899999991</v>
          </cell>
        </row>
        <row r="321">
          <cell r="A321" t="str">
            <v>283SGCT</v>
          </cell>
          <cell r="B321" t="str">
            <v>283</v>
          </cell>
          <cell r="D321">
            <v>-1839104</v>
          </cell>
          <cell r="F321" t="str">
            <v>283SGCT</v>
          </cell>
          <cell r="G321" t="str">
            <v>283</v>
          </cell>
          <cell r="I321">
            <v>-1839104</v>
          </cell>
        </row>
        <row r="322">
          <cell r="A322" t="str">
            <v>283SNP</v>
          </cell>
          <cell r="B322" t="str">
            <v>283</v>
          </cell>
          <cell r="D322">
            <v>-6341086.4199999999</v>
          </cell>
          <cell r="F322" t="str">
            <v>283SNP</v>
          </cell>
          <cell r="G322" t="str">
            <v>283</v>
          </cell>
          <cell r="I322">
            <v>-6341086.4199999999</v>
          </cell>
        </row>
        <row r="323">
          <cell r="A323" t="str">
            <v>283SO</v>
          </cell>
          <cell r="B323" t="str">
            <v>283</v>
          </cell>
          <cell r="D323">
            <v>-10312201.84</v>
          </cell>
          <cell r="F323" t="str">
            <v>283SO</v>
          </cell>
          <cell r="G323" t="str">
            <v>283</v>
          </cell>
          <cell r="I323">
            <v>-10312201.84</v>
          </cell>
        </row>
        <row r="324">
          <cell r="A324" t="str">
            <v>283TROJD</v>
          </cell>
          <cell r="B324" t="str">
            <v>283</v>
          </cell>
          <cell r="D324">
            <v>2003449.17</v>
          </cell>
          <cell r="F324" t="str">
            <v>283TROJD</v>
          </cell>
          <cell r="G324" t="str">
            <v>283</v>
          </cell>
          <cell r="I324">
            <v>2003449.17</v>
          </cell>
        </row>
        <row r="325">
          <cell r="A325" t="str">
            <v>283UT</v>
          </cell>
          <cell r="B325" t="str">
            <v>283</v>
          </cell>
          <cell r="D325">
            <v>3896451.07</v>
          </cell>
          <cell r="F325" t="str">
            <v>283UT</v>
          </cell>
          <cell r="G325" t="str">
            <v>283</v>
          </cell>
          <cell r="I325">
            <v>3896451.07</v>
          </cell>
        </row>
        <row r="326">
          <cell r="A326" t="str">
            <v>283WA</v>
          </cell>
          <cell r="B326" t="str">
            <v>283</v>
          </cell>
          <cell r="D326">
            <v>991571.89999999991</v>
          </cell>
          <cell r="F326" t="str">
            <v>283WA</v>
          </cell>
          <cell r="G326" t="str">
            <v>283</v>
          </cell>
          <cell r="I326">
            <v>991571.89999999991</v>
          </cell>
        </row>
        <row r="327">
          <cell r="A327" t="str">
            <v>283WYP</v>
          </cell>
          <cell r="B327" t="str">
            <v>283</v>
          </cell>
          <cell r="D327">
            <v>9017561.4499999993</v>
          </cell>
          <cell r="F327" t="str">
            <v>283WYP</v>
          </cell>
          <cell r="G327" t="str">
            <v>283</v>
          </cell>
          <cell r="I327">
            <v>9017561.4499999993</v>
          </cell>
        </row>
        <row r="328">
          <cell r="A328" t="str">
            <v>283WYU</v>
          </cell>
          <cell r="B328" t="str">
            <v>283</v>
          </cell>
          <cell r="D328">
            <v>-8932400</v>
          </cell>
          <cell r="F328" t="str">
            <v>283WYU</v>
          </cell>
          <cell r="G328" t="str">
            <v>283</v>
          </cell>
          <cell r="I328">
            <v>-8932400</v>
          </cell>
        </row>
        <row r="329">
          <cell r="A329" t="str">
            <v>302DGP</v>
          </cell>
          <cell r="B329" t="str">
            <v>302</v>
          </cell>
          <cell r="D329">
            <v>-111973.7968813295</v>
          </cell>
          <cell r="F329" t="str">
            <v>302DGP</v>
          </cell>
          <cell r="G329" t="str">
            <v>302</v>
          </cell>
          <cell r="I329">
            <v>-111973.7968813295</v>
          </cell>
        </row>
        <row r="330">
          <cell r="A330" t="str">
            <v>302DGU</v>
          </cell>
          <cell r="B330" t="str">
            <v>302</v>
          </cell>
          <cell r="D330">
            <v>600993.05000000005</v>
          </cell>
          <cell r="F330" t="str">
            <v>302DGU</v>
          </cell>
          <cell r="G330" t="str">
            <v>302</v>
          </cell>
          <cell r="I330">
            <v>600993.05000000005</v>
          </cell>
        </row>
        <row r="331">
          <cell r="A331" t="str">
            <v>302ID</v>
          </cell>
          <cell r="B331" t="str">
            <v>302</v>
          </cell>
          <cell r="D331">
            <v>2449200.11</v>
          </cell>
          <cell r="F331" t="str">
            <v>302ID</v>
          </cell>
          <cell r="G331" t="str">
            <v>302</v>
          </cell>
          <cell r="I331">
            <v>2449200.11</v>
          </cell>
        </row>
        <row r="332">
          <cell r="A332" t="str">
            <v>302SG</v>
          </cell>
          <cell r="B332" t="str">
            <v>302</v>
          </cell>
          <cell r="D332">
            <v>26714186.849760089</v>
          </cell>
          <cell r="F332" t="str">
            <v>302SG</v>
          </cell>
          <cell r="G332" t="str">
            <v>302</v>
          </cell>
          <cell r="I332">
            <v>26714186.849760089</v>
          </cell>
        </row>
        <row r="333">
          <cell r="A333" t="str">
            <v>302SG-P</v>
          </cell>
          <cell r="B333" t="str">
            <v>302</v>
          </cell>
          <cell r="D333">
            <v>96989963.379279971</v>
          </cell>
          <cell r="F333" t="str">
            <v>302SG-P</v>
          </cell>
          <cell r="G333" t="str">
            <v>302</v>
          </cell>
          <cell r="I333">
            <v>96989963.379279971</v>
          </cell>
        </row>
        <row r="334">
          <cell r="A334" t="str">
            <v>302SG-U</v>
          </cell>
          <cell r="B334" t="str">
            <v>302</v>
          </cell>
          <cell r="D334">
            <v>9240741.6099999994</v>
          </cell>
          <cell r="F334" t="str">
            <v>302SG-U</v>
          </cell>
          <cell r="G334" t="str">
            <v>302</v>
          </cell>
          <cell r="I334">
            <v>9240741.6099999994</v>
          </cell>
        </row>
        <row r="335">
          <cell r="A335" t="str">
            <v>303CN</v>
          </cell>
          <cell r="B335" t="str">
            <v>303</v>
          </cell>
          <cell r="D335">
            <v>118268650.1819741</v>
          </cell>
          <cell r="F335" t="str">
            <v>303CN</v>
          </cell>
          <cell r="G335" t="str">
            <v>303</v>
          </cell>
          <cell r="I335">
            <v>118268650.1819741</v>
          </cell>
        </row>
        <row r="336">
          <cell r="A336" t="str">
            <v>303DGP</v>
          </cell>
          <cell r="B336" t="str">
            <v>303</v>
          </cell>
          <cell r="D336">
            <v>344575.42</v>
          </cell>
          <cell r="F336" t="str">
            <v>303DGP</v>
          </cell>
          <cell r="G336" t="str">
            <v>303</v>
          </cell>
          <cell r="I336">
            <v>344575.42</v>
          </cell>
        </row>
        <row r="337">
          <cell r="A337" t="str">
            <v>303ID</v>
          </cell>
          <cell r="B337" t="str">
            <v>303</v>
          </cell>
          <cell r="D337">
            <v>392380.9</v>
          </cell>
          <cell r="F337" t="str">
            <v>303ID</v>
          </cell>
          <cell r="G337" t="str">
            <v>303</v>
          </cell>
          <cell r="I337">
            <v>392380.9</v>
          </cell>
        </row>
        <row r="338">
          <cell r="A338" t="str">
            <v>303OR</v>
          </cell>
          <cell r="B338" t="str">
            <v>303</v>
          </cell>
          <cell r="D338">
            <v>351352.01629211975</v>
          </cell>
          <cell r="F338" t="str">
            <v>303OR</v>
          </cell>
          <cell r="G338" t="str">
            <v>303</v>
          </cell>
          <cell r="I338">
            <v>351352.01629211975</v>
          </cell>
        </row>
        <row r="339">
          <cell r="A339" t="str">
            <v>303SE</v>
          </cell>
          <cell r="B339" t="str">
            <v>303</v>
          </cell>
          <cell r="D339">
            <v>3773864.69</v>
          </cell>
          <cell r="F339" t="str">
            <v>303SE</v>
          </cell>
          <cell r="G339" t="str">
            <v>303</v>
          </cell>
          <cell r="I339">
            <v>3773864.69</v>
          </cell>
        </row>
        <row r="340">
          <cell r="A340" t="str">
            <v>303SG</v>
          </cell>
          <cell r="B340" t="str">
            <v>303</v>
          </cell>
          <cell r="D340">
            <v>74975067.730000004</v>
          </cell>
          <cell r="F340" t="str">
            <v>303SG</v>
          </cell>
          <cell r="G340" t="str">
            <v>303</v>
          </cell>
          <cell r="I340">
            <v>74975067.730000004</v>
          </cell>
        </row>
        <row r="341">
          <cell r="A341" t="str">
            <v>303SO</v>
          </cell>
          <cell r="B341" t="str">
            <v>303</v>
          </cell>
          <cell r="D341">
            <v>402195992.48703367</v>
          </cell>
          <cell r="F341" t="str">
            <v>303SO</v>
          </cell>
          <cell r="G341" t="str">
            <v>303</v>
          </cell>
          <cell r="I341">
            <v>402195992.48703367</v>
          </cell>
        </row>
        <row r="342">
          <cell r="A342" t="str">
            <v>303UT</v>
          </cell>
          <cell r="B342" t="str">
            <v>303</v>
          </cell>
          <cell r="D342">
            <v>889166.23257339513</v>
          </cell>
          <cell r="F342" t="str">
            <v>303UT</v>
          </cell>
          <cell r="G342" t="str">
            <v>303</v>
          </cell>
          <cell r="I342">
            <v>889166.23257339513</v>
          </cell>
        </row>
        <row r="343">
          <cell r="A343" t="str">
            <v>303WA</v>
          </cell>
          <cell r="B343" t="str">
            <v>303</v>
          </cell>
          <cell r="D343">
            <v>1103.4751546730017</v>
          </cell>
          <cell r="F343" t="str">
            <v>303WA</v>
          </cell>
          <cell r="G343" t="str">
            <v>303</v>
          </cell>
          <cell r="I343">
            <v>1103.4751546730017</v>
          </cell>
        </row>
        <row r="344">
          <cell r="A344" t="str">
            <v>303WYP</v>
          </cell>
          <cell r="B344" t="str">
            <v>303</v>
          </cell>
          <cell r="D344">
            <v>246393.75</v>
          </cell>
          <cell r="F344" t="str">
            <v>303WYP</v>
          </cell>
          <cell r="G344" t="str">
            <v>303</v>
          </cell>
          <cell r="I344">
            <v>246393.75</v>
          </cell>
        </row>
        <row r="345">
          <cell r="A345" t="str">
            <v>310DGP</v>
          </cell>
          <cell r="B345" t="str">
            <v>310</v>
          </cell>
          <cell r="D345">
            <v>2329517.46</v>
          </cell>
          <cell r="F345" t="str">
            <v>310DGP</v>
          </cell>
          <cell r="G345" t="str">
            <v>310</v>
          </cell>
          <cell r="I345">
            <v>2329517.46</v>
          </cell>
        </row>
        <row r="346">
          <cell r="A346" t="str">
            <v>310DGU</v>
          </cell>
          <cell r="B346" t="str">
            <v>310</v>
          </cell>
          <cell r="D346">
            <v>34798445.670000002</v>
          </cell>
          <cell r="F346" t="str">
            <v>310DGU</v>
          </cell>
          <cell r="G346" t="str">
            <v>310</v>
          </cell>
          <cell r="I346">
            <v>34798445.670000002</v>
          </cell>
        </row>
        <row r="347">
          <cell r="A347" t="str">
            <v>310SG</v>
          </cell>
          <cell r="B347" t="str">
            <v>310</v>
          </cell>
          <cell r="D347">
            <v>56303434.969999999</v>
          </cell>
          <cell r="F347" t="str">
            <v>310SG</v>
          </cell>
          <cell r="G347" t="str">
            <v>310</v>
          </cell>
          <cell r="I347">
            <v>56303434.969999999</v>
          </cell>
        </row>
        <row r="348">
          <cell r="A348" t="str">
            <v>310SSGCH</v>
          </cell>
          <cell r="B348" t="str">
            <v>310</v>
          </cell>
          <cell r="D348">
            <v>2415101.8199999998</v>
          </cell>
          <cell r="F348" t="str">
            <v>310SSGCH</v>
          </cell>
          <cell r="G348" t="str">
            <v>310</v>
          </cell>
          <cell r="I348">
            <v>2415101.8199999998</v>
          </cell>
        </row>
        <row r="349">
          <cell r="A349" t="str">
            <v>311DGP</v>
          </cell>
          <cell r="B349" t="str">
            <v>311</v>
          </cell>
          <cell r="D349">
            <v>234877017.22999999</v>
          </cell>
          <cell r="F349" t="str">
            <v>311DGP</v>
          </cell>
          <cell r="G349" t="str">
            <v>311</v>
          </cell>
          <cell r="I349">
            <v>234877017.22999999</v>
          </cell>
        </row>
        <row r="350">
          <cell r="A350" t="str">
            <v>311DGU</v>
          </cell>
          <cell r="B350" t="str">
            <v>311</v>
          </cell>
          <cell r="D350">
            <v>326027802.31</v>
          </cell>
          <cell r="F350" t="str">
            <v>311DGU</v>
          </cell>
          <cell r="G350" t="str">
            <v>311</v>
          </cell>
          <cell r="I350">
            <v>326027802.31</v>
          </cell>
        </row>
        <row r="351">
          <cell r="A351" t="str">
            <v>311SG</v>
          </cell>
          <cell r="B351" t="str">
            <v>311</v>
          </cell>
          <cell r="D351">
            <v>199554905.18000001</v>
          </cell>
          <cell r="F351" t="str">
            <v>311SG</v>
          </cell>
          <cell r="G351" t="str">
            <v>311</v>
          </cell>
          <cell r="I351">
            <v>199554905.18000001</v>
          </cell>
        </row>
        <row r="352">
          <cell r="A352" t="str">
            <v>311SSGCH</v>
          </cell>
          <cell r="B352" t="str">
            <v>311</v>
          </cell>
          <cell r="D352">
            <v>55364138.880000003</v>
          </cell>
          <cell r="F352" t="str">
            <v>311SSGCH</v>
          </cell>
          <cell r="G352" t="str">
            <v>311</v>
          </cell>
          <cell r="I352">
            <v>55364138.880000003</v>
          </cell>
        </row>
        <row r="353">
          <cell r="A353" t="str">
            <v>312DGP</v>
          </cell>
          <cell r="B353" t="str">
            <v>312</v>
          </cell>
          <cell r="D353">
            <v>689961194.71120131</v>
          </cell>
          <cell r="F353" t="str">
            <v>312DGP</v>
          </cell>
          <cell r="G353" t="str">
            <v>312</v>
          </cell>
          <cell r="I353">
            <v>689961194.71120131</v>
          </cell>
        </row>
        <row r="354">
          <cell r="A354" t="str">
            <v>312DGU</v>
          </cell>
          <cell r="B354" t="str">
            <v>312</v>
          </cell>
          <cell r="D354">
            <v>639444274.92576325</v>
          </cell>
          <cell r="F354" t="str">
            <v>312DGU</v>
          </cell>
          <cell r="G354" t="str">
            <v>312</v>
          </cell>
          <cell r="I354">
            <v>639444274.92576325</v>
          </cell>
        </row>
        <row r="355">
          <cell r="A355" t="str">
            <v>312SG</v>
          </cell>
          <cell r="B355" t="str">
            <v>312</v>
          </cell>
          <cell r="D355">
            <v>2248158945.537591</v>
          </cell>
          <cell r="F355" t="str">
            <v>312SG</v>
          </cell>
          <cell r="G355" t="str">
            <v>312</v>
          </cell>
          <cell r="I355">
            <v>2248158945.537591</v>
          </cell>
        </row>
        <row r="356">
          <cell r="A356" t="str">
            <v>312SSGCH</v>
          </cell>
          <cell r="B356" t="str">
            <v>312</v>
          </cell>
          <cell r="D356">
            <v>328910176.86818779</v>
          </cell>
          <cell r="F356" t="str">
            <v>312SSGCH</v>
          </cell>
          <cell r="G356" t="str">
            <v>312</v>
          </cell>
          <cell r="I356">
            <v>328910176.86818779</v>
          </cell>
        </row>
        <row r="357">
          <cell r="A357" t="str">
            <v>314DGP</v>
          </cell>
          <cell r="B357" t="str">
            <v>314</v>
          </cell>
          <cell r="D357">
            <v>143451708.65000001</v>
          </cell>
          <cell r="F357" t="str">
            <v>314DGP</v>
          </cell>
          <cell r="G357" t="str">
            <v>314</v>
          </cell>
          <cell r="I357">
            <v>143451708.65000001</v>
          </cell>
        </row>
        <row r="358">
          <cell r="A358" t="str">
            <v>314DGU</v>
          </cell>
          <cell r="B358" t="str">
            <v>314</v>
          </cell>
          <cell r="D358">
            <v>144201509.99000001</v>
          </cell>
          <cell r="F358" t="str">
            <v>314DGU</v>
          </cell>
          <cell r="G358" t="str">
            <v>314</v>
          </cell>
          <cell r="I358">
            <v>144201509.99000001</v>
          </cell>
        </row>
        <row r="359">
          <cell r="A359" t="str">
            <v>314SG</v>
          </cell>
          <cell r="B359" t="str">
            <v>314</v>
          </cell>
          <cell r="D359">
            <v>453192965.38</v>
          </cell>
          <cell r="F359" t="str">
            <v>314SG</v>
          </cell>
          <cell r="G359" t="str">
            <v>314</v>
          </cell>
          <cell r="I359">
            <v>453192965.38</v>
          </cell>
        </row>
        <row r="360">
          <cell r="A360" t="str">
            <v>314SSGCH</v>
          </cell>
          <cell r="B360" t="str">
            <v>314</v>
          </cell>
          <cell r="D360">
            <v>63438406.380000003</v>
          </cell>
          <cell r="F360" t="str">
            <v>314SSGCH</v>
          </cell>
          <cell r="G360" t="str">
            <v>314</v>
          </cell>
          <cell r="I360">
            <v>63438406.380000003</v>
          </cell>
        </row>
        <row r="361">
          <cell r="A361" t="str">
            <v>315DGP</v>
          </cell>
          <cell r="B361" t="str">
            <v>315</v>
          </cell>
          <cell r="D361">
            <v>87991118.680000007</v>
          </cell>
          <cell r="F361" t="str">
            <v>315DGP</v>
          </cell>
          <cell r="G361" t="str">
            <v>315</v>
          </cell>
          <cell r="I361">
            <v>87991118.680000007</v>
          </cell>
        </row>
        <row r="362">
          <cell r="A362" t="str">
            <v>315DGU</v>
          </cell>
          <cell r="B362" t="str">
            <v>315</v>
          </cell>
          <cell r="D362">
            <v>139006394.46000001</v>
          </cell>
          <cell r="F362" t="str">
            <v>315DGU</v>
          </cell>
          <cell r="G362" t="str">
            <v>315</v>
          </cell>
          <cell r="I362">
            <v>139006394.46000001</v>
          </cell>
        </row>
        <row r="363">
          <cell r="A363" t="str">
            <v>315SG</v>
          </cell>
          <cell r="B363" t="str">
            <v>315</v>
          </cell>
          <cell r="D363">
            <v>70531111.799999997</v>
          </cell>
          <cell r="F363" t="str">
            <v>315SG</v>
          </cell>
          <cell r="G363" t="str">
            <v>315</v>
          </cell>
          <cell r="I363">
            <v>70531111.799999997</v>
          </cell>
        </row>
        <row r="364">
          <cell r="A364" t="str">
            <v>315SSGCH</v>
          </cell>
          <cell r="B364" t="str">
            <v>315</v>
          </cell>
          <cell r="D364">
            <v>64911564.43</v>
          </cell>
          <cell r="F364" t="str">
            <v>315SSGCH</v>
          </cell>
          <cell r="G364" t="str">
            <v>315</v>
          </cell>
          <cell r="I364">
            <v>64911564.43</v>
          </cell>
        </row>
        <row r="365">
          <cell r="A365" t="str">
            <v>316DGP</v>
          </cell>
          <cell r="B365" t="str">
            <v>316</v>
          </cell>
          <cell r="D365">
            <v>4915805.96</v>
          </cell>
          <cell r="F365" t="str">
            <v>316DGP</v>
          </cell>
          <cell r="G365" t="str">
            <v>316</v>
          </cell>
          <cell r="I365">
            <v>4915805.96</v>
          </cell>
        </row>
        <row r="366">
          <cell r="A366" t="str">
            <v>316DGU</v>
          </cell>
          <cell r="B366" t="str">
            <v>316</v>
          </cell>
          <cell r="D366">
            <v>5295901</v>
          </cell>
          <cell r="F366" t="str">
            <v>316DGU</v>
          </cell>
          <cell r="G366" t="str">
            <v>316</v>
          </cell>
          <cell r="I366">
            <v>5295901</v>
          </cell>
        </row>
        <row r="367">
          <cell r="A367" t="str">
            <v>316SG</v>
          </cell>
          <cell r="B367" t="str">
            <v>316</v>
          </cell>
          <cell r="D367">
            <v>13086245.65</v>
          </cell>
          <cell r="F367" t="str">
            <v>316SG</v>
          </cell>
          <cell r="G367" t="str">
            <v>316</v>
          </cell>
          <cell r="I367">
            <v>13086245.65</v>
          </cell>
        </row>
        <row r="368">
          <cell r="A368" t="str">
            <v>316SSGCH</v>
          </cell>
          <cell r="B368" t="str">
            <v>316</v>
          </cell>
          <cell r="D368">
            <v>3162939.33</v>
          </cell>
          <cell r="F368" t="str">
            <v>316SSGCH</v>
          </cell>
          <cell r="G368" t="str">
            <v>316</v>
          </cell>
          <cell r="I368">
            <v>3162939.33</v>
          </cell>
        </row>
        <row r="369">
          <cell r="A369" t="str">
            <v>330DGP</v>
          </cell>
          <cell r="B369" t="str">
            <v>330</v>
          </cell>
          <cell r="D369">
            <v>10626875.310000001</v>
          </cell>
          <cell r="F369" t="str">
            <v>330DGP</v>
          </cell>
          <cell r="G369" t="str">
            <v>330</v>
          </cell>
          <cell r="I369">
            <v>10626875.310000001</v>
          </cell>
        </row>
        <row r="370">
          <cell r="A370" t="str">
            <v>330DGU</v>
          </cell>
          <cell r="B370" t="str">
            <v>330</v>
          </cell>
          <cell r="D370">
            <v>5307561.53</v>
          </cell>
          <cell r="F370" t="str">
            <v>330DGU</v>
          </cell>
          <cell r="G370" t="str">
            <v>330</v>
          </cell>
          <cell r="I370">
            <v>5307561.53</v>
          </cell>
        </row>
        <row r="371">
          <cell r="A371" t="str">
            <v>330SG-P</v>
          </cell>
          <cell r="B371" t="str">
            <v>330</v>
          </cell>
          <cell r="D371">
            <v>3122698.96</v>
          </cell>
          <cell r="F371" t="str">
            <v>330SG-P</v>
          </cell>
          <cell r="G371" t="str">
            <v>330</v>
          </cell>
          <cell r="I371">
            <v>3122698.96</v>
          </cell>
        </row>
        <row r="372">
          <cell r="A372" t="str">
            <v>330SG-U</v>
          </cell>
          <cell r="B372" t="str">
            <v>330</v>
          </cell>
          <cell r="D372">
            <v>635699.65</v>
          </cell>
          <cell r="F372" t="str">
            <v>330SG-U</v>
          </cell>
          <cell r="G372" t="str">
            <v>330</v>
          </cell>
          <cell r="I372">
            <v>635699.65</v>
          </cell>
        </row>
        <row r="373">
          <cell r="A373" t="str">
            <v>331DGP</v>
          </cell>
          <cell r="B373" t="str">
            <v>331</v>
          </cell>
          <cell r="D373">
            <v>21446832.329999998</v>
          </cell>
          <cell r="F373" t="str">
            <v>331DGP</v>
          </cell>
          <cell r="G373" t="str">
            <v>331</v>
          </cell>
          <cell r="I373">
            <v>21446832.329999998</v>
          </cell>
        </row>
        <row r="374">
          <cell r="A374" t="str">
            <v>331DGU</v>
          </cell>
          <cell r="B374" t="str">
            <v>331</v>
          </cell>
          <cell r="D374">
            <v>5315406.7</v>
          </cell>
          <cell r="F374" t="str">
            <v>331DGU</v>
          </cell>
          <cell r="G374" t="str">
            <v>331</v>
          </cell>
          <cell r="I374">
            <v>5315406.7</v>
          </cell>
        </row>
        <row r="375">
          <cell r="A375" t="str">
            <v>331SG-P</v>
          </cell>
          <cell r="B375" t="str">
            <v>331</v>
          </cell>
          <cell r="D375">
            <v>52712220.869999997</v>
          </cell>
          <cell r="F375" t="str">
            <v>331SG-P</v>
          </cell>
          <cell r="G375" t="str">
            <v>331</v>
          </cell>
          <cell r="I375">
            <v>52712220.869999997</v>
          </cell>
        </row>
        <row r="376">
          <cell r="A376" t="str">
            <v>331SG-U</v>
          </cell>
          <cell r="B376" t="str">
            <v>331</v>
          </cell>
          <cell r="D376">
            <v>7393542.75</v>
          </cell>
          <cell r="F376" t="str">
            <v>331SG-U</v>
          </cell>
          <cell r="G376" t="str">
            <v>331</v>
          </cell>
          <cell r="I376">
            <v>7393542.75</v>
          </cell>
        </row>
        <row r="377">
          <cell r="A377" t="str">
            <v>332DGP</v>
          </cell>
          <cell r="B377" t="str">
            <v>332</v>
          </cell>
          <cell r="D377">
            <v>150017615.8512218</v>
          </cell>
          <cell r="F377" t="str">
            <v>332DGP</v>
          </cell>
          <cell r="G377" t="str">
            <v>332</v>
          </cell>
          <cell r="I377">
            <v>150017615.8512218</v>
          </cell>
        </row>
        <row r="378">
          <cell r="A378" t="str">
            <v>332DGU</v>
          </cell>
          <cell r="B378" t="str">
            <v>332</v>
          </cell>
          <cell r="D378">
            <v>19915579.184886474</v>
          </cell>
          <cell r="F378" t="str">
            <v>332DGU</v>
          </cell>
          <cell r="G378" t="str">
            <v>332</v>
          </cell>
          <cell r="I378">
            <v>19915579.184886474</v>
          </cell>
        </row>
        <row r="379">
          <cell r="A379" t="str">
            <v>332SG-P</v>
          </cell>
          <cell r="B379" t="str">
            <v>332</v>
          </cell>
          <cell r="D379">
            <v>172458176.9784373</v>
          </cell>
          <cell r="F379" t="str">
            <v>332SG-P</v>
          </cell>
          <cell r="G379" t="str">
            <v>332</v>
          </cell>
          <cell r="I379">
            <v>172458176.9784373</v>
          </cell>
        </row>
        <row r="380">
          <cell r="A380" t="str">
            <v>332SG-U</v>
          </cell>
          <cell r="B380" t="str">
            <v>332</v>
          </cell>
          <cell r="D380">
            <v>57800746.651000917</v>
          </cell>
          <cell r="F380" t="str">
            <v>332SG-U</v>
          </cell>
          <cell r="G380" t="str">
            <v>332</v>
          </cell>
          <cell r="I380">
            <v>57800746.651000917</v>
          </cell>
        </row>
        <row r="381">
          <cell r="A381" t="str">
            <v>333DGP</v>
          </cell>
          <cell r="B381" t="str">
            <v>333</v>
          </cell>
          <cell r="D381">
            <v>32897569.190000001</v>
          </cell>
          <cell r="F381" t="str">
            <v>333DGP</v>
          </cell>
          <cell r="G381" t="str">
            <v>333</v>
          </cell>
          <cell r="I381">
            <v>32897569.190000001</v>
          </cell>
        </row>
        <row r="382">
          <cell r="A382" t="str">
            <v>333DGU</v>
          </cell>
          <cell r="B382" t="str">
            <v>333</v>
          </cell>
          <cell r="D382">
            <v>8946124.8499999996</v>
          </cell>
          <cell r="F382" t="str">
            <v>333DGU</v>
          </cell>
          <cell r="G382" t="str">
            <v>333</v>
          </cell>
          <cell r="I382">
            <v>8946124.8499999996</v>
          </cell>
        </row>
        <row r="383">
          <cell r="A383" t="str">
            <v>333SG-P</v>
          </cell>
          <cell r="B383" t="str">
            <v>333</v>
          </cell>
          <cell r="D383">
            <v>36001226.079999998</v>
          </cell>
          <cell r="F383" t="str">
            <v>333SG-P</v>
          </cell>
          <cell r="G383" t="str">
            <v>333</v>
          </cell>
          <cell r="I383">
            <v>36001226.079999998</v>
          </cell>
        </row>
        <row r="384">
          <cell r="A384" t="str">
            <v>333SG-U</v>
          </cell>
          <cell r="B384" t="str">
            <v>333</v>
          </cell>
          <cell r="D384">
            <v>25048207.25</v>
          </cell>
          <cell r="F384" t="str">
            <v>333SG-U</v>
          </cell>
          <cell r="G384" t="str">
            <v>333</v>
          </cell>
          <cell r="I384">
            <v>25048207.25</v>
          </cell>
        </row>
        <row r="385">
          <cell r="A385" t="str">
            <v>334DGP</v>
          </cell>
          <cell r="B385" t="str">
            <v>334</v>
          </cell>
          <cell r="D385">
            <v>4694160.9800000004</v>
          </cell>
          <cell r="F385" t="str">
            <v>334DGP</v>
          </cell>
          <cell r="G385" t="str">
            <v>334</v>
          </cell>
          <cell r="I385">
            <v>4694160.9800000004</v>
          </cell>
        </row>
        <row r="386">
          <cell r="A386" t="str">
            <v>334DGU</v>
          </cell>
          <cell r="B386" t="str">
            <v>334</v>
          </cell>
          <cell r="D386">
            <v>3889665.45</v>
          </cell>
          <cell r="F386" t="str">
            <v>334DGU</v>
          </cell>
          <cell r="G386" t="str">
            <v>334</v>
          </cell>
          <cell r="I386">
            <v>3889665.45</v>
          </cell>
        </row>
        <row r="387">
          <cell r="A387" t="str">
            <v>334SG-P</v>
          </cell>
          <cell r="B387" t="str">
            <v>334</v>
          </cell>
          <cell r="D387">
            <v>37854833.140000001</v>
          </cell>
          <cell r="F387" t="str">
            <v>334SG-P</v>
          </cell>
          <cell r="G387" t="str">
            <v>334</v>
          </cell>
          <cell r="I387">
            <v>37854833.140000001</v>
          </cell>
        </row>
        <row r="388">
          <cell r="A388" t="str">
            <v>334SG-U</v>
          </cell>
          <cell r="B388" t="str">
            <v>334</v>
          </cell>
          <cell r="D388">
            <v>5768179.4199999999</v>
          </cell>
          <cell r="F388" t="str">
            <v>334SG-U</v>
          </cell>
          <cell r="G388" t="str">
            <v>334</v>
          </cell>
          <cell r="I388">
            <v>5768179.4199999999</v>
          </cell>
        </row>
        <row r="389">
          <cell r="A389" t="str">
            <v>335DGP</v>
          </cell>
          <cell r="B389" t="str">
            <v>335</v>
          </cell>
          <cell r="D389">
            <v>1173712.57</v>
          </cell>
          <cell r="F389" t="str">
            <v>335DGP</v>
          </cell>
          <cell r="G389" t="str">
            <v>335</v>
          </cell>
          <cell r="I389">
            <v>1173712.57</v>
          </cell>
        </row>
        <row r="390">
          <cell r="A390" t="str">
            <v>335DGU</v>
          </cell>
          <cell r="B390" t="str">
            <v>335</v>
          </cell>
          <cell r="D390">
            <v>194396.5</v>
          </cell>
          <cell r="F390" t="str">
            <v>335DGU</v>
          </cell>
          <cell r="G390" t="str">
            <v>335</v>
          </cell>
          <cell r="I390">
            <v>194396.5</v>
          </cell>
        </row>
        <row r="391">
          <cell r="A391" t="str">
            <v>335SG-P</v>
          </cell>
          <cell r="B391" t="str">
            <v>335</v>
          </cell>
          <cell r="D391">
            <v>995384.94</v>
          </cell>
          <cell r="F391" t="str">
            <v>335SG-P</v>
          </cell>
          <cell r="G391" t="str">
            <v>335</v>
          </cell>
          <cell r="I391">
            <v>995384.94</v>
          </cell>
        </row>
        <row r="392">
          <cell r="A392" t="str">
            <v>335SG-U</v>
          </cell>
          <cell r="B392" t="str">
            <v>335</v>
          </cell>
          <cell r="D392">
            <v>14473.55</v>
          </cell>
          <cell r="F392" t="str">
            <v>335SG-U</v>
          </cell>
          <cell r="G392" t="str">
            <v>335</v>
          </cell>
          <cell r="I392">
            <v>14473.55</v>
          </cell>
        </row>
        <row r="393">
          <cell r="A393" t="str">
            <v>336DGP</v>
          </cell>
          <cell r="B393" t="str">
            <v>336</v>
          </cell>
          <cell r="D393">
            <v>4689356.8600000003</v>
          </cell>
          <cell r="F393" t="str">
            <v>336DGP</v>
          </cell>
          <cell r="G393" t="str">
            <v>336</v>
          </cell>
          <cell r="I393">
            <v>4689356.8600000003</v>
          </cell>
        </row>
        <row r="394">
          <cell r="A394" t="str">
            <v>336DGU</v>
          </cell>
          <cell r="B394" t="str">
            <v>336</v>
          </cell>
          <cell r="D394">
            <v>828975.78</v>
          </cell>
          <cell r="F394" t="str">
            <v>336DGU</v>
          </cell>
          <cell r="G394" t="str">
            <v>336</v>
          </cell>
          <cell r="I394">
            <v>828975.78</v>
          </cell>
        </row>
        <row r="395">
          <cell r="A395" t="str">
            <v>336SG-P</v>
          </cell>
          <cell r="B395" t="str">
            <v>336</v>
          </cell>
          <cell r="D395">
            <v>8475746.3699999992</v>
          </cell>
          <cell r="F395" t="str">
            <v>336SG-P</v>
          </cell>
          <cell r="G395" t="str">
            <v>336</v>
          </cell>
          <cell r="I395">
            <v>8475746.3699999992</v>
          </cell>
        </row>
        <row r="396">
          <cell r="A396" t="str">
            <v>336SG-U</v>
          </cell>
          <cell r="B396" t="str">
            <v>336</v>
          </cell>
          <cell r="D396">
            <v>624713.51</v>
          </cell>
          <cell r="F396" t="str">
            <v>336SG-U</v>
          </cell>
          <cell r="G396" t="str">
            <v>336</v>
          </cell>
          <cell r="I396">
            <v>624713.51</v>
          </cell>
        </row>
        <row r="397">
          <cell r="A397" t="str">
            <v>340SG</v>
          </cell>
          <cell r="B397" t="str">
            <v>340</v>
          </cell>
          <cell r="D397">
            <v>21542917.129999999</v>
          </cell>
          <cell r="F397" t="str">
            <v>340SG</v>
          </cell>
          <cell r="G397" t="str">
            <v>340</v>
          </cell>
          <cell r="I397">
            <v>21542917.129999999</v>
          </cell>
        </row>
        <row r="398">
          <cell r="A398" t="str">
            <v>341DGU</v>
          </cell>
          <cell r="B398" t="str">
            <v>341</v>
          </cell>
          <cell r="D398">
            <v>166098.76999999999</v>
          </cell>
          <cell r="F398" t="str">
            <v>341DGU</v>
          </cell>
          <cell r="G398" t="str">
            <v>341</v>
          </cell>
          <cell r="I398">
            <v>166098.76999999999</v>
          </cell>
        </row>
        <row r="399">
          <cell r="A399" t="str">
            <v>341SG</v>
          </cell>
          <cell r="B399" t="str">
            <v>341</v>
          </cell>
          <cell r="D399">
            <v>103830672.36</v>
          </cell>
          <cell r="F399" t="str">
            <v>341SG</v>
          </cell>
          <cell r="G399" t="str">
            <v>341</v>
          </cell>
          <cell r="I399">
            <v>103830672.36</v>
          </cell>
        </row>
        <row r="400">
          <cell r="A400" t="str">
            <v>341SSGCT</v>
          </cell>
          <cell r="B400" t="str">
            <v>341</v>
          </cell>
          <cell r="D400">
            <v>4121643.1</v>
          </cell>
          <cell r="F400" t="str">
            <v>341SSGCT</v>
          </cell>
          <cell r="G400" t="str">
            <v>341</v>
          </cell>
          <cell r="I400">
            <v>4121643.1</v>
          </cell>
        </row>
        <row r="401">
          <cell r="A401" t="str">
            <v>342DGU</v>
          </cell>
          <cell r="B401" t="str">
            <v>342</v>
          </cell>
          <cell r="D401">
            <v>121338.9</v>
          </cell>
          <cell r="F401" t="str">
            <v>342DGU</v>
          </cell>
          <cell r="G401" t="str">
            <v>342</v>
          </cell>
          <cell r="I401">
            <v>121338.9</v>
          </cell>
        </row>
        <row r="402">
          <cell r="A402" t="str">
            <v>342SG</v>
          </cell>
          <cell r="B402" t="str">
            <v>342</v>
          </cell>
          <cell r="D402">
            <v>6788799.1699999999</v>
          </cell>
          <cell r="F402" t="str">
            <v>342SG</v>
          </cell>
          <cell r="G402" t="str">
            <v>342</v>
          </cell>
          <cell r="I402">
            <v>6788799.1699999999</v>
          </cell>
        </row>
        <row r="403">
          <cell r="A403" t="str">
            <v>342SSGCT</v>
          </cell>
          <cell r="B403" t="str">
            <v>342</v>
          </cell>
          <cell r="D403">
            <v>2284125.7599999998</v>
          </cell>
          <cell r="F403" t="str">
            <v>342SSGCT</v>
          </cell>
          <cell r="G403" t="str">
            <v>342</v>
          </cell>
          <cell r="I403">
            <v>2284125.7599999998</v>
          </cell>
        </row>
        <row r="404">
          <cell r="A404" t="str">
            <v>343DGU</v>
          </cell>
          <cell r="B404" t="str">
            <v>343</v>
          </cell>
          <cell r="D404">
            <v>720393.59633708396</v>
          </cell>
          <cell r="F404" t="str">
            <v>343DGU</v>
          </cell>
          <cell r="G404" t="str">
            <v>343</v>
          </cell>
          <cell r="I404">
            <v>720393.59633708396</v>
          </cell>
        </row>
        <row r="405">
          <cell r="A405" t="str">
            <v>343SG</v>
          </cell>
          <cell r="B405" t="str">
            <v>343</v>
          </cell>
          <cell r="D405">
            <v>2174992166.1164088</v>
          </cell>
          <cell r="F405" t="str">
            <v>343SG</v>
          </cell>
          <cell r="G405" t="str">
            <v>343</v>
          </cell>
          <cell r="I405">
            <v>2174992166.1164088</v>
          </cell>
        </row>
        <row r="406">
          <cell r="A406" t="str">
            <v>343SSGCT</v>
          </cell>
          <cell r="B406" t="str">
            <v>343</v>
          </cell>
          <cell r="D406">
            <v>55093261.166487992</v>
          </cell>
          <cell r="F406" t="str">
            <v>343SSGCT</v>
          </cell>
          <cell r="G406" t="str">
            <v>343</v>
          </cell>
          <cell r="I406">
            <v>55093261.166487992</v>
          </cell>
        </row>
        <row r="407">
          <cell r="A407" t="str">
            <v>344SG</v>
          </cell>
          <cell r="B407" t="str">
            <v>344</v>
          </cell>
          <cell r="D407">
            <v>219348068.94</v>
          </cell>
          <cell r="F407" t="str">
            <v>344SG</v>
          </cell>
          <cell r="G407" t="str">
            <v>344</v>
          </cell>
          <cell r="I407">
            <v>219348068.94</v>
          </cell>
        </row>
        <row r="408">
          <cell r="A408" t="str">
            <v>344SSGCT</v>
          </cell>
          <cell r="B408" t="str">
            <v>344</v>
          </cell>
          <cell r="D408">
            <v>15873643.470000001</v>
          </cell>
          <cell r="F408" t="str">
            <v>344SSGCT</v>
          </cell>
          <cell r="G408" t="str">
            <v>344</v>
          </cell>
          <cell r="I408">
            <v>15873643.470000001</v>
          </cell>
        </row>
        <row r="409">
          <cell r="A409" t="str">
            <v>345DGU</v>
          </cell>
          <cell r="B409" t="str">
            <v>345</v>
          </cell>
          <cell r="D409">
            <v>156586.13</v>
          </cell>
          <cell r="F409" t="str">
            <v>345DGU</v>
          </cell>
          <cell r="G409" t="str">
            <v>345</v>
          </cell>
          <cell r="I409">
            <v>156586.13</v>
          </cell>
        </row>
        <row r="410">
          <cell r="A410" t="str">
            <v>345SG</v>
          </cell>
          <cell r="B410" t="str">
            <v>345</v>
          </cell>
          <cell r="D410">
            <v>131936991.67</v>
          </cell>
          <cell r="F410" t="str">
            <v>345SG</v>
          </cell>
          <cell r="G410" t="str">
            <v>345</v>
          </cell>
          <cell r="I410">
            <v>131936991.67</v>
          </cell>
        </row>
        <row r="411">
          <cell r="A411" t="str">
            <v>345SSGCT</v>
          </cell>
          <cell r="B411" t="str">
            <v>345</v>
          </cell>
          <cell r="D411">
            <v>2951100.66</v>
          </cell>
          <cell r="F411" t="str">
            <v>345SSGCT</v>
          </cell>
          <cell r="G411" t="str">
            <v>345</v>
          </cell>
          <cell r="I411">
            <v>2951100.66</v>
          </cell>
        </row>
        <row r="412">
          <cell r="A412" t="str">
            <v>346DGU</v>
          </cell>
          <cell r="B412" t="str">
            <v>346</v>
          </cell>
          <cell r="D412">
            <v>11813.11</v>
          </cell>
          <cell r="F412" t="str">
            <v>346DGU</v>
          </cell>
          <cell r="G412" t="str">
            <v>346</v>
          </cell>
          <cell r="I412">
            <v>11813.11</v>
          </cell>
        </row>
        <row r="413">
          <cell r="A413" t="str">
            <v>346SG</v>
          </cell>
          <cell r="B413" t="str">
            <v>346</v>
          </cell>
          <cell r="D413">
            <v>7172206.2199999997</v>
          </cell>
          <cell r="F413" t="str">
            <v>346SG</v>
          </cell>
          <cell r="G413" t="str">
            <v>346</v>
          </cell>
          <cell r="I413">
            <v>7172206.2199999997</v>
          </cell>
        </row>
        <row r="414">
          <cell r="A414" t="str">
            <v>350DGP</v>
          </cell>
          <cell r="B414" t="str">
            <v>350</v>
          </cell>
          <cell r="D414">
            <v>21182942.02</v>
          </cell>
          <cell r="F414" t="str">
            <v>350DGP</v>
          </cell>
          <cell r="G414" t="str">
            <v>350</v>
          </cell>
          <cell r="I414">
            <v>21182942.02</v>
          </cell>
        </row>
        <row r="415">
          <cell r="A415" t="str">
            <v>350DGU</v>
          </cell>
          <cell r="B415" t="str">
            <v>350</v>
          </cell>
          <cell r="D415">
            <v>48519152.909999996</v>
          </cell>
          <cell r="F415" t="str">
            <v>350DGU</v>
          </cell>
          <cell r="G415" t="str">
            <v>350</v>
          </cell>
          <cell r="I415">
            <v>48519152.909999996</v>
          </cell>
        </row>
        <row r="416">
          <cell r="A416" t="str">
            <v>350SG</v>
          </cell>
          <cell r="B416" t="str">
            <v>350</v>
          </cell>
          <cell r="D416">
            <v>25215546.620000001</v>
          </cell>
          <cell r="F416" t="str">
            <v>350SG</v>
          </cell>
          <cell r="G416" t="str">
            <v>350</v>
          </cell>
          <cell r="I416">
            <v>25215546.620000001</v>
          </cell>
        </row>
        <row r="417">
          <cell r="A417" t="str">
            <v>352DGP</v>
          </cell>
          <cell r="B417" t="str">
            <v>352</v>
          </cell>
          <cell r="D417">
            <v>7717845.6799999997</v>
          </cell>
          <cell r="F417" t="str">
            <v>352DGP</v>
          </cell>
          <cell r="G417" t="str">
            <v>352</v>
          </cell>
          <cell r="I417">
            <v>7717845.6799999997</v>
          </cell>
        </row>
        <row r="418">
          <cell r="A418" t="str">
            <v>352DGU</v>
          </cell>
          <cell r="B418" t="str">
            <v>352</v>
          </cell>
          <cell r="D418">
            <v>18343016.530000001</v>
          </cell>
          <cell r="F418" t="str">
            <v>352DGU</v>
          </cell>
          <cell r="G418" t="str">
            <v>352</v>
          </cell>
          <cell r="I418">
            <v>18343016.530000001</v>
          </cell>
        </row>
        <row r="419">
          <cell r="A419" t="str">
            <v>352SG</v>
          </cell>
          <cell r="B419" t="str">
            <v>352</v>
          </cell>
          <cell r="D419">
            <v>44586897.439999998</v>
          </cell>
          <cell r="F419" t="str">
            <v>352SG</v>
          </cell>
          <cell r="G419" t="str">
            <v>352</v>
          </cell>
          <cell r="I419">
            <v>44586897.439999998</v>
          </cell>
        </row>
        <row r="420">
          <cell r="A420" t="str">
            <v>353DGP</v>
          </cell>
          <cell r="B420" t="str">
            <v>353</v>
          </cell>
          <cell r="D420">
            <v>132310872.95</v>
          </cell>
          <cell r="F420" t="str">
            <v>353DGP</v>
          </cell>
          <cell r="G420" t="str">
            <v>353</v>
          </cell>
          <cell r="I420">
            <v>132310872.95</v>
          </cell>
        </row>
        <row r="421">
          <cell r="A421" t="str">
            <v>353DGU</v>
          </cell>
          <cell r="B421" t="str">
            <v>353</v>
          </cell>
          <cell r="D421">
            <v>192352318.31</v>
          </cell>
          <cell r="F421" t="str">
            <v>353DGU</v>
          </cell>
          <cell r="G421" t="str">
            <v>353</v>
          </cell>
          <cell r="I421">
            <v>192352318.31</v>
          </cell>
        </row>
        <row r="422">
          <cell r="A422" t="str">
            <v>353SG</v>
          </cell>
          <cell r="B422" t="str">
            <v>353</v>
          </cell>
          <cell r="D422">
            <v>824409675.84000003</v>
          </cell>
          <cell r="F422" t="str">
            <v>353SG</v>
          </cell>
          <cell r="G422" t="str">
            <v>353</v>
          </cell>
          <cell r="I422">
            <v>824409675.84000003</v>
          </cell>
        </row>
        <row r="423">
          <cell r="A423" t="str">
            <v>354DGP</v>
          </cell>
          <cell r="B423" t="str">
            <v>354</v>
          </cell>
          <cell r="D423">
            <v>156322773.03999999</v>
          </cell>
          <cell r="F423" t="str">
            <v>354DGP</v>
          </cell>
          <cell r="G423" t="str">
            <v>354</v>
          </cell>
          <cell r="I423">
            <v>156322773.03999999</v>
          </cell>
        </row>
        <row r="424">
          <cell r="A424" t="str">
            <v>354DGU</v>
          </cell>
          <cell r="B424" t="str">
            <v>354</v>
          </cell>
          <cell r="D424">
            <v>126427452</v>
          </cell>
          <cell r="F424" t="str">
            <v>354DGU</v>
          </cell>
          <cell r="G424" t="str">
            <v>354</v>
          </cell>
          <cell r="I424">
            <v>126427452</v>
          </cell>
        </row>
        <row r="425">
          <cell r="A425" t="str">
            <v>354SG</v>
          </cell>
          <cell r="B425" t="str">
            <v>354</v>
          </cell>
          <cell r="D425">
            <v>147566507.5</v>
          </cell>
          <cell r="F425" t="str">
            <v>354SG</v>
          </cell>
          <cell r="G425" t="str">
            <v>354</v>
          </cell>
          <cell r="I425">
            <v>147566507.5</v>
          </cell>
        </row>
        <row r="426">
          <cell r="A426" t="str">
            <v>355DGP</v>
          </cell>
          <cell r="B426" t="str">
            <v>355</v>
          </cell>
          <cell r="D426">
            <v>61323168.230491593</v>
          </cell>
          <cell r="F426" t="str">
            <v>355DGP</v>
          </cell>
          <cell r="G426" t="str">
            <v>355</v>
          </cell>
          <cell r="I426">
            <v>61323168.230491593</v>
          </cell>
        </row>
        <row r="427">
          <cell r="A427" t="str">
            <v>355DGU</v>
          </cell>
          <cell r="B427" t="str">
            <v>355</v>
          </cell>
          <cell r="D427">
            <v>111794398.24508977</v>
          </cell>
          <cell r="F427" t="str">
            <v>355DGU</v>
          </cell>
          <cell r="G427" t="str">
            <v>355</v>
          </cell>
          <cell r="I427">
            <v>111794398.24508977</v>
          </cell>
        </row>
        <row r="428">
          <cell r="A428" t="str">
            <v>355SG</v>
          </cell>
          <cell r="B428" t="str">
            <v>355</v>
          </cell>
          <cell r="D428">
            <v>862409072.09408069</v>
          </cell>
          <cell r="F428" t="str">
            <v>355SG</v>
          </cell>
          <cell r="G428" t="str">
            <v>355</v>
          </cell>
          <cell r="I428">
            <v>862409072.09408069</v>
          </cell>
        </row>
        <row r="429">
          <cell r="A429" t="str">
            <v>356DGP</v>
          </cell>
          <cell r="B429" t="str">
            <v>356</v>
          </cell>
          <cell r="D429">
            <v>197629452.24000001</v>
          </cell>
          <cell r="F429" t="str">
            <v>356DGP</v>
          </cell>
          <cell r="G429" t="str">
            <v>356</v>
          </cell>
          <cell r="I429">
            <v>197629452.24000001</v>
          </cell>
        </row>
        <row r="430">
          <cell r="A430" t="str">
            <v>356DGU</v>
          </cell>
          <cell r="B430" t="str">
            <v>356</v>
          </cell>
          <cell r="D430">
            <v>158102507</v>
          </cell>
          <cell r="F430" t="str">
            <v>356DGU</v>
          </cell>
          <cell r="G430" t="str">
            <v>356</v>
          </cell>
          <cell r="I430">
            <v>158102507</v>
          </cell>
        </row>
        <row r="431">
          <cell r="A431" t="str">
            <v>356SG</v>
          </cell>
          <cell r="B431" t="str">
            <v>356</v>
          </cell>
          <cell r="D431">
            <v>360143627.77999997</v>
          </cell>
          <cell r="F431" t="str">
            <v>356SG</v>
          </cell>
          <cell r="G431" t="str">
            <v>356</v>
          </cell>
          <cell r="I431">
            <v>360143627.77999997</v>
          </cell>
        </row>
        <row r="432">
          <cell r="A432" t="str">
            <v>357DGP</v>
          </cell>
          <cell r="B432" t="str">
            <v>357</v>
          </cell>
          <cell r="D432">
            <v>6370.99</v>
          </cell>
          <cell r="F432" t="str">
            <v>357DGP</v>
          </cell>
          <cell r="G432" t="str">
            <v>357</v>
          </cell>
          <cell r="I432">
            <v>6370.99</v>
          </cell>
        </row>
        <row r="433">
          <cell r="A433" t="str">
            <v>357DGU</v>
          </cell>
          <cell r="B433" t="str">
            <v>357</v>
          </cell>
          <cell r="D433">
            <v>91650.59</v>
          </cell>
          <cell r="F433" t="str">
            <v>357DGU</v>
          </cell>
          <cell r="G433" t="str">
            <v>357</v>
          </cell>
          <cell r="I433">
            <v>91650.59</v>
          </cell>
        </row>
        <row r="434">
          <cell r="A434" t="str">
            <v>357SG</v>
          </cell>
          <cell r="B434" t="str">
            <v>357</v>
          </cell>
          <cell r="D434">
            <v>3111560.47</v>
          </cell>
          <cell r="F434" t="str">
            <v>357SG</v>
          </cell>
          <cell r="G434" t="str">
            <v>357</v>
          </cell>
          <cell r="I434">
            <v>3111560.47</v>
          </cell>
        </row>
        <row r="435">
          <cell r="A435" t="str">
            <v>358DGU</v>
          </cell>
          <cell r="B435" t="str">
            <v>358</v>
          </cell>
          <cell r="D435">
            <v>1087552.1399999999</v>
          </cell>
          <cell r="F435" t="str">
            <v>358DGU</v>
          </cell>
          <cell r="G435" t="str">
            <v>358</v>
          </cell>
          <cell r="I435">
            <v>1087552.1399999999</v>
          </cell>
        </row>
        <row r="436">
          <cell r="A436" t="str">
            <v>358SG</v>
          </cell>
          <cell r="B436" t="str">
            <v>358</v>
          </cell>
          <cell r="D436">
            <v>6402623.1200000001</v>
          </cell>
          <cell r="F436" t="str">
            <v>358SG</v>
          </cell>
          <cell r="G436" t="str">
            <v>358</v>
          </cell>
          <cell r="I436">
            <v>6402623.1200000001</v>
          </cell>
        </row>
        <row r="437">
          <cell r="A437" t="str">
            <v>359DGP</v>
          </cell>
          <cell r="B437" t="str">
            <v>359</v>
          </cell>
          <cell r="D437">
            <v>1863031.54</v>
          </cell>
          <cell r="F437" t="str">
            <v>359DGP</v>
          </cell>
          <cell r="G437" t="str">
            <v>359</v>
          </cell>
          <cell r="I437">
            <v>1863031.54</v>
          </cell>
        </row>
        <row r="438">
          <cell r="A438" t="str">
            <v>359DGU</v>
          </cell>
          <cell r="B438" t="str">
            <v>359</v>
          </cell>
          <cell r="D438">
            <v>440513.21</v>
          </cell>
          <cell r="F438" t="str">
            <v>359DGU</v>
          </cell>
          <cell r="G438" t="str">
            <v>359</v>
          </cell>
          <cell r="I438">
            <v>440513.21</v>
          </cell>
        </row>
        <row r="439">
          <cell r="A439" t="str">
            <v>359SG</v>
          </cell>
          <cell r="B439" t="str">
            <v>359</v>
          </cell>
          <cell r="D439">
            <v>9149901.9499999993</v>
          </cell>
          <cell r="F439" t="str">
            <v>359SG</v>
          </cell>
          <cell r="G439" t="str">
            <v>359</v>
          </cell>
          <cell r="I439">
            <v>9149901.9499999993</v>
          </cell>
        </row>
        <row r="440">
          <cell r="A440" t="str">
            <v>360CA</v>
          </cell>
          <cell r="B440" t="str">
            <v>360</v>
          </cell>
          <cell r="D440">
            <v>1191917.97</v>
          </cell>
          <cell r="F440" t="str">
            <v>360CA</v>
          </cell>
          <cell r="G440" t="str">
            <v>360</v>
          </cell>
          <cell r="I440">
            <v>1191917.97</v>
          </cell>
        </row>
        <row r="441">
          <cell r="A441" t="str">
            <v>360ID</v>
          </cell>
          <cell r="B441" t="str">
            <v>360</v>
          </cell>
          <cell r="D441">
            <v>1253864.57</v>
          </cell>
          <cell r="F441" t="str">
            <v>360ID</v>
          </cell>
          <cell r="G441" t="str">
            <v>360</v>
          </cell>
          <cell r="I441">
            <v>1253864.57</v>
          </cell>
        </row>
        <row r="442">
          <cell r="A442" t="str">
            <v>360OR</v>
          </cell>
          <cell r="B442" t="str">
            <v>360</v>
          </cell>
          <cell r="D442">
            <v>8935527.7200000007</v>
          </cell>
          <cell r="F442" t="str">
            <v>360OR</v>
          </cell>
          <cell r="G442" t="str">
            <v>360</v>
          </cell>
          <cell r="I442">
            <v>8935527.7200000007</v>
          </cell>
        </row>
        <row r="443">
          <cell r="A443" t="str">
            <v>360UT</v>
          </cell>
          <cell r="B443" t="str">
            <v>360</v>
          </cell>
          <cell r="D443">
            <v>29780414.100000001</v>
          </cell>
          <cell r="F443" t="str">
            <v>360UT</v>
          </cell>
          <cell r="G443" t="str">
            <v>360</v>
          </cell>
          <cell r="I443">
            <v>29780414.100000001</v>
          </cell>
        </row>
        <row r="444">
          <cell r="A444" t="str">
            <v>360WA</v>
          </cell>
          <cell r="B444" t="str">
            <v>360</v>
          </cell>
          <cell r="D444">
            <v>1485966.36</v>
          </cell>
          <cell r="F444" t="str">
            <v>360WA</v>
          </cell>
          <cell r="G444" t="str">
            <v>360</v>
          </cell>
          <cell r="I444">
            <v>1485966.36</v>
          </cell>
        </row>
        <row r="445">
          <cell r="A445" t="str">
            <v>360WYP</v>
          </cell>
          <cell r="B445" t="str">
            <v>360</v>
          </cell>
          <cell r="D445">
            <v>2495451.71</v>
          </cell>
          <cell r="F445" t="str">
            <v>360WYP</v>
          </cell>
          <cell r="G445" t="str">
            <v>360</v>
          </cell>
          <cell r="I445">
            <v>2495451.71</v>
          </cell>
        </row>
        <row r="446">
          <cell r="A446" t="str">
            <v>360WYU</v>
          </cell>
          <cell r="B446" t="str">
            <v>360</v>
          </cell>
          <cell r="D446">
            <v>1383620.87</v>
          </cell>
          <cell r="F446" t="str">
            <v>360WYU</v>
          </cell>
          <cell r="G446" t="str">
            <v>360</v>
          </cell>
          <cell r="I446">
            <v>1383620.87</v>
          </cell>
        </row>
        <row r="447">
          <cell r="A447" t="str">
            <v>361CA</v>
          </cell>
          <cell r="B447" t="str">
            <v>361</v>
          </cell>
          <cell r="D447">
            <v>1480738.79</v>
          </cell>
          <cell r="F447" t="str">
            <v>361CA</v>
          </cell>
          <cell r="G447" t="str">
            <v>361</v>
          </cell>
          <cell r="I447">
            <v>1480738.79</v>
          </cell>
        </row>
        <row r="448">
          <cell r="A448" t="str">
            <v>361ID</v>
          </cell>
          <cell r="B448" t="str">
            <v>361</v>
          </cell>
          <cell r="D448">
            <v>1494643.96</v>
          </cell>
          <cell r="F448" t="str">
            <v>361ID</v>
          </cell>
          <cell r="G448" t="str">
            <v>361</v>
          </cell>
          <cell r="I448">
            <v>1494643.96</v>
          </cell>
        </row>
        <row r="449">
          <cell r="A449" t="str">
            <v>361OR</v>
          </cell>
          <cell r="B449" t="str">
            <v>361</v>
          </cell>
          <cell r="D449">
            <v>14744683.66</v>
          </cell>
          <cell r="F449" t="str">
            <v>361OR</v>
          </cell>
          <cell r="G449" t="str">
            <v>361</v>
          </cell>
          <cell r="I449">
            <v>14744683.66</v>
          </cell>
        </row>
        <row r="450">
          <cell r="A450" t="str">
            <v>361UT</v>
          </cell>
          <cell r="B450" t="str">
            <v>361</v>
          </cell>
          <cell r="D450">
            <v>31236867.600000001</v>
          </cell>
          <cell r="F450" t="str">
            <v>361UT</v>
          </cell>
          <cell r="G450" t="str">
            <v>361</v>
          </cell>
          <cell r="I450">
            <v>31236867.600000001</v>
          </cell>
        </row>
        <row r="451">
          <cell r="A451" t="str">
            <v>361WA</v>
          </cell>
          <cell r="B451" t="str">
            <v>361</v>
          </cell>
          <cell r="D451">
            <v>2238972.08</v>
          </cell>
          <cell r="F451" t="str">
            <v>361WA</v>
          </cell>
          <cell r="G451" t="str">
            <v>361</v>
          </cell>
          <cell r="I451">
            <v>2238972.08</v>
          </cell>
        </row>
        <row r="452">
          <cell r="A452" t="str">
            <v>361WYP</v>
          </cell>
          <cell r="B452" t="str">
            <v>361</v>
          </cell>
          <cell r="D452">
            <v>6928498.4699999997</v>
          </cell>
          <cell r="F452" t="str">
            <v>361WYP</v>
          </cell>
          <cell r="G452" t="str">
            <v>361</v>
          </cell>
          <cell r="I452">
            <v>6928498.4699999997</v>
          </cell>
        </row>
        <row r="453">
          <cell r="A453" t="str">
            <v>361WYU</v>
          </cell>
          <cell r="B453" t="str">
            <v>361</v>
          </cell>
          <cell r="D453">
            <v>167499.99</v>
          </cell>
          <cell r="F453" t="str">
            <v>361WYU</v>
          </cell>
          <cell r="G453" t="str">
            <v>361</v>
          </cell>
          <cell r="I453">
            <v>167499.99</v>
          </cell>
        </row>
        <row r="454">
          <cell r="A454" t="str">
            <v>362CA</v>
          </cell>
          <cell r="B454" t="str">
            <v>362</v>
          </cell>
          <cell r="D454">
            <v>20476500.43</v>
          </cell>
          <cell r="F454" t="str">
            <v>362CA</v>
          </cell>
          <cell r="G454" t="str">
            <v>362</v>
          </cell>
          <cell r="I454">
            <v>20476500.43</v>
          </cell>
        </row>
        <row r="455">
          <cell r="A455" t="str">
            <v>362ID</v>
          </cell>
          <cell r="B455" t="str">
            <v>362</v>
          </cell>
          <cell r="D455">
            <v>26264918.620000001</v>
          </cell>
          <cell r="F455" t="str">
            <v>362ID</v>
          </cell>
          <cell r="G455" t="str">
            <v>362</v>
          </cell>
          <cell r="I455">
            <v>26264918.620000001</v>
          </cell>
        </row>
        <row r="456">
          <cell r="A456" t="str">
            <v>362OR</v>
          </cell>
          <cell r="B456" t="str">
            <v>362</v>
          </cell>
          <cell r="D456">
            <v>177581114.09999999</v>
          </cell>
          <cell r="F456" t="str">
            <v>362OR</v>
          </cell>
          <cell r="G456" t="str">
            <v>362</v>
          </cell>
          <cell r="I456">
            <v>177581114.09999999</v>
          </cell>
        </row>
        <row r="457">
          <cell r="A457" t="str">
            <v>362UT</v>
          </cell>
          <cell r="B457" t="str">
            <v>362</v>
          </cell>
          <cell r="D457">
            <v>354779006.5</v>
          </cell>
          <cell r="F457" t="str">
            <v>362UT</v>
          </cell>
          <cell r="G457" t="str">
            <v>362</v>
          </cell>
          <cell r="I457">
            <v>354779006.5</v>
          </cell>
        </row>
        <row r="458">
          <cell r="A458" t="str">
            <v>362WA</v>
          </cell>
          <cell r="B458" t="str">
            <v>362</v>
          </cell>
          <cell r="D458">
            <v>46469283.590000004</v>
          </cell>
          <cell r="F458" t="str">
            <v>362WA</v>
          </cell>
          <cell r="G458" t="str">
            <v>362</v>
          </cell>
          <cell r="I458">
            <v>46469283.590000004</v>
          </cell>
        </row>
        <row r="459">
          <cell r="A459" t="str">
            <v>362WYP</v>
          </cell>
          <cell r="B459" t="str">
            <v>362</v>
          </cell>
          <cell r="D459">
            <v>100189206.28</v>
          </cell>
          <cell r="F459" t="str">
            <v>362WYP</v>
          </cell>
          <cell r="G459" t="str">
            <v>362</v>
          </cell>
          <cell r="I459">
            <v>100189206.28</v>
          </cell>
        </row>
        <row r="460">
          <cell r="A460" t="str">
            <v>362WYU</v>
          </cell>
          <cell r="B460" t="str">
            <v>362</v>
          </cell>
          <cell r="D460">
            <v>5880077.71</v>
          </cell>
          <cell r="F460" t="str">
            <v>362WYU</v>
          </cell>
          <cell r="G460" t="str">
            <v>362</v>
          </cell>
          <cell r="I460">
            <v>5880077.71</v>
          </cell>
        </row>
        <row r="461">
          <cell r="A461" t="str">
            <v>363UT</v>
          </cell>
          <cell r="B461" t="str">
            <v>363</v>
          </cell>
          <cell r="D461">
            <v>1457804.66</v>
          </cell>
          <cell r="F461" t="str">
            <v>363UT</v>
          </cell>
          <cell r="G461" t="str">
            <v>363</v>
          </cell>
          <cell r="I461">
            <v>1457804.66</v>
          </cell>
        </row>
        <row r="462">
          <cell r="A462" t="str">
            <v>364CA</v>
          </cell>
          <cell r="B462" t="str">
            <v>364</v>
          </cell>
          <cell r="D462">
            <v>62333717.220016383</v>
          </cell>
          <cell r="F462" t="str">
            <v>364CA</v>
          </cell>
          <cell r="G462" t="str">
            <v>364</v>
          </cell>
          <cell r="I462">
            <v>62333717.220016383</v>
          </cell>
        </row>
        <row r="463">
          <cell r="A463" t="str">
            <v>364ID</v>
          </cell>
          <cell r="B463" t="str">
            <v>364</v>
          </cell>
          <cell r="D463">
            <v>74278275.960706204</v>
          </cell>
          <cell r="F463" t="str">
            <v>364ID</v>
          </cell>
          <cell r="G463" t="str">
            <v>364</v>
          </cell>
          <cell r="I463">
            <v>74278275.960706204</v>
          </cell>
        </row>
        <row r="464">
          <cell r="A464" t="str">
            <v>364OR</v>
          </cell>
          <cell r="B464" t="str">
            <v>364</v>
          </cell>
          <cell r="D464">
            <v>406400030.27007556</v>
          </cell>
          <cell r="F464" t="str">
            <v>364OR</v>
          </cell>
          <cell r="G464" t="str">
            <v>364</v>
          </cell>
          <cell r="I464">
            <v>406400030.27007556</v>
          </cell>
        </row>
        <row r="465">
          <cell r="A465" t="str">
            <v>364UT</v>
          </cell>
          <cell r="B465" t="str">
            <v>364</v>
          </cell>
          <cell r="D465">
            <v>458569246.14619672</v>
          </cell>
          <cell r="F465" t="str">
            <v>364UT</v>
          </cell>
          <cell r="G465" t="str">
            <v>364</v>
          </cell>
          <cell r="I465">
            <v>458569246.14619672</v>
          </cell>
        </row>
        <row r="466">
          <cell r="A466" t="str">
            <v>364WA</v>
          </cell>
          <cell r="B466" t="str">
            <v>364</v>
          </cell>
          <cell r="D466">
            <v>109538591.33865395</v>
          </cell>
          <cell r="F466" t="str">
            <v>364WA</v>
          </cell>
          <cell r="G466" t="str">
            <v>364</v>
          </cell>
          <cell r="I466">
            <v>109538591.33865395</v>
          </cell>
        </row>
        <row r="467">
          <cell r="A467" t="str">
            <v>364WYP</v>
          </cell>
          <cell r="B467" t="str">
            <v>364</v>
          </cell>
          <cell r="D467">
            <v>145465310.35312355</v>
          </cell>
          <cell r="F467" t="str">
            <v>364WYP</v>
          </cell>
          <cell r="G467" t="str">
            <v>364</v>
          </cell>
          <cell r="I467">
            <v>145465310.35312355</v>
          </cell>
        </row>
        <row r="468">
          <cell r="A468" t="str">
            <v>364WYU</v>
          </cell>
          <cell r="B468" t="str">
            <v>364</v>
          </cell>
          <cell r="D468">
            <v>15229080.308631273</v>
          </cell>
          <cell r="F468" t="str">
            <v>364WYU</v>
          </cell>
          <cell r="G468" t="str">
            <v>364</v>
          </cell>
          <cell r="I468">
            <v>15229080.308631273</v>
          </cell>
        </row>
        <row r="469">
          <cell r="A469" t="str">
            <v>365CA</v>
          </cell>
          <cell r="B469" t="str">
            <v>365</v>
          </cell>
          <cell r="D469">
            <v>31785134.41</v>
          </cell>
          <cell r="F469" t="str">
            <v>365CA</v>
          </cell>
          <cell r="G469" t="str">
            <v>365</v>
          </cell>
          <cell r="I469">
            <v>31785134.41</v>
          </cell>
        </row>
        <row r="470">
          <cell r="A470" t="str">
            <v>365ID</v>
          </cell>
          <cell r="B470" t="str">
            <v>365</v>
          </cell>
          <cell r="D470">
            <v>33199928.32</v>
          </cell>
          <cell r="F470" t="str">
            <v>365ID</v>
          </cell>
          <cell r="G470" t="str">
            <v>365</v>
          </cell>
          <cell r="I470">
            <v>33199928.32</v>
          </cell>
        </row>
        <row r="471">
          <cell r="A471" t="str">
            <v>365OR</v>
          </cell>
          <cell r="B471" t="str">
            <v>365</v>
          </cell>
          <cell r="D471">
            <v>219470234.49000001</v>
          </cell>
          <cell r="F471" t="str">
            <v>365OR</v>
          </cell>
          <cell r="G471" t="str">
            <v>365</v>
          </cell>
          <cell r="I471">
            <v>219470234.49000001</v>
          </cell>
        </row>
        <row r="472">
          <cell r="A472" t="str">
            <v>365UT</v>
          </cell>
          <cell r="B472" t="str">
            <v>365</v>
          </cell>
          <cell r="D472">
            <v>189408672.46000001</v>
          </cell>
          <cell r="F472" t="str">
            <v>365UT</v>
          </cell>
          <cell r="G472" t="str">
            <v>365</v>
          </cell>
          <cell r="I472">
            <v>189408672.46000001</v>
          </cell>
        </row>
        <row r="473">
          <cell r="A473" t="str">
            <v>365WA</v>
          </cell>
          <cell r="B473" t="str">
            <v>365</v>
          </cell>
          <cell r="D473">
            <v>55518961.509999998</v>
          </cell>
          <cell r="F473" t="str">
            <v>365WA</v>
          </cell>
          <cell r="G473" t="str">
            <v>365</v>
          </cell>
          <cell r="I473">
            <v>55518961.509999998</v>
          </cell>
        </row>
        <row r="474">
          <cell r="A474" t="str">
            <v>365WYP</v>
          </cell>
          <cell r="B474" t="str">
            <v>365</v>
          </cell>
          <cell r="D474">
            <v>77433579.530000001</v>
          </cell>
          <cell r="F474" t="str">
            <v>365WYP</v>
          </cell>
          <cell r="G474" t="str">
            <v>365</v>
          </cell>
          <cell r="I474">
            <v>77433579.530000001</v>
          </cell>
        </row>
        <row r="475">
          <cell r="A475" t="str">
            <v>365WYU</v>
          </cell>
          <cell r="B475" t="str">
            <v>365</v>
          </cell>
          <cell r="D475">
            <v>10465606.859999999</v>
          </cell>
          <cell r="F475" t="str">
            <v>365WYU</v>
          </cell>
          <cell r="G475" t="str">
            <v>365</v>
          </cell>
          <cell r="I475">
            <v>10465606.859999999</v>
          </cell>
        </row>
        <row r="476">
          <cell r="A476" t="str">
            <v>366CA</v>
          </cell>
          <cell r="B476" t="str">
            <v>366</v>
          </cell>
          <cell r="D476">
            <v>14917811.49</v>
          </cell>
          <cell r="F476" t="str">
            <v>366CA</v>
          </cell>
          <cell r="G476" t="str">
            <v>366</v>
          </cell>
          <cell r="I476">
            <v>14917811.49</v>
          </cell>
        </row>
        <row r="477">
          <cell r="A477" t="str">
            <v>366ID</v>
          </cell>
          <cell r="B477" t="str">
            <v>366</v>
          </cell>
          <cell r="D477">
            <v>7137490.6299999999</v>
          </cell>
          <cell r="F477" t="str">
            <v>366ID</v>
          </cell>
          <cell r="G477" t="str">
            <v>366</v>
          </cell>
          <cell r="I477">
            <v>7137490.6299999999</v>
          </cell>
        </row>
        <row r="478">
          <cell r="A478" t="str">
            <v>366OR</v>
          </cell>
          <cell r="B478" t="str">
            <v>366</v>
          </cell>
          <cell r="D478">
            <v>79438345.040000007</v>
          </cell>
          <cell r="F478" t="str">
            <v>366OR</v>
          </cell>
          <cell r="G478" t="str">
            <v>366</v>
          </cell>
          <cell r="I478">
            <v>79438345.040000007</v>
          </cell>
        </row>
        <row r="479">
          <cell r="A479" t="str">
            <v>366UT</v>
          </cell>
          <cell r="B479" t="str">
            <v>366</v>
          </cell>
          <cell r="D479">
            <v>147470112.93000001</v>
          </cell>
          <cell r="F479" t="str">
            <v>366UT</v>
          </cell>
          <cell r="G479" t="str">
            <v>366</v>
          </cell>
          <cell r="I479">
            <v>147470112.93000001</v>
          </cell>
        </row>
        <row r="480">
          <cell r="A480" t="str">
            <v>366WA</v>
          </cell>
          <cell r="B480" t="str">
            <v>366</v>
          </cell>
          <cell r="D480">
            <v>14585657.060000001</v>
          </cell>
          <cell r="F480" t="str">
            <v>366WA</v>
          </cell>
          <cell r="G480" t="str">
            <v>366</v>
          </cell>
          <cell r="I480">
            <v>14585657.060000001</v>
          </cell>
        </row>
        <row r="481">
          <cell r="A481" t="str">
            <v>366WYP</v>
          </cell>
          <cell r="B481" t="str">
            <v>366</v>
          </cell>
          <cell r="D481">
            <v>11051988.57</v>
          </cell>
          <cell r="F481" t="str">
            <v>366WYP</v>
          </cell>
          <cell r="G481" t="str">
            <v>366</v>
          </cell>
          <cell r="I481">
            <v>11051988.57</v>
          </cell>
        </row>
        <row r="482">
          <cell r="A482" t="str">
            <v>366WYU</v>
          </cell>
          <cell r="B482" t="str">
            <v>366</v>
          </cell>
          <cell r="D482">
            <v>3598256.31</v>
          </cell>
          <cell r="F482" t="str">
            <v>366WYU</v>
          </cell>
          <cell r="G482" t="str">
            <v>366</v>
          </cell>
          <cell r="I482">
            <v>3598256.31</v>
          </cell>
        </row>
        <row r="483">
          <cell r="A483" t="str">
            <v>367CA</v>
          </cell>
          <cell r="B483" t="str">
            <v>367</v>
          </cell>
          <cell r="D483">
            <v>16393524.92</v>
          </cell>
          <cell r="F483" t="str">
            <v>367CA</v>
          </cell>
          <cell r="G483" t="str">
            <v>367</v>
          </cell>
          <cell r="I483">
            <v>16393524.92</v>
          </cell>
        </row>
        <row r="484">
          <cell r="A484" t="str">
            <v>367ID</v>
          </cell>
          <cell r="B484" t="str">
            <v>367</v>
          </cell>
          <cell r="D484">
            <v>23193959.609999999</v>
          </cell>
          <cell r="F484" t="str">
            <v>367ID</v>
          </cell>
          <cell r="G484" t="str">
            <v>367</v>
          </cell>
          <cell r="I484">
            <v>23193959.609999999</v>
          </cell>
        </row>
        <row r="485">
          <cell r="A485" t="str">
            <v>367OR</v>
          </cell>
          <cell r="B485" t="str">
            <v>367</v>
          </cell>
          <cell r="D485">
            <v>144271827.11000001</v>
          </cell>
          <cell r="F485" t="str">
            <v>367OR</v>
          </cell>
          <cell r="G485" t="str">
            <v>367</v>
          </cell>
          <cell r="I485">
            <v>144271827.11000001</v>
          </cell>
        </row>
        <row r="486">
          <cell r="A486" t="str">
            <v>367UT</v>
          </cell>
          <cell r="B486" t="str">
            <v>367</v>
          </cell>
          <cell r="D486">
            <v>426168354.31999999</v>
          </cell>
          <cell r="F486" t="str">
            <v>367UT</v>
          </cell>
          <cell r="G486" t="str">
            <v>367</v>
          </cell>
          <cell r="I486">
            <v>426168354.31999999</v>
          </cell>
        </row>
        <row r="487">
          <cell r="A487" t="str">
            <v>367WA</v>
          </cell>
          <cell r="B487" t="str">
            <v>367</v>
          </cell>
          <cell r="D487">
            <v>19451517.030000001</v>
          </cell>
          <cell r="F487" t="str">
            <v>367WA</v>
          </cell>
          <cell r="G487" t="str">
            <v>367</v>
          </cell>
          <cell r="I487">
            <v>19451517.030000001</v>
          </cell>
        </row>
        <row r="488">
          <cell r="A488" t="str">
            <v>367WYP</v>
          </cell>
          <cell r="B488" t="str">
            <v>367</v>
          </cell>
          <cell r="D488">
            <v>27460289.199999999</v>
          </cell>
          <cell r="F488" t="str">
            <v>367WYP</v>
          </cell>
          <cell r="G488" t="str">
            <v>367</v>
          </cell>
          <cell r="I488">
            <v>27460289.199999999</v>
          </cell>
        </row>
        <row r="489">
          <cell r="A489" t="str">
            <v>367WYU</v>
          </cell>
          <cell r="B489" t="str">
            <v>367</v>
          </cell>
          <cell r="D489">
            <v>15670342.1</v>
          </cell>
          <cell r="F489" t="str">
            <v>367WYU</v>
          </cell>
          <cell r="G489" t="str">
            <v>367</v>
          </cell>
          <cell r="I489">
            <v>15670342.1</v>
          </cell>
        </row>
        <row r="490">
          <cell r="A490" t="str">
            <v>368CA</v>
          </cell>
          <cell r="B490" t="str">
            <v>368</v>
          </cell>
          <cell r="D490">
            <v>44506228.310000002</v>
          </cell>
          <cell r="F490" t="str">
            <v>368CA</v>
          </cell>
          <cell r="G490" t="str">
            <v>368</v>
          </cell>
          <cell r="I490">
            <v>44506228.310000002</v>
          </cell>
        </row>
        <row r="491">
          <cell r="A491" t="str">
            <v>368ID</v>
          </cell>
          <cell r="B491" t="str">
            <v>368</v>
          </cell>
          <cell r="D491">
            <v>63512115.140000001</v>
          </cell>
          <cell r="F491" t="str">
            <v>368ID</v>
          </cell>
          <cell r="G491" t="str">
            <v>368</v>
          </cell>
          <cell r="I491">
            <v>63512115.140000001</v>
          </cell>
        </row>
        <row r="492">
          <cell r="A492" t="str">
            <v>368OR</v>
          </cell>
          <cell r="B492" t="str">
            <v>368</v>
          </cell>
          <cell r="D492">
            <v>364484261.67000002</v>
          </cell>
          <cell r="F492" t="str">
            <v>368OR</v>
          </cell>
          <cell r="G492" t="str">
            <v>368</v>
          </cell>
          <cell r="I492">
            <v>364484261.67000002</v>
          </cell>
        </row>
        <row r="493">
          <cell r="A493" t="str">
            <v>368UT</v>
          </cell>
          <cell r="B493" t="str">
            <v>368</v>
          </cell>
          <cell r="D493">
            <v>370913897.55000001</v>
          </cell>
          <cell r="F493" t="str">
            <v>368UT</v>
          </cell>
          <cell r="G493" t="str">
            <v>368</v>
          </cell>
          <cell r="I493">
            <v>370913897.55000001</v>
          </cell>
        </row>
        <row r="494">
          <cell r="A494" t="str">
            <v>368WA</v>
          </cell>
          <cell r="B494" t="str">
            <v>368</v>
          </cell>
          <cell r="D494">
            <v>89292191.739999995</v>
          </cell>
          <cell r="F494" t="str">
            <v>368WA</v>
          </cell>
          <cell r="G494" t="str">
            <v>368</v>
          </cell>
          <cell r="I494">
            <v>89292191.739999995</v>
          </cell>
        </row>
        <row r="495">
          <cell r="A495" t="str">
            <v>368WYP</v>
          </cell>
          <cell r="B495" t="str">
            <v>368</v>
          </cell>
          <cell r="D495">
            <v>70024353.609999999</v>
          </cell>
          <cell r="F495" t="str">
            <v>368WYP</v>
          </cell>
          <cell r="G495" t="str">
            <v>368</v>
          </cell>
          <cell r="I495">
            <v>70024353.609999999</v>
          </cell>
        </row>
        <row r="496">
          <cell r="A496" t="str">
            <v>368WYU</v>
          </cell>
          <cell r="B496" t="str">
            <v>368</v>
          </cell>
          <cell r="D496">
            <v>11408928.74</v>
          </cell>
          <cell r="F496" t="str">
            <v>368WYU</v>
          </cell>
          <cell r="G496" t="str">
            <v>368</v>
          </cell>
          <cell r="I496">
            <v>11408928.74</v>
          </cell>
        </row>
        <row r="497">
          <cell r="A497" t="str">
            <v>369CA</v>
          </cell>
          <cell r="B497" t="str">
            <v>369</v>
          </cell>
          <cell r="D497">
            <v>21553108.199999999</v>
          </cell>
          <cell r="F497" t="str">
            <v>369CA</v>
          </cell>
          <cell r="G497" t="str">
            <v>369</v>
          </cell>
          <cell r="I497">
            <v>21553108.199999999</v>
          </cell>
        </row>
        <row r="498">
          <cell r="A498" t="str">
            <v>369ID</v>
          </cell>
          <cell r="B498" t="str">
            <v>369</v>
          </cell>
          <cell r="D498">
            <v>26576634.219999999</v>
          </cell>
          <cell r="F498" t="str">
            <v>369ID</v>
          </cell>
          <cell r="G498" t="str">
            <v>369</v>
          </cell>
          <cell r="I498">
            <v>26576634.219999999</v>
          </cell>
        </row>
        <row r="499">
          <cell r="A499" t="str">
            <v>369OR</v>
          </cell>
          <cell r="B499" t="str">
            <v>369</v>
          </cell>
          <cell r="D499">
            <v>205647718.59999999</v>
          </cell>
          <cell r="F499" t="str">
            <v>369OR</v>
          </cell>
          <cell r="G499" t="str">
            <v>369</v>
          </cell>
          <cell r="I499">
            <v>205647718.59999999</v>
          </cell>
        </row>
        <row r="500">
          <cell r="A500" t="str">
            <v>369UT</v>
          </cell>
          <cell r="B500" t="str">
            <v>369</v>
          </cell>
          <cell r="D500">
            <v>194726412.47999999</v>
          </cell>
          <cell r="F500" t="str">
            <v>369UT</v>
          </cell>
          <cell r="G500" t="str">
            <v>369</v>
          </cell>
          <cell r="I500">
            <v>194726412.47999999</v>
          </cell>
        </row>
        <row r="501">
          <cell r="A501" t="str">
            <v>369WA</v>
          </cell>
          <cell r="B501" t="str">
            <v>369</v>
          </cell>
          <cell r="D501">
            <v>45036420.479999997</v>
          </cell>
          <cell r="F501" t="str">
            <v>369WA</v>
          </cell>
          <cell r="G501" t="str">
            <v>369</v>
          </cell>
          <cell r="I501">
            <v>45036420.479999997</v>
          </cell>
        </row>
        <row r="502">
          <cell r="A502" t="str">
            <v>369WYP</v>
          </cell>
          <cell r="B502" t="str">
            <v>369</v>
          </cell>
          <cell r="D502">
            <v>33268749.260000002</v>
          </cell>
          <cell r="F502" t="str">
            <v>369WYP</v>
          </cell>
          <cell r="G502" t="str">
            <v>369</v>
          </cell>
          <cell r="I502">
            <v>33268749.260000002</v>
          </cell>
        </row>
        <row r="503">
          <cell r="A503" t="str">
            <v>369WYU</v>
          </cell>
          <cell r="B503" t="str">
            <v>369</v>
          </cell>
          <cell r="D503">
            <v>8134480.2300000004</v>
          </cell>
          <cell r="F503" t="str">
            <v>369WYU</v>
          </cell>
          <cell r="G503" t="str">
            <v>369</v>
          </cell>
          <cell r="I503">
            <v>8134480.2300000004</v>
          </cell>
        </row>
        <row r="504">
          <cell r="A504" t="str">
            <v>370CA</v>
          </cell>
          <cell r="B504" t="str">
            <v>370</v>
          </cell>
          <cell r="D504">
            <v>3939119.26</v>
          </cell>
          <cell r="F504" t="str">
            <v>370CA</v>
          </cell>
          <cell r="G504" t="str">
            <v>370</v>
          </cell>
          <cell r="I504">
            <v>3939119.26</v>
          </cell>
        </row>
        <row r="505">
          <cell r="A505" t="str">
            <v>370ID</v>
          </cell>
          <cell r="B505" t="str">
            <v>370</v>
          </cell>
          <cell r="D505">
            <v>13899680.15</v>
          </cell>
          <cell r="F505" t="str">
            <v>370ID</v>
          </cell>
          <cell r="G505" t="str">
            <v>370</v>
          </cell>
          <cell r="I505">
            <v>13899680.15</v>
          </cell>
        </row>
        <row r="506">
          <cell r="A506" t="str">
            <v>370OR</v>
          </cell>
          <cell r="B506" t="str">
            <v>370</v>
          </cell>
          <cell r="D506">
            <v>60037965.439999998</v>
          </cell>
          <cell r="F506" t="str">
            <v>370OR</v>
          </cell>
          <cell r="G506" t="str">
            <v>370</v>
          </cell>
          <cell r="I506">
            <v>60037965.439999998</v>
          </cell>
        </row>
        <row r="507">
          <cell r="A507" t="str">
            <v>370UT</v>
          </cell>
          <cell r="B507" t="str">
            <v>370</v>
          </cell>
          <cell r="D507">
            <v>80051986.200000003</v>
          </cell>
          <cell r="F507" t="str">
            <v>370UT</v>
          </cell>
          <cell r="G507" t="str">
            <v>370</v>
          </cell>
          <cell r="I507">
            <v>80051986.200000003</v>
          </cell>
        </row>
        <row r="508">
          <cell r="A508" t="str">
            <v>370WA</v>
          </cell>
          <cell r="B508" t="str">
            <v>370</v>
          </cell>
          <cell r="D508">
            <v>13845824.619999999</v>
          </cell>
          <cell r="F508" t="str">
            <v>370WA</v>
          </cell>
          <cell r="G508" t="str">
            <v>370</v>
          </cell>
          <cell r="I508">
            <v>13845824.619999999</v>
          </cell>
        </row>
        <row r="509">
          <cell r="A509" t="str">
            <v>370WYP</v>
          </cell>
          <cell r="B509" t="str">
            <v>370</v>
          </cell>
          <cell r="D509">
            <v>12678086.49</v>
          </cell>
          <cell r="F509" t="str">
            <v>370WYP</v>
          </cell>
          <cell r="G509" t="str">
            <v>370</v>
          </cell>
          <cell r="I509">
            <v>12678086.49</v>
          </cell>
        </row>
        <row r="510">
          <cell r="A510" t="str">
            <v>370WYU</v>
          </cell>
          <cell r="B510" t="str">
            <v>370</v>
          </cell>
          <cell r="D510">
            <v>2890065.14</v>
          </cell>
          <cell r="F510" t="str">
            <v>370WYU</v>
          </cell>
          <cell r="G510" t="str">
            <v>370</v>
          </cell>
          <cell r="I510">
            <v>2890065.14</v>
          </cell>
        </row>
        <row r="511">
          <cell r="A511" t="str">
            <v>371CA</v>
          </cell>
          <cell r="B511" t="str">
            <v>371</v>
          </cell>
          <cell r="D511">
            <v>270707.40999999997</v>
          </cell>
          <cell r="F511" t="str">
            <v>371CA</v>
          </cell>
          <cell r="G511" t="str">
            <v>371</v>
          </cell>
          <cell r="I511">
            <v>270707.40999999997</v>
          </cell>
        </row>
        <row r="512">
          <cell r="A512" t="str">
            <v>371ID</v>
          </cell>
          <cell r="B512" t="str">
            <v>371</v>
          </cell>
          <cell r="D512">
            <v>164853.82</v>
          </cell>
          <cell r="F512" t="str">
            <v>371ID</v>
          </cell>
          <cell r="G512" t="str">
            <v>371</v>
          </cell>
          <cell r="I512">
            <v>164853.82</v>
          </cell>
        </row>
        <row r="513">
          <cell r="A513" t="str">
            <v>371OR</v>
          </cell>
          <cell r="B513" t="str">
            <v>371</v>
          </cell>
          <cell r="D513">
            <v>2431995.2200000002</v>
          </cell>
          <cell r="F513" t="str">
            <v>371OR</v>
          </cell>
          <cell r="G513" t="str">
            <v>371</v>
          </cell>
          <cell r="I513">
            <v>2431995.2200000002</v>
          </cell>
        </row>
        <row r="514">
          <cell r="A514" t="str">
            <v>371UT</v>
          </cell>
          <cell r="B514" t="str">
            <v>371</v>
          </cell>
          <cell r="D514">
            <v>4517120.53</v>
          </cell>
          <cell r="F514" t="str">
            <v>371UT</v>
          </cell>
          <cell r="G514" t="str">
            <v>371</v>
          </cell>
          <cell r="I514">
            <v>4517120.53</v>
          </cell>
        </row>
        <row r="515">
          <cell r="A515" t="str">
            <v>371WA</v>
          </cell>
          <cell r="B515" t="str">
            <v>371</v>
          </cell>
          <cell r="D515">
            <v>526808.76</v>
          </cell>
          <cell r="F515" t="str">
            <v>371WA</v>
          </cell>
          <cell r="G515" t="str">
            <v>371</v>
          </cell>
          <cell r="I515">
            <v>526808.76</v>
          </cell>
        </row>
        <row r="516">
          <cell r="A516" t="str">
            <v>371WYP</v>
          </cell>
          <cell r="B516" t="str">
            <v>371</v>
          </cell>
          <cell r="D516">
            <v>761902.9</v>
          </cell>
          <cell r="F516" t="str">
            <v>371WYP</v>
          </cell>
          <cell r="G516" t="str">
            <v>371</v>
          </cell>
          <cell r="I516">
            <v>761902.9</v>
          </cell>
        </row>
        <row r="517">
          <cell r="A517" t="str">
            <v>371WYU</v>
          </cell>
          <cell r="B517" t="str">
            <v>371</v>
          </cell>
          <cell r="D517">
            <v>140460.43</v>
          </cell>
          <cell r="F517" t="str">
            <v>371WYU</v>
          </cell>
          <cell r="G517" t="str">
            <v>371</v>
          </cell>
          <cell r="I517">
            <v>140460.43</v>
          </cell>
        </row>
        <row r="518">
          <cell r="A518" t="str">
            <v>373CA</v>
          </cell>
          <cell r="B518" t="str">
            <v>373</v>
          </cell>
          <cell r="D518">
            <v>659639.72</v>
          </cell>
          <cell r="F518" t="str">
            <v>373CA</v>
          </cell>
          <cell r="G518" t="str">
            <v>373</v>
          </cell>
          <cell r="I518">
            <v>659639.72</v>
          </cell>
        </row>
        <row r="519">
          <cell r="A519" t="str">
            <v>373ID</v>
          </cell>
          <cell r="B519" t="str">
            <v>373</v>
          </cell>
          <cell r="D519">
            <v>598233.93000000005</v>
          </cell>
          <cell r="F519" t="str">
            <v>373ID</v>
          </cell>
          <cell r="G519" t="str">
            <v>373</v>
          </cell>
          <cell r="I519">
            <v>598233.93000000005</v>
          </cell>
        </row>
        <row r="520">
          <cell r="A520" t="str">
            <v>373OR</v>
          </cell>
          <cell r="B520" t="str">
            <v>373</v>
          </cell>
          <cell r="D520">
            <v>21350152.449999999</v>
          </cell>
          <cell r="F520" t="str">
            <v>373OR</v>
          </cell>
          <cell r="G520" t="str">
            <v>373</v>
          </cell>
          <cell r="I520">
            <v>21350152.449999999</v>
          </cell>
        </row>
        <row r="521">
          <cell r="A521" t="str">
            <v>373UT</v>
          </cell>
          <cell r="B521" t="str">
            <v>373</v>
          </cell>
          <cell r="D521">
            <v>26226122.129999999</v>
          </cell>
          <cell r="F521" t="str">
            <v>373UT</v>
          </cell>
          <cell r="G521" t="str">
            <v>373</v>
          </cell>
          <cell r="I521">
            <v>26226122.129999999</v>
          </cell>
        </row>
        <row r="522">
          <cell r="A522" t="str">
            <v>373WA</v>
          </cell>
          <cell r="B522" t="str">
            <v>373</v>
          </cell>
          <cell r="D522">
            <v>3740744.89</v>
          </cell>
          <cell r="F522" t="str">
            <v>373WA</v>
          </cell>
          <cell r="G522" t="str">
            <v>373</v>
          </cell>
          <cell r="I522">
            <v>3740744.89</v>
          </cell>
        </row>
        <row r="523">
          <cell r="A523" t="str">
            <v>373WYP</v>
          </cell>
          <cell r="B523" t="str">
            <v>373</v>
          </cell>
          <cell r="D523">
            <v>6768660.9900000002</v>
          </cell>
          <cell r="F523" t="str">
            <v>373WYP</v>
          </cell>
          <cell r="G523" t="str">
            <v>373</v>
          </cell>
          <cell r="I523">
            <v>6768660.9900000002</v>
          </cell>
        </row>
        <row r="524">
          <cell r="A524" t="str">
            <v>373WYU</v>
          </cell>
          <cell r="B524" t="str">
            <v>373</v>
          </cell>
          <cell r="D524">
            <v>2152583.84</v>
          </cell>
          <cell r="F524" t="str">
            <v>373WYU</v>
          </cell>
          <cell r="G524" t="str">
            <v>373</v>
          </cell>
          <cell r="I524">
            <v>2152583.84</v>
          </cell>
        </row>
        <row r="525">
          <cell r="A525" t="str">
            <v>389CA</v>
          </cell>
          <cell r="B525" t="str">
            <v>389</v>
          </cell>
          <cell r="D525">
            <v>217568.45</v>
          </cell>
          <cell r="F525" t="str">
            <v>389CA</v>
          </cell>
          <cell r="G525" t="str">
            <v>389</v>
          </cell>
          <cell r="I525">
            <v>217568.45</v>
          </cell>
        </row>
        <row r="526">
          <cell r="A526" t="str">
            <v>389CN</v>
          </cell>
          <cell r="B526" t="str">
            <v>389</v>
          </cell>
          <cell r="D526">
            <v>1128505.79</v>
          </cell>
          <cell r="F526" t="str">
            <v>389CN</v>
          </cell>
          <cell r="G526" t="str">
            <v>389</v>
          </cell>
          <cell r="I526">
            <v>1128505.79</v>
          </cell>
        </row>
        <row r="527">
          <cell r="A527" t="str">
            <v>389DGU</v>
          </cell>
          <cell r="B527" t="str">
            <v>389</v>
          </cell>
          <cell r="D527">
            <v>332.32</v>
          </cell>
          <cell r="F527" t="str">
            <v>389DGU</v>
          </cell>
          <cell r="G527" t="str">
            <v>389</v>
          </cell>
          <cell r="I527">
            <v>332.32</v>
          </cell>
        </row>
        <row r="528">
          <cell r="A528" t="str">
            <v>389ID</v>
          </cell>
          <cell r="B528" t="str">
            <v>389</v>
          </cell>
          <cell r="D528">
            <v>197638.82</v>
          </cell>
          <cell r="F528" t="str">
            <v>389ID</v>
          </cell>
          <cell r="G528" t="str">
            <v>389</v>
          </cell>
          <cell r="I528">
            <v>197638.82</v>
          </cell>
        </row>
        <row r="529">
          <cell r="A529" t="str">
            <v>389OR</v>
          </cell>
          <cell r="B529" t="str">
            <v>389</v>
          </cell>
          <cell r="D529">
            <v>3046461.57</v>
          </cell>
          <cell r="F529" t="str">
            <v>389OR</v>
          </cell>
          <cell r="G529" t="str">
            <v>389</v>
          </cell>
          <cell r="I529">
            <v>3046461.57</v>
          </cell>
        </row>
        <row r="530">
          <cell r="A530" t="str">
            <v>389SG</v>
          </cell>
          <cell r="B530" t="str">
            <v>389</v>
          </cell>
          <cell r="D530">
            <v>1227.55</v>
          </cell>
          <cell r="F530" t="str">
            <v>389SG</v>
          </cell>
          <cell r="G530" t="str">
            <v>389</v>
          </cell>
          <cell r="I530">
            <v>1227.55</v>
          </cell>
        </row>
        <row r="531">
          <cell r="A531" t="str">
            <v>389SO</v>
          </cell>
          <cell r="B531" t="str">
            <v>389</v>
          </cell>
          <cell r="D531">
            <v>5598054.8600000003</v>
          </cell>
          <cell r="F531" t="str">
            <v>389SO</v>
          </cell>
          <cell r="G531" t="str">
            <v>389</v>
          </cell>
          <cell r="I531">
            <v>5598054.8600000003</v>
          </cell>
        </row>
        <row r="532">
          <cell r="A532" t="str">
            <v>389UT</v>
          </cell>
          <cell r="B532" t="str">
            <v>389</v>
          </cell>
          <cell r="D532">
            <v>3912172.9</v>
          </cell>
          <cell r="F532" t="str">
            <v>389UT</v>
          </cell>
          <cell r="G532" t="str">
            <v>389</v>
          </cell>
          <cell r="I532">
            <v>3912172.9</v>
          </cell>
        </row>
        <row r="533">
          <cell r="A533" t="str">
            <v>389WA</v>
          </cell>
          <cell r="B533" t="str">
            <v>389</v>
          </cell>
          <cell r="D533">
            <v>1098826.3500000001</v>
          </cell>
          <cell r="F533" t="str">
            <v>389WA</v>
          </cell>
          <cell r="G533" t="str">
            <v>389</v>
          </cell>
          <cell r="I533">
            <v>1098826.3500000001</v>
          </cell>
        </row>
        <row r="534">
          <cell r="A534" t="str">
            <v>389WYP</v>
          </cell>
          <cell r="B534" t="str">
            <v>389</v>
          </cell>
          <cell r="D534">
            <v>365107.63</v>
          </cell>
          <cell r="F534" t="str">
            <v>389WYP</v>
          </cell>
          <cell r="G534" t="str">
            <v>389</v>
          </cell>
          <cell r="I534">
            <v>365107.63</v>
          </cell>
        </row>
        <row r="535">
          <cell r="A535" t="str">
            <v>389WYU</v>
          </cell>
          <cell r="B535" t="str">
            <v>389</v>
          </cell>
          <cell r="D535">
            <v>528370.06999999995</v>
          </cell>
          <cell r="F535" t="str">
            <v>389WYU</v>
          </cell>
          <cell r="G535" t="str">
            <v>389</v>
          </cell>
          <cell r="I535">
            <v>528370.06999999995</v>
          </cell>
        </row>
        <row r="536">
          <cell r="A536" t="str">
            <v>390CA</v>
          </cell>
          <cell r="B536" t="str">
            <v>390</v>
          </cell>
          <cell r="D536">
            <v>2806708.79</v>
          </cell>
          <cell r="F536" t="str">
            <v>390CA</v>
          </cell>
          <cell r="G536" t="str">
            <v>390</v>
          </cell>
          <cell r="I536">
            <v>2806708.79</v>
          </cell>
        </row>
        <row r="537">
          <cell r="A537" t="str">
            <v>390CN</v>
          </cell>
          <cell r="B537" t="str">
            <v>390</v>
          </cell>
          <cell r="D537">
            <v>12129443.380000001</v>
          </cell>
          <cell r="F537" t="str">
            <v>390CN</v>
          </cell>
          <cell r="G537" t="str">
            <v>390</v>
          </cell>
          <cell r="I537">
            <v>12129443.380000001</v>
          </cell>
        </row>
        <row r="538">
          <cell r="A538" t="str">
            <v>390DGP</v>
          </cell>
          <cell r="B538" t="str">
            <v>390</v>
          </cell>
          <cell r="D538">
            <v>358127.47</v>
          </cell>
          <cell r="F538" t="str">
            <v>390DGP</v>
          </cell>
          <cell r="G538" t="str">
            <v>390</v>
          </cell>
          <cell r="I538">
            <v>358127.47</v>
          </cell>
        </row>
        <row r="539">
          <cell r="A539" t="str">
            <v>390DGU</v>
          </cell>
          <cell r="B539" t="str">
            <v>390</v>
          </cell>
          <cell r="D539">
            <v>1573572.34</v>
          </cell>
          <cell r="F539" t="str">
            <v>390DGU</v>
          </cell>
          <cell r="G539" t="str">
            <v>390</v>
          </cell>
          <cell r="I539">
            <v>1573572.34</v>
          </cell>
        </row>
        <row r="540">
          <cell r="A540" t="str">
            <v>390ID</v>
          </cell>
          <cell r="B540" t="str">
            <v>390</v>
          </cell>
          <cell r="D540">
            <v>9659972.2300000004</v>
          </cell>
          <cell r="F540" t="str">
            <v>390ID</v>
          </cell>
          <cell r="G540" t="str">
            <v>390</v>
          </cell>
          <cell r="I540">
            <v>9659972.2300000004</v>
          </cell>
        </row>
        <row r="541">
          <cell r="A541" t="str">
            <v>390OR</v>
          </cell>
          <cell r="B541" t="str">
            <v>390</v>
          </cell>
          <cell r="D541">
            <v>33638127.850000001</v>
          </cell>
          <cell r="F541" t="str">
            <v>390OR</v>
          </cell>
          <cell r="G541" t="str">
            <v>390</v>
          </cell>
          <cell r="I541">
            <v>33638127.850000001</v>
          </cell>
        </row>
        <row r="542">
          <cell r="A542" t="str">
            <v>390SG</v>
          </cell>
          <cell r="B542" t="str">
            <v>390</v>
          </cell>
          <cell r="D542">
            <v>3923901.97</v>
          </cell>
          <cell r="F542" t="str">
            <v>390SG</v>
          </cell>
          <cell r="G542" t="str">
            <v>390</v>
          </cell>
          <cell r="I542">
            <v>3923901.97</v>
          </cell>
        </row>
        <row r="543">
          <cell r="A543" t="str">
            <v>390SO</v>
          </cell>
          <cell r="B543" t="str">
            <v>390</v>
          </cell>
          <cell r="D543">
            <v>101392050.22</v>
          </cell>
          <cell r="F543" t="str">
            <v>390SO</v>
          </cell>
          <cell r="G543" t="str">
            <v>390</v>
          </cell>
          <cell r="I543">
            <v>101392050.22</v>
          </cell>
        </row>
        <row r="544">
          <cell r="A544" t="str">
            <v>390UT</v>
          </cell>
          <cell r="B544" t="str">
            <v>390</v>
          </cell>
          <cell r="D544">
            <v>36639635.68</v>
          </cell>
          <cell r="F544" t="str">
            <v>390UT</v>
          </cell>
          <cell r="G544" t="str">
            <v>390</v>
          </cell>
          <cell r="I544">
            <v>36639635.68</v>
          </cell>
        </row>
        <row r="545">
          <cell r="A545" t="str">
            <v>390WA</v>
          </cell>
          <cell r="B545" t="str">
            <v>390</v>
          </cell>
          <cell r="D545">
            <v>13352427.57</v>
          </cell>
          <cell r="F545" t="str">
            <v>390WA</v>
          </cell>
          <cell r="G545" t="str">
            <v>390</v>
          </cell>
          <cell r="I545">
            <v>13352427.57</v>
          </cell>
        </row>
        <row r="546">
          <cell r="A546" t="str">
            <v>390WYP</v>
          </cell>
          <cell r="B546" t="str">
            <v>390</v>
          </cell>
          <cell r="D546">
            <v>11610521.699999999</v>
          </cell>
          <cell r="F546" t="str">
            <v>390WYP</v>
          </cell>
          <cell r="G546" t="str">
            <v>390</v>
          </cell>
          <cell r="I546">
            <v>11610521.699999999</v>
          </cell>
        </row>
        <row r="547">
          <cell r="A547" t="str">
            <v>390WYU</v>
          </cell>
          <cell r="B547" t="str">
            <v>390</v>
          </cell>
          <cell r="D547">
            <v>2353773.84</v>
          </cell>
          <cell r="F547" t="str">
            <v>390WYU</v>
          </cell>
          <cell r="G547" t="str">
            <v>390</v>
          </cell>
          <cell r="I547">
            <v>2353773.84</v>
          </cell>
        </row>
        <row r="548">
          <cell r="A548" t="str">
            <v>391CA</v>
          </cell>
          <cell r="B548" t="str">
            <v>391</v>
          </cell>
          <cell r="D548">
            <v>296681.62</v>
          </cell>
          <cell r="F548" t="str">
            <v>391CA</v>
          </cell>
          <cell r="G548" t="str">
            <v>391</v>
          </cell>
          <cell r="I548">
            <v>296681.62</v>
          </cell>
        </row>
        <row r="549">
          <cell r="A549" t="str">
            <v>391CN</v>
          </cell>
          <cell r="B549" t="str">
            <v>391</v>
          </cell>
          <cell r="D549">
            <v>8262759.8799999999</v>
          </cell>
          <cell r="F549" t="str">
            <v>391CN</v>
          </cell>
          <cell r="G549" t="str">
            <v>391</v>
          </cell>
          <cell r="I549">
            <v>8262759.8799999999</v>
          </cell>
        </row>
        <row r="550">
          <cell r="A550" t="str">
            <v>391DGP</v>
          </cell>
          <cell r="B550" t="str">
            <v>391</v>
          </cell>
          <cell r="D550">
            <v>15878.62</v>
          </cell>
          <cell r="F550" t="str">
            <v>391DGP</v>
          </cell>
          <cell r="G550" t="str">
            <v>391</v>
          </cell>
          <cell r="I550">
            <v>15878.62</v>
          </cell>
        </row>
        <row r="551">
          <cell r="A551" t="str">
            <v>391DGU</v>
          </cell>
          <cell r="B551" t="str">
            <v>391</v>
          </cell>
          <cell r="D551">
            <v>22267.51</v>
          </cell>
          <cell r="F551" t="str">
            <v>391DGU</v>
          </cell>
          <cell r="G551" t="str">
            <v>391</v>
          </cell>
          <cell r="I551">
            <v>22267.51</v>
          </cell>
        </row>
        <row r="552">
          <cell r="A552" t="str">
            <v>391ID</v>
          </cell>
          <cell r="B552" t="str">
            <v>391</v>
          </cell>
          <cell r="D552">
            <v>959497.01</v>
          </cell>
          <cell r="F552" t="str">
            <v>391ID</v>
          </cell>
          <cell r="G552" t="str">
            <v>391</v>
          </cell>
          <cell r="I552">
            <v>959497.01</v>
          </cell>
        </row>
        <row r="553">
          <cell r="A553" t="str">
            <v>391OR</v>
          </cell>
          <cell r="B553" t="str">
            <v>391</v>
          </cell>
          <cell r="D553">
            <v>4819188.33</v>
          </cell>
          <cell r="F553" t="str">
            <v>391OR</v>
          </cell>
          <cell r="G553" t="str">
            <v>391</v>
          </cell>
          <cell r="I553">
            <v>4819188.33</v>
          </cell>
        </row>
        <row r="554">
          <cell r="A554" t="str">
            <v>391SE</v>
          </cell>
          <cell r="B554" t="str">
            <v>391</v>
          </cell>
          <cell r="D554">
            <v>111674.93</v>
          </cell>
          <cell r="F554" t="str">
            <v>391SE</v>
          </cell>
          <cell r="G554" t="str">
            <v>391</v>
          </cell>
          <cell r="I554">
            <v>111674.93</v>
          </cell>
        </row>
        <row r="555">
          <cell r="A555" t="str">
            <v>391SG</v>
          </cell>
          <cell r="B555" t="str">
            <v>391</v>
          </cell>
          <cell r="D555">
            <v>4661186.4400000004</v>
          </cell>
          <cell r="F555" t="str">
            <v>391SG</v>
          </cell>
          <cell r="G555" t="str">
            <v>391</v>
          </cell>
          <cell r="I555">
            <v>4661186.4400000004</v>
          </cell>
        </row>
        <row r="556">
          <cell r="A556" t="str">
            <v>391SO</v>
          </cell>
          <cell r="B556" t="str">
            <v>391</v>
          </cell>
          <cell r="D556">
            <v>61775600.640000001</v>
          </cell>
          <cell r="F556" t="str">
            <v>391SO</v>
          </cell>
          <cell r="G556" t="str">
            <v>391</v>
          </cell>
          <cell r="I556">
            <v>61775600.640000001</v>
          </cell>
        </row>
        <row r="557">
          <cell r="A557" t="str">
            <v>391SSGCH</v>
          </cell>
          <cell r="B557" t="str">
            <v>391</v>
          </cell>
          <cell r="D557">
            <v>74351.23</v>
          </cell>
          <cell r="F557" t="str">
            <v>391SSGCH</v>
          </cell>
          <cell r="G557" t="str">
            <v>391</v>
          </cell>
          <cell r="I557">
            <v>74351.23</v>
          </cell>
        </row>
        <row r="558">
          <cell r="A558" t="str">
            <v>391UT</v>
          </cell>
          <cell r="B558" t="str">
            <v>391</v>
          </cell>
          <cell r="D558">
            <v>3257958.51</v>
          </cell>
          <cell r="F558" t="str">
            <v>391UT</v>
          </cell>
          <cell r="G558" t="str">
            <v>391</v>
          </cell>
          <cell r="I558">
            <v>3257958.51</v>
          </cell>
        </row>
        <row r="559">
          <cell r="A559" t="str">
            <v>391WA</v>
          </cell>
          <cell r="B559" t="str">
            <v>391</v>
          </cell>
          <cell r="D559">
            <v>1494077.56</v>
          </cell>
          <cell r="F559" t="str">
            <v>391WA</v>
          </cell>
          <cell r="G559" t="str">
            <v>391</v>
          </cell>
          <cell r="I559">
            <v>1494077.56</v>
          </cell>
        </row>
        <row r="560">
          <cell r="A560" t="str">
            <v>391WYP</v>
          </cell>
          <cell r="B560" t="str">
            <v>391</v>
          </cell>
          <cell r="D560">
            <v>3103414.55</v>
          </cell>
          <cell r="F560" t="str">
            <v>391WYP</v>
          </cell>
          <cell r="G560" t="str">
            <v>391</v>
          </cell>
          <cell r="I560">
            <v>3103414.55</v>
          </cell>
        </row>
        <row r="561">
          <cell r="A561" t="str">
            <v>391WYU</v>
          </cell>
          <cell r="B561" t="str">
            <v>391</v>
          </cell>
          <cell r="D561">
            <v>187477.93</v>
          </cell>
          <cell r="F561" t="str">
            <v>391WYU</v>
          </cell>
          <cell r="G561" t="str">
            <v>391</v>
          </cell>
          <cell r="I561">
            <v>187477.93</v>
          </cell>
        </row>
        <row r="562">
          <cell r="A562" t="str">
            <v>392CA</v>
          </cell>
          <cell r="B562" t="str">
            <v>392</v>
          </cell>
          <cell r="D562">
            <v>1671824.98</v>
          </cell>
          <cell r="F562" t="str">
            <v>392CA</v>
          </cell>
          <cell r="G562" t="str">
            <v>392</v>
          </cell>
          <cell r="I562">
            <v>1671824.98</v>
          </cell>
        </row>
        <row r="563">
          <cell r="A563" t="str">
            <v>392DGP</v>
          </cell>
          <cell r="B563" t="str">
            <v>392</v>
          </cell>
          <cell r="D563">
            <v>120285.85</v>
          </cell>
          <cell r="F563" t="str">
            <v>392DGP</v>
          </cell>
          <cell r="G563" t="str">
            <v>392</v>
          </cell>
          <cell r="I563">
            <v>120285.85</v>
          </cell>
        </row>
        <row r="564">
          <cell r="A564" t="str">
            <v>392DGU</v>
          </cell>
          <cell r="B564" t="str">
            <v>392</v>
          </cell>
          <cell r="D564">
            <v>930694.72</v>
          </cell>
          <cell r="F564" t="str">
            <v>392DGU</v>
          </cell>
          <cell r="G564" t="str">
            <v>392</v>
          </cell>
          <cell r="I564">
            <v>930694.72</v>
          </cell>
        </row>
        <row r="565">
          <cell r="A565" t="str">
            <v>392ID</v>
          </cell>
          <cell r="B565" t="str">
            <v>392</v>
          </cell>
          <cell r="D565">
            <v>5073000.0999999996</v>
          </cell>
          <cell r="F565" t="str">
            <v>392ID</v>
          </cell>
          <cell r="G565" t="str">
            <v>392</v>
          </cell>
          <cell r="I565">
            <v>5073000.0999999996</v>
          </cell>
        </row>
        <row r="566">
          <cell r="A566" t="str">
            <v>392OR</v>
          </cell>
          <cell r="B566" t="str">
            <v>392</v>
          </cell>
          <cell r="D566">
            <v>19935758.140000001</v>
          </cell>
          <cell r="F566" t="str">
            <v>392OR</v>
          </cell>
          <cell r="G566" t="str">
            <v>392</v>
          </cell>
          <cell r="I566">
            <v>19935758.140000001</v>
          </cell>
        </row>
        <row r="567">
          <cell r="A567" t="str">
            <v>392SE</v>
          </cell>
          <cell r="B567" t="str">
            <v>392</v>
          </cell>
          <cell r="D567">
            <v>655378.06000000006</v>
          </cell>
          <cell r="F567" t="str">
            <v>392SE</v>
          </cell>
          <cell r="G567" t="str">
            <v>392</v>
          </cell>
          <cell r="I567">
            <v>655378.06000000006</v>
          </cell>
        </row>
        <row r="568">
          <cell r="A568" t="str">
            <v>392SG</v>
          </cell>
          <cell r="B568" t="str">
            <v>392</v>
          </cell>
          <cell r="D568">
            <v>16345083.189999999</v>
          </cell>
          <cell r="F568" t="str">
            <v>392SG</v>
          </cell>
          <cell r="G568" t="str">
            <v>392</v>
          </cell>
          <cell r="I568">
            <v>16345083.189999999</v>
          </cell>
        </row>
        <row r="569">
          <cell r="A569" t="str">
            <v>392SO</v>
          </cell>
          <cell r="B569" t="str">
            <v>392</v>
          </cell>
          <cell r="D569">
            <v>8291073.2300000004</v>
          </cell>
          <cell r="F569" t="str">
            <v>392SO</v>
          </cell>
          <cell r="G569" t="str">
            <v>392</v>
          </cell>
          <cell r="I569">
            <v>8291073.2300000004</v>
          </cell>
        </row>
        <row r="570">
          <cell r="A570" t="str">
            <v>392SSGCH</v>
          </cell>
          <cell r="B570" t="str">
            <v>392</v>
          </cell>
          <cell r="D570">
            <v>374178.47</v>
          </cell>
          <cell r="F570" t="str">
            <v>392SSGCH</v>
          </cell>
          <cell r="G570" t="str">
            <v>392</v>
          </cell>
          <cell r="I570">
            <v>374178.47</v>
          </cell>
        </row>
        <row r="571">
          <cell r="A571" t="str">
            <v>392SSGCT</v>
          </cell>
          <cell r="B571" t="str">
            <v>392</v>
          </cell>
          <cell r="D571">
            <v>44655.09</v>
          </cell>
          <cell r="F571" t="str">
            <v>392SSGCT</v>
          </cell>
          <cell r="G571" t="str">
            <v>392</v>
          </cell>
          <cell r="I571">
            <v>44655.09</v>
          </cell>
        </row>
        <row r="572">
          <cell r="A572" t="str">
            <v>392UT</v>
          </cell>
          <cell r="B572" t="str">
            <v>392</v>
          </cell>
          <cell r="D572">
            <v>32334231.07</v>
          </cell>
          <cell r="F572" t="str">
            <v>392UT</v>
          </cell>
          <cell r="G572" t="str">
            <v>392</v>
          </cell>
          <cell r="I572">
            <v>32334231.07</v>
          </cell>
        </row>
        <row r="573">
          <cell r="A573" t="str">
            <v>392WA</v>
          </cell>
          <cell r="B573" t="str">
            <v>392</v>
          </cell>
          <cell r="D573">
            <v>4856461.8499999996</v>
          </cell>
          <cell r="F573" t="str">
            <v>392WA</v>
          </cell>
          <cell r="G573" t="str">
            <v>392</v>
          </cell>
          <cell r="I573">
            <v>4856461.8499999996</v>
          </cell>
        </row>
        <row r="574">
          <cell r="A574" t="str">
            <v>392WYP</v>
          </cell>
          <cell r="B574" t="str">
            <v>392</v>
          </cell>
          <cell r="D574">
            <v>7193208.6500000004</v>
          </cell>
          <cell r="F574" t="str">
            <v>392WYP</v>
          </cell>
          <cell r="G574" t="str">
            <v>392</v>
          </cell>
          <cell r="I574">
            <v>7193208.6500000004</v>
          </cell>
        </row>
        <row r="575">
          <cell r="A575" t="str">
            <v>392WYU</v>
          </cell>
          <cell r="B575" t="str">
            <v>392</v>
          </cell>
          <cell r="D575">
            <v>1529271.67</v>
          </cell>
          <cell r="F575" t="str">
            <v>392WYU</v>
          </cell>
          <cell r="G575" t="str">
            <v>392</v>
          </cell>
          <cell r="I575">
            <v>1529271.67</v>
          </cell>
        </row>
        <row r="576">
          <cell r="A576" t="str">
            <v>393CA</v>
          </cell>
          <cell r="B576" t="str">
            <v>393</v>
          </cell>
          <cell r="D576">
            <v>160993.4</v>
          </cell>
          <cell r="F576" t="str">
            <v>393CA</v>
          </cell>
          <cell r="G576" t="str">
            <v>393</v>
          </cell>
          <cell r="I576">
            <v>160993.4</v>
          </cell>
        </row>
        <row r="577">
          <cell r="A577" t="str">
            <v>393DGP</v>
          </cell>
          <cell r="B577" t="str">
            <v>393</v>
          </cell>
          <cell r="D577">
            <v>108431.15</v>
          </cell>
          <cell r="F577" t="str">
            <v>393DGP</v>
          </cell>
          <cell r="G577" t="str">
            <v>393</v>
          </cell>
          <cell r="I577">
            <v>108431.15</v>
          </cell>
        </row>
        <row r="578">
          <cell r="A578" t="str">
            <v>393DGU</v>
          </cell>
          <cell r="B578" t="str">
            <v>393</v>
          </cell>
          <cell r="D578">
            <v>626080.87</v>
          </cell>
          <cell r="F578" t="str">
            <v>393DGU</v>
          </cell>
          <cell r="G578" t="str">
            <v>393</v>
          </cell>
          <cell r="I578">
            <v>626080.87</v>
          </cell>
        </row>
        <row r="579">
          <cell r="A579" t="str">
            <v>393ID</v>
          </cell>
          <cell r="B579" t="str">
            <v>393</v>
          </cell>
          <cell r="D579">
            <v>550805.24</v>
          </cell>
          <cell r="F579" t="str">
            <v>393ID</v>
          </cell>
          <cell r="G579" t="str">
            <v>393</v>
          </cell>
          <cell r="I579">
            <v>550805.24</v>
          </cell>
        </row>
        <row r="580">
          <cell r="A580" t="str">
            <v>393OR</v>
          </cell>
          <cell r="B580" t="str">
            <v>393</v>
          </cell>
          <cell r="D580">
            <v>2484562.69</v>
          </cell>
          <cell r="F580" t="str">
            <v>393OR</v>
          </cell>
          <cell r="G580" t="str">
            <v>393</v>
          </cell>
          <cell r="I580">
            <v>2484562.69</v>
          </cell>
        </row>
        <row r="581">
          <cell r="A581" t="str">
            <v>393SG</v>
          </cell>
          <cell r="B581" t="str">
            <v>393</v>
          </cell>
          <cell r="D581">
            <v>3726427.16</v>
          </cell>
          <cell r="F581" t="str">
            <v>393SG</v>
          </cell>
          <cell r="G581" t="str">
            <v>393</v>
          </cell>
          <cell r="I581">
            <v>3726427.16</v>
          </cell>
        </row>
        <row r="582">
          <cell r="A582" t="str">
            <v>393SO</v>
          </cell>
          <cell r="B582" t="str">
            <v>393</v>
          </cell>
          <cell r="D582">
            <v>388792.41</v>
          </cell>
          <cell r="F582" t="str">
            <v>393SO</v>
          </cell>
          <cell r="G582" t="str">
            <v>393</v>
          </cell>
          <cell r="I582">
            <v>388792.41</v>
          </cell>
        </row>
        <row r="583">
          <cell r="A583" t="str">
            <v>393SSGCT</v>
          </cell>
          <cell r="B583" t="str">
            <v>393</v>
          </cell>
          <cell r="D583">
            <v>53970.76</v>
          </cell>
          <cell r="F583" t="str">
            <v>393SSGCT</v>
          </cell>
          <cell r="G583" t="str">
            <v>393</v>
          </cell>
          <cell r="I583">
            <v>53970.76</v>
          </cell>
        </row>
        <row r="584">
          <cell r="A584" t="str">
            <v>393UT</v>
          </cell>
          <cell r="B584" t="str">
            <v>393</v>
          </cell>
          <cell r="D584">
            <v>3694184.82</v>
          </cell>
          <cell r="F584" t="str">
            <v>393UT</v>
          </cell>
          <cell r="G584" t="str">
            <v>393</v>
          </cell>
          <cell r="I584">
            <v>3694184.82</v>
          </cell>
        </row>
        <row r="585">
          <cell r="A585" t="str">
            <v>393WA</v>
          </cell>
          <cell r="B585" t="str">
            <v>393</v>
          </cell>
          <cell r="D585">
            <v>507537.05</v>
          </cell>
          <cell r="F585" t="str">
            <v>393WA</v>
          </cell>
          <cell r="G585" t="str">
            <v>393</v>
          </cell>
          <cell r="I585">
            <v>507537.05</v>
          </cell>
        </row>
        <row r="586">
          <cell r="A586" t="str">
            <v>393WYP</v>
          </cell>
          <cell r="B586" t="str">
            <v>393</v>
          </cell>
          <cell r="D586">
            <v>1092408.8400000001</v>
          </cell>
          <cell r="F586" t="str">
            <v>393WYP</v>
          </cell>
          <cell r="G586" t="str">
            <v>393</v>
          </cell>
          <cell r="I586">
            <v>1092408.8400000001</v>
          </cell>
        </row>
        <row r="587">
          <cell r="A587" t="str">
            <v>393WYU</v>
          </cell>
          <cell r="B587" t="str">
            <v>393</v>
          </cell>
          <cell r="D587">
            <v>250146.34</v>
          </cell>
          <cell r="F587" t="str">
            <v>393WYU</v>
          </cell>
          <cell r="G587" t="str">
            <v>393</v>
          </cell>
          <cell r="I587">
            <v>250146.34</v>
          </cell>
        </row>
        <row r="588">
          <cell r="A588" t="str">
            <v>394CA</v>
          </cell>
          <cell r="B588" t="str">
            <v>394</v>
          </cell>
          <cell r="D588">
            <v>701968.3</v>
          </cell>
          <cell r="F588" t="str">
            <v>394CA</v>
          </cell>
          <cell r="G588" t="str">
            <v>394</v>
          </cell>
          <cell r="I588">
            <v>701968.3</v>
          </cell>
        </row>
        <row r="589">
          <cell r="A589" t="str">
            <v>394DGP</v>
          </cell>
          <cell r="B589" t="str">
            <v>394</v>
          </cell>
          <cell r="D589">
            <v>2221251.5099999998</v>
          </cell>
          <cell r="F589" t="str">
            <v>394DGP</v>
          </cell>
          <cell r="G589" t="str">
            <v>394</v>
          </cell>
          <cell r="I589">
            <v>2221251.5099999998</v>
          </cell>
        </row>
        <row r="590">
          <cell r="A590" t="str">
            <v>394DGU</v>
          </cell>
          <cell r="B590" t="str">
            <v>394</v>
          </cell>
          <cell r="D590">
            <v>3564506.32</v>
          </cell>
          <cell r="F590" t="str">
            <v>394DGU</v>
          </cell>
          <cell r="G590" t="str">
            <v>394</v>
          </cell>
          <cell r="I590">
            <v>3564506.32</v>
          </cell>
        </row>
        <row r="591">
          <cell r="A591" t="str">
            <v>394ID</v>
          </cell>
          <cell r="B591" t="str">
            <v>394</v>
          </cell>
          <cell r="D591">
            <v>1639949.6</v>
          </cell>
          <cell r="F591" t="str">
            <v>394ID</v>
          </cell>
          <cell r="G591" t="str">
            <v>394</v>
          </cell>
          <cell r="I591">
            <v>1639949.6</v>
          </cell>
        </row>
        <row r="592">
          <cell r="A592" t="str">
            <v>394OR</v>
          </cell>
          <cell r="B592" t="str">
            <v>394</v>
          </cell>
          <cell r="D592">
            <v>10096663.380000001</v>
          </cell>
          <cell r="F592" t="str">
            <v>394OR</v>
          </cell>
          <cell r="G592" t="str">
            <v>394</v>
          </cell>
          <cell r="I592">
            <v>10096663.380000001</v>
          </cell>
        </row>
        <row r="593">
          <cell r="A593" t="str">
            <v>394SE</v>
          </cell>
          <cell r="B593" t="str">
            <v>394</v>
          </cell>
          <cell r="D593">
            <v>7106.36</v>
          </cell>
          <cell r="F593" t="str">
            <v>394SE</v>
          </cell>
          <cell r="G593" t="str">
            <v>394</v>
          </cell>
          <cell r="I593">
            <v>7106.36</v>
          </cell>
        </row>
        <row r="594">
          <cell r="A594" t="str">
            <v>394SG</v>
          </cell>
          <cell r="B594" t="str">
            <v>394</v>
          </cell>
          <cell r="D594">
            <v>19573475.370000001</v>
          </cell>
          <cell r="F594" t="str">
            <v>394SG</v>
          </cell>
          <cell r="G594" t="str">
            <v>394</v>
          </cell>
          <cell r="I594">
            <v>19573475.370000001</v>
          </cell>
        </row>
        <row r="595">
          <cell r="A595" t="str">
            <v>394SO</v>
          </cell>
          <cell r="B595" t="str">
            <v>394</v>
          </cell>
          <cell r="D595">
            <v>4068324.25</v>
          </cell>
          <cell r="F595" t="str">
            <v>394SO</v>
          </cell>
          <cell r="G595" t="str">
            <v>394</v>
          </cell>
          <cell r="I595">
            <v>4068324.25</v>
          </cell>
        </row>
        <row r="596">
          <cell r="A596" t="str">
            <v>394SSGCH</v>
          </cell>
          <cell r="B596" t="str">
            <v>394</v>
          </cell>
          <cell r="D596">
            <v>1601736.92</v>
          </cell>
          <cell r="F596" t="str">
            <v>394SSGCH</v>
          </cell>
          <cell r="G596" t="str">
            <v>394</v>
          </cell>
          <cell r="I596">
            <v>1601736.92</v>
          </cell>
        </row>
        <row r="597">
          <cell r="A597" t="str">
            <v>394SSGCT</v>
          </cell>
          <cell r="B597" t="str">
            <v>394</v>
          </cell>
          <cell r="D597">
            <v>86334.01</v>
          </cell>
          <cell r="F597" t="str">
            <v>394SSGCT</v>
          </cell>
          <cell r="G597" t="str">
            <v>394</v>
          </cell>
          <cell r="I597">
            <v>86334.01</v>
          </cell>
        </row>
        <row r="598">
          <cell r="A598" t="str">
            <v>394UT</v>
          </cell>
          <cell r="B598" t="str">
            <v>394</v>
          </cell>
          <cell r="D598">
            <v>12214596.92</v>
          </cell>
          <cell r="F598" t="str">
            <v>394UT</v>
          </cell>
          <cell r="G598" t="str">
            <v>394</v>
          </cell>
          <cell r="I598">
            <v>12214596.92</v>
          </cell>
        </row>
        <row r="599">
          <cell r="A599" t="str">
            <v>394WA</v>
          </cell>
          <cell r="B599" t="str">
            <v>394</v>
          </cell>
          <cell r="D599">
            <v>2553459.13</v>
          </cell>
          <cell r="F599" t="str">
            <v>394WA</v>
          </cell>
          <cell r="G599" t="str">
            <v>394</v>
          </cell>
          <cell r="I599">
            <v>2553459.13</v>
          </cell>
        </row>
        <row r="600">
          <cell r="A600" t="str">
            <v>394WYP</v>
          </cell>
          <cell r="B600" t="str">
            <v>394</v>
          </cell>
          <cell r="D600">
            <v>3688932.99</v>
          </cell>
          <cell r="F600" t="str">
            <v>394WYP</v>
          </cell>
          <cell r="G600" t="str">
            <v>394</v>
          </cell>
          <cell r="I600">
            <v>3688932.99</v>
          </cell>
        </row>
        <row r="601">
          <cell r="A601" t="str">
            <v>394WYU</v>
          </cell>
          <cell r="B601" t="str">
            <v>394</v>
          </cell>
          <cell r="D601">
            <v>678627.87</v>
          </cell>
          <cell r="F601" t="str">
            <v>394WYU</v>
          </cell>
          <cell r="G601" t="str">
            <v>394</v>
          </cell>
          <cell r="I601">
            <v>678627.87</v>
          </cell>
        </row>
        <row r="602">
          <cell r="A602" t="str">
            <v>395CA</v>
          </cell>
          <cell r="B602" t="str">
            <v>395</v>
          </cell>
          <cell r="D602">
            <v>402623.17</v>
          </cell>
          <cell r="F602" t="str">
            <v>395CA</v>
          </cell>
          <cell r="G602" t="str">
            <v>395</v>
          </cell>
          <cell r="I602">
            <v>402623.17</v>
          </cell>
        </row>
        <row r="603">
          <cell r="A603" t="str">
            <v>395DGP</v>
          </cell>
          <cell r="B603" t="str">
            <v>395</v>
          </cell>
          <cell r="D603">
            <v>165007.63</v>
          </cell>
          <cell r="F603" t="str">
            <v>395DGP</v>
          </cell>
          <cell r="G603" t="str">
            <v>395</v>
          </cell>
          <cell r="I603">
            <v>165007.63</v>
          </cell>
        </row>
        <row r="604">
          <cell r="A604" t="str">
            <v>395DGU</v>
          </cell>
          <cell r="B604" t="str">
            <v>395</v>
          </cell>
          <cell r="D604">
            <v>179177.93</v>
          </cell>
          <cell r="F604" t="str">
            <v>395DGU</v>
          </cell>
          <cell r="G604" t="str">
            <v>395</v>
          </cell>
          <cell r="I604">
            <v>179177.93</v>
          </cell>
        </row>
        <row r="605">
          <cell r="A605" t="str">
            <v>395ID</v>
          </cell>
          <cell r="B605" t="str">
            <v>395</v>
          </cell>
          <cell r="D605">
            <v>1329518.6100000001</v>
          </cell>
          <cell r="F605" t="str">
            <v>395ID</v>
          </cell>
          <cell r="G605" t="str">
            <v>395</v>
          </cell>
          <cell r="I605">
            <v>1329518.6100000001</v>
          </cell>
        </row>
        <row r="606">
          <cell r="A606" t="str">
            <v>395OR</v>
          </cell>
          <cell r="B606" t="str">
            <v>395</v>
          </cell>
          <cell r="D606">
            <v>11063370.1</v>
          </cell>
          <cell r="F606" t="str">
            <v>395OR</v>
          </cell>
          <cell r="G606" t="str">
            <v>395</v>
          </cell>
          <cell r="I606">
            <v>11063370.1</v>
          </cell>
        </row>
        <row r="607">
          <cell r="A607" t="str">
            <v>395SE</v>
          </cell>
          <cell r="B607" t="str">
            <v>395</v>
          </cell>
          <cell r="D607">
            <v>42438.17</v>
          </cell>
          <cell r="F607" t="str">
            <v>395SE</v>
          </cell>
          <cell r="G607" t="str">
            <v>395</v>
          </cell>
          <cell r="I607">
            <v>42438.17</v>
          </cell>
        </row>
        <row r="608">
          <cell r="A608" t="str">
            <v>395SG</v>
          </cell>
          <cell r="B608" t="str">
            <v>395</v>
          </cell>
          <cell r="D608">
            <v>6018295.0599999996</v>
          </cell>
          <cell r="F608" t="str">
            <v>395SG</v>
          </cell>
          <cell r="G608" t="str">
            <v>395</v>
          </cell>
          <cell r="I608">
            <v>6018295.0599999996</v>
          </cell>
        </row>
        <row r="609">
          <cell r="A609" t="str">
            <v>395SO</v>
          </cell>
          <cell r="B609" t="str">
            <v>395</v>
          </cell>
          <cell r="D609">
            <v>5443121.6799999997</v>
          </cell>
          <cell r="F609" t="str">
            <v>395SO</v>
          </cell>
          <cell r="G609" t="str">
            <v>395</v>
          </cell>
          <cell r="I609">
            <v>5443121.6799999997</v>
          </cell>
        </row>
        <row r="610">
          <cell r="A610" t="str">
            <v>395SSGCH</v>
          </cell>
          <cell r="B610" t="str">
            <v>395</v>
          </cell>
          <cell r="D610">
            <v>253000.61</v>
          </cell>
          <cell r="F610" t="str">
            <v>395SSGCH</v>
          </cell>
          <cell r="G610" t="str">
            <v>395</v>
          </cell>
          <cell r="I610">
            <v>253000.61</v>
          </cell>
        </row>
        <row r="611">
          <cell r="A611" t="str">
            <v>395SSGCT</v>
          </cell>
          <cell r="B611" t="str">
            <v>395</v>
          </cell>
          <cell r="D611">
            <v>14021.51</v>
          </cell>
          <cell r="F611" t="str">
            <v>395SSGCT</v>
          </cell>
          <cell r="G611" t="str">
            <v>395</v>
          </cell>
          <cell r="I611">
            <v>14021.51</v>
          </cell>
        </row>
        <row r="612">
          <cell r="A612" t="str">
            <v>395UT</v>
          </cell>
          <cell r="B612" t="str">
            <v>395</v>
          </cell>
          <cell r="D612">
            <v>7551417.4299999997</v>
          </cell>
          <cell r="F612" t="str">
            <v>395UT</v>
          </cell>
          <cell r="G612" t="str">
            <v>395</v>
          </cell>
          <cell r="I612">
            <v>7551417.4299999997</v>
          </cell>
        </row>
        <row r="613">
          <cell r="A613" t="str">
            <v>395WA</v>
          </cell>
          <cell r="B613" t="str">
            <v>395</v>
          </cell>
          <cell r="D613">
            <v>2061785.97</v>
          </cell>
          <cell r="F613" t="str">
            <v>395WA</v>
          </cell>
          <cell r="G613" t="str">
            <v>395</v>
          </cell>
          <cell r="I613">
            <v>2061785.97</v>
          </cell>
        </row>
        <row r="614">
          <cell r="A614" t="str">
            <v>395WYP</v>
          </cell>
          <cell r="B614" t="str">
            <v>395</v>
          </cell>
          <cell r="D614">
            <v>3715818.24</v>
          </cell>
          <cell r="F614" t="str">
            <v>395WYP</v>
          </cell>
          <cell r="G614" t="str">
            <v>395</v>
          </cell>
          <cell r="I614">
            <v>3715818.24</v>
          </cell>
        </row>
        <row r="615">
          <cell r="A615" t="str">
            <v>395WYU</v>
          </cell>
          <cell r="B615" t="str">
            <v>395</v>
          </cell>
          <cell r="D615">
            <v>687637.12</v>
          </cell>
          <cell r="F615" t="str">
            <v>395WYU</v>
          </cell>
          <cell r="G615" t="str">
            <v>395</v>
          </cell>
          <cell r="I615">
            <v>687637.12</v>
          </cell>
        </row>
        <row r="616">
          <cell r="A616" t="str">
            <v>396CA</v>
          </cell>
          <cell r="B616" t="str">
            <v>396</v>
          </cell>
          <cell r="D616">
            <v>3366665.64</v>
          </cell>
          <cell r="F616" t="str">
            <v>396CA</v>
          </cell>
          <cell r="G616" t="str">
            <v>396</v>
          </cell>
          <cell r="I616">
            <v>3366665.64</v>
          </cell>
        </row>
        <row r="617">
          <cell r="A617" t="str">
            <v>396DGP</v>
          </cell>
          <cell r="B617" t="str">
            <v>396</v>
          </cell>
          <cell r="D617">
            <v>981699.09</v>
          </cell>
          <cell r="F617" t="str">
            <v>396DGP</v>
          </cell>
          <cell r="G617" t="str">
            <v>396</v>
          </cell>
          <cell r="I617">
            <v>981699.09</v>
          </cell>
        </row>
        <row r="618">
          <cell r="A618" t="str">
            <v>396DGU</v>
          </cell>
          <cell r="B618" t="str">
            <v>396</v>
          </cell>
          <cell r="D618">
            <v>1800488.09</v>
          </cell>
          <cell r="F618" t="str">
            <v>396DGU</v>
          </cell>
          <cell r="G618" t="str">
            <v>396</v>
          </cell>
          <cell r="I618">
            <v>1800488.09</v>
          </cell>
        </row>
        <row r="619">
          <cell r="A619" t="str">
            <v>396ID</v>
          </cell>
          <cell r="B619" t="str">
            <v>396</v>
          </cell>
          <cell r="D619">
            <v>7053669.8399999999</v>
          </cell>
          <cell r="F619" t="str">
            <v>396ID</v>
          </cell>
          <cell r="G619" t="str">
            <v>396</v>
          </cell>
          <cell r="I619">
            <v>7053669.8399999999</v>
          </cell>
        </row>
        <row r="620">
          <cell r="A620" t="str">
            <v>396OR</v>
          </cell>
          <cell r="B620" t="str">
            <v>396</v>
          </cell>
          <cell r="D620">
            <v>27411124.59</v>
          </cell>
          <cell r="F620" t="str">
            <v>396OR</v>
          </cell>
          <cell r="G620" t="str">
            <v>396</v>
          </cell>
          <cell r="I620">
            <v>27411124.59</v>
          </cell>
        </row>
        <row r="621">
          <cell r="A621" t="str">
            <v>396SE</v>
          </cell>
          <cell r="B621" t="str">
            <v>396</v>
          </cell>
          <cell r="D621">
            <v>73822.83</v>
          </cell>
          <cell r="F621" t="str">
            <v>396SE</v>
          </cell>
          <cell r="G621" t="str">
            <v>396</v>
          </cell>
          <cell r="I621">
            <v>73822.83</v>
          </cell>
        </row>
        <row r="622">
          <cell r="A622" t="str">
            <v>396SG</v>
          </cell>
          <cell r="B622" t="str">
            <v>396</v>
          </cell>
          <cell r="D622">
            <v>28644521.68</v>
          </cell>
          <cell r="F622" t="str">
            <v>396SG</v>
          </cell>
          <cell r="G622" t="str">
            <v>396</v>
          </cell>
          <cell r="I622">
            <v>28644521.68</v>
          </cell>
        </row>
        <row r="623">
          <cell r="A623" t="str">
            <v>396SO</v>
          </cell>
          <cell r="B623" t="str">
            <v>396</v>
          </cell>
          <cell r="D623">
            <v>1574391.4</v>
          </cell>
          <cell r="F623" t="str">
            <v>396SO</v>
          </cell>
          <cell r="G623" t="str">
            <v>396</v>
          </cell>
          <cell r="I623">
            <v>1574391.4</v>
          </cell>
        </row>
        <row r="624">
          <cell r="A624" t="str">
            <v>396SSGCH</v>
          </cell>
          <cell r="B624" t="str">
            <v>396</v>
          </cell>
          <cell r="D624">
            <v>968906.09</v>
          </cell>
          <cell r="F624" t="str">
            <v>396SSGCH</v>
          </cell>
          <cell r="G624" t="str">
            <v>396</v>
          </cell>
          <cell r="I624">
            <v>968906.09</v>
          </cell>
        </row>
        <row r="625">
          <cell r="A625" t="str">
            <v>396UT</v>
          </cell>
          <cell r="B625" t="str">
            <v>396</v>
          </cell>
          <cell r="D625">
            <v>34586079.380000003</v>
          </cell>
          <cell r="F625" t="str">
            <v>396UT</v>
          </cell>
          <cell r="G625" t="str">
            <v>396</v>
          </cell>
          <cell r="I625">
            <v>34586079.380000003</v>
          </cell>
        </row>
        <row r="626">
          <cell r="A626" t="str">
            <v>396WA</v>
          </cell>
          <cell r="B626" t="str">
            <v>396</v>
          </cell>
          <cell r="D626">
            <v>6541165.2400000002</v>
          </cell>
          <cell r="F626" t="str">
            <v>396WA</v>
          </cell>
          <cell r="G626" t="str">
            <v>396</v>
          </cell>
          <cell r="I626">
            <v>6541165.2400000002</v>
          </cell>
        </row>
        <row r="627">
          <cell r="A627" t="str">
            <v>396WYP</v>
          </cell>
          <cell r="B627" t="str">
            <v>396</v>
          </cell>
          <cell r="D627">
            <v>11117327.220000001</v>
          </cell>
          <cell r="F627" t="str">
            <v>396WYP</v>
          </cell>
          <cell r="G627" t="str">
            <v>396</v>
          </cell>
          <cell r="I627">
            <v>11117327.220000001</v>
          </cell>
        </row>
        <row r="628">
          <cell r="A628" t="str">
            <v>396WYU</v>
          </cell>
          <cell r="B628" t="str">
            <v>396</v>
          </cell>
          <cell r="D628">
            <v>2353630.59</v>
          </cell>
          <cell r="F628" t="str">
            <v>396WYU</v>
          </cell>
          <cell r="G628" t="str">
            <v>396</v>
          </cell>
          <cell r="I628">
            <v>2353630.59</v>
          </cell>
        </row>
        <row r="629">
          <cell r="A629" t="str">
            <v>397CA</v>
          </cell>
          <cell r="B629" t="str">
            <v>397</v>
          </cell>
          <cell r="D629">
            <v>6884126.763458509</v>
          </cell>
          <cell r="F629" t="str">
            <v>397CA</v>
          </cell>
          <cell r="G629" t="str">
            <v>397</v>
          </cell>
          <cell r="I629">
            <v>6884126.763458509</v>
          </cell>
        </row>
        <row r="630">
          <cell r="A630" t="str">
            <v>397CN</v>
          </cell>
          <cell r="B630" t="str">
            <v>397</v>
          </cell>
          <cell r="D630">
            <v>2085453.1392733715</v>
          </cell>
          <cell r="F630" t="str">
            <v>397CN</v>
          </cell>
          <cell r="G630" t="str">
            <v>397</v>
          </cell>
          <cell r="I630">
            <v>2085453.1392733715</v>
          </cell>
        </row>
        <row r="631">
          <cell r="A631" t="str">
            <v>397DGP</v>
          </cell>
          <cell r="B631" t="str">
            <v>397</v>
          </cell>
          <cell r="D631">
            <v>4176516.4895411958</v>
          </cell>
          <cell r="F631" t="str">
            <v>397DGP</v>
          </cell>
          <cell r="G631" t="str">
            <v>397</v>
          </cell>
          <cell r="I631">
            <v>4176516.4895411958</v>
          </cell>
        </row>
        <row r="632">
          <cell r="A632" t="str">
            <v>397DGU</v>
          </cell>
          <cell r="B632" t="str">
            <v>397</v>
          </cell>
          <cell r="D632">
            <v>6991699.3170500929</v>
          </cell>
          <cell r="F632" t="str">
            <v>397DGU</v>
          </cell>
          <cell r="G632" t="str">
            <v>397</v>
          </cell>
          <cell r="I632">
            <v>6991699.3170500929</v>
          </cell>
        </row>
        <row r="633">
          <cell r="A633" t="str">
            <v>397ID</v>
          </cell>
          <cell r="B633" t="str">
            <v>397</v>
          </cell>
          <cell r="D633">
            <v>10291522.094468134</v>
          </cell>
          <cell r="F633" t="str">
            <v>397ID</v>
          </cell>
          <cell r="G633" t="str">
            <v>397</v>
          </cell>
          <cell r="I633">
            <v>10291522.094468134</v>
          </cell>
        </row>
        <row r="634">
          <cell r="A634" t="str">
            <v>397OR</v>
          </cell>
          <cell r="B634" t="str">
            <v>397</v>
          </cell>
          <cell r="D634">
            <v>52294835.733854197</v>
          </cell>
          <cell r="F634" t="str">
            <v>397OR</v>
          </cell>
          <cell r="G634" t="str">
            <v>397</v>
          </cell>
          <cell r="I634">
            <v>52294835.733854197</v>
          </cell>
        </row>
        <row r="635">
          <cell r="A635" t="str">
            <v>397SE</v>
          </cell>
          <cell r="B635" t="str">
            <v>397</v>
          </cell>
          <cell r="D635">
            <v>119541.31789632926</v>
          </cell>
          <cell r="F635" t="str">
            <v>397SE</v>
          </cell>
          <cell r="G635" t="str">
            <v>397</v>
          </cell>
          <cell r="I635">
            <v>119541.31789632926</v>
          </cell>
        </row>
        <row r="636">
          <cell r="A636" t="str">
            <v>397SG</v>
          </cell>
          <cell r="B636" t="str">
            <v>397</v>
          </cell>
          <cell r="D636">
            <v>77625922.587647364</v>
          </cell>
          <cell r="F636" t="str">
            <v>397SG</v>
          </cell>
          <cell r="G636" t="str">
            <v>397</v>
          </cell>
          <cell r="I636">
            <v>77625922.587647364</v>
          </cell>
        </row>
        <row r="637">
          <cell r="A637" t="str">
            <v>397SO</v>
          </cell>
          <cell r="B637" t="str">
            <v>397</v>
          </cell>
          <cell r="D637">
            <v>54354975.634117045</v>
          </cell>
          <cell r="F637" t="str">
            <v>397SO</v>
          </cell>
          <cell r="G637" t="str">
            <v>397</v>
          </cell>
          <cell r="I637">
            <v>54354975.634117045</v>
          </cell>
        </row>
        <row r="638">
          <cell r="A638" t="str">
            <v>397SSGCH</v>
          </cell>
          <cell r="B638" t="str">
            <v>397</v>
          </cell>
          <cell r="D638">
            <v>735944.81197111751</v>
          </cell>
          <cell r="F638" t="str">
            <v>397SSGCH</v>
          </cell>
          <cell r="G638" t="str">
            <v>397</v>
          </cell>
          <cell r="I638">
            <v>735944.81197111751</v>
          </cell>
        </row>
        <row r="639">
          <cell r="A639" t="str">
            <v>397SSGCT</v>
          </cell>
          <cell r="B639" t="str">
            <v>397</v>
          </cell>
          <cell r="D639">
            <v>-12829.708591800059</v>
          </cell>
          <cell r="F639" t="str">
            <v>397SSGCT</v>
          </cell>
          <cell r="G639" t="str">
            <v>397</v>
          </cell>
          <cell r="I639">
            <v>-12829.708591800059</v>
          </cell>
        </row>
        <row r="640">
          <cell r="A640" t="str">
            <v>397UT</v>
          </cell>
          <cell r="B640" t="str">
            <v>397</v>
          </cell>
          <cell r="D640">
            <v>28635183.155097</v>
          </cell>
          <cell r="F640" t="str">
            <v>397UT</v>
          </cell>
          <cell r="G640" t="str">
            <v>397</v>
          </cell>
          <cell r="I640">
            <v>28635183.155097</v>
          </cell>
        </row>
        <row r="641">
          <cell r="A641" t="str">
            <v>397WA</v>
          </cell>
          <cell r="B641" t="str">
            <v>397</v>
          </cell>
          <cell r="D641">
            <v>11234400.556399779</v>
          </cell>
          <cell r="F641" t="str">
            <v>397WA</v>
          </cell>
          <cell r="G641" t="str">
            <v>397</v>
          </cell>
          <cell r="I641">
            <v>11234400.556399779</v>
          </cell>
        </row>
        <row r="642">
          <cell r="A642" t="str">
            <v>397WYP</v>
          </cell>
          <cell r="B642" t="str">
            <v>397</v>
          </cell>
          <cell r="D642">
            <v>22309927.796494149</v>
          </cell>
          <cell r="F642" t="str">
            <v>397WYP</v>
          </cell>
          <cell r="G642" t="str">
            <v>397</v>
          </cell>
          <cell r="I642">
            <v>22309927.796494149</v>
          </cell>
        </row>
        <row r="643">
          <cell r="A643" t="str">
            <v>397WYU</v>
          </cell>
          <cell r="B643" t="str">
            <v>397</v>
          </cell>
          <cell r="D643">
            <v>1769816.3428827145</v>
          </cell>
          <cell r="F643" t="str">
            <v>397WYU</v>
          </cell>
          <cell r="G643" t="str">
            <v>397</v>
          </cell>
          <cell r="I643">
            <v>1769816.3428827145</v>
          </cell>
        </row>
        <row r="644">
          <cell r="A644" t="str">
            <v>398CA</v>
          </cell>
          <cell r="B644" t="str">
            <v>398</v>
          </cell>
          <cell r="D644">
            <v>18598.349999999999</v>
          </cell>
          <cell r="F644" t="str">
            <v>398CA</v>
          </cell>
          <cell r="G644" t="str">
            <v>398</v>
          </cell>
          <cell r="I644">
            <v>18598.349999999999</v>
          </cell>
        </row>
        <row r="645">
          <cell r="A645" t="str">
            <v>398CN</v>
          </cell>
          <cell r="B645" t="str">
            <v>398</v>
          </cell>
          <cell r="D645">
            <v>197260.48</v>
          </cell>
          <cell r="F645" t="str">
            <v>398CN</v>
          </cell>
          <cell r="G645" t="str">
            <v>398</v>
          </cell>
          <cell r="I645">
            <v>197260.48</v>
          </cell>
        </row>
        <row r="646">
          <cell r="A646" t="str">
            <v>398DGP</v>
          </cell>
          <cell r="B646" t="str">
            <v>398</v>
          </cell>
          <cell r="D646">
            <v>12079</v>
          </cell>
          <cell r="F646" t="str">
            <v>398DGP</v>
          </cell>
          <cell r="G646" t="str">
            <v>398</v>
          </cell>
          <cell r="I646">
            <v>12079</v>
          </cell>
        </row>
        <row r="647">
          <cell r="A647" t="str">
            <v>398DGU</v>
          </cell>
          <cell r="B647" t="str">
            <v>398</v>
          </cell>
          <cell r="D647">
            <v>1996.96</v>
          </cell>
          <cell r="F647" t="str">
            <v>398DGU</v>
          </cell>
          <cell r="G647" t="str">
            <v>398</v>
          </cell>
          <cell r="I647">
            <v>1996.96</v>
          </cell>
        </row>
        <row r="648">
          <cell r="A648" t="str">
            <v>398ID</v>
          </cell>
          <cell r="B648" t="str">
            <v>398</v>
          </cell>
          <cell r="D648">
            <v>59574.31</v>
          </cell>
          <cell r="F648" t="str">
            <v>398ID</v>
          </cell>
          <cell r="G648" t="str">
            <v>398</v>
          </cell>
          <cell r="I648">
            <v>59574.31</v>
          </cell>
        </row>
        <row r="649">
          <cell r="A649" t="str">
            <v>398OR</v>
          </cell>
          <cell r="B649" t="str">
            <v>398</v>
          </cell>
          <cell r="D649">
            <v>482863.02</v>
          </cell>
          <cell r="F649" t="str">
            <v>398OR</v>
          </cell>
          <cell r="G649" t="str">
            <v>398</v>
          </cell>
          <cell r="I649">
            <v>482863.02</v>
          </cell>
        </row>
        <row r="650">
          <cell r="A650" t="str">
            <v>398SE</v>
          </cell>
          <cell r="B650" t="str">
            <v>398</v>
          </cell>
          <cell r="D650">
            <v>1667.75</v>
          </cell>
          <cell r="F650" t="str">
            <v>398SE</v>
          </cell>
          <cell r="G650" t="str">
            <v>398</v>
          </cell>
          <cell r="I650">
            <v>1667.75</v>
          </cell>
        </row>
        <row r="651">
          <cell r="A651" t="str">
            <v>398SG</v>
          </cell>
          <cell r="B651" t="str">
            <v>398</v>
          </cell>
          <cell r="D651">
            <v>1588847.72</v>
          </cell>
          <cell r="F651" t="str">
            <v>398SG</v>
          </cell>
          <cell r="G651" t="str">
            <v>398</v>
          </cell>
          <cell r="I651">
            <v>1588847.72</v>
          </cell>
        </row>
        <row r="652">
          <cell r="A652" t="str">
            <v>398SO</v>
          </cell>
          <cell r="B652" t="str">
            <v>398</v>
          </cell>
          <cell r="D652">
            <v>3406366.11</v>
          </cell>
          <cell r="F652" t="str">
            <v>398SO</v>
          </cell>
          <cell r="G652" t="str">
            <v>398</v>
          </cell>
          <cell r="I652">
            <v>3406366.11</v>
          </cell>
        </row>
        <row r="653">
          <cell r="A653" t="str">
            <v>398UT</v>
          </cell>
          <cell r="B653" t="str">
            <v>398</v>
          </cell>
          <cell r="D653">
            <v>328942.43</v>
          </cell>
          <cell r="F653" t="str">
            <v>398UT</v>
          </cell>
          <cell r="G653" t="str">
            <v>398</v>
          </cell>
          <cell r="I653">
            <v>328942.43</v>
          </cell>
        </row>
        <row r="654">
          <cell r="A654" t="str">
            <v>398WA</v>
          </cell>
          <cell r="B654" t="str">
            <v>398</v>
          </cell>
          <cell r="D654">
            <v>85066.49</v>
          </cell>
          <cell r="F654" t="str">
            <v>398WA</v>
          </cell>
          <cell r="G654" t="str">
            <v>398</v>
          </cell>
          <cell r="I654">
            <v>85066.49</v>
          </cell>
        </row>
        <row r="655">
          <cell r="A655" t="str">
            <v>398WYP</v>
          </cell>
          <cell r="B655" t="str">
            <v>398</v>
          </cell>
          <cell r="D655">
            <v>154171.10999999999</v>
          </cell>
          <cell r="F655" t="str">
            <v>398WYP</v>
          </cell>
          <cell r="G655" t="str">
            <v>398</v>
          </cell>
          <cell r="I655">
            <v>154171.10999999999</v>
          </cell>
        </row>
        <row r="656">
          <cell r="A656" t="str">
            <v>398WYU</v>
          </cell>
          <cell r="B656" t="str">
            <v>398</v>
          </cell>
          <cell r="D656">
            <v>19367.759999999998</v>
          </cell>
          <cell r="F656" t="str">
            <v>398WYU</v>
          </cell>
          <cell r="G656" t="str">
            <v>398</v>
          </cell>
          <cell r="I656">
            <v>19367.759999999998</v>
          </cell>
        </row>
        <row r="657">
          <cell r="A657" t="str">
            <v>399SE</v>
          </cell>
          <cell r="B657" t="str">
            <v>399</v>
          </cell>
          <cell r="D657">
            <v>506402040.8538295</v>
          </cell>
          <cell r="F657" t="str">
            <v>399SE</v>
          </cell>
          <cell r="G657" t="str">
            <v>399</v>
          </cell>
          <cell r="I657">
            <v>506402040.8538295</v>
          </cell>
        </row>
        <row r="658">
          <cell r="A658" t="str">
            <v>403360CA</v>
          </cell>
          <cell r="B658" t="str">
            <v>403360</v>
          </cell>
          <cell r="D658">
            <v>21086.639999999999</v>
          </cell>
          <cell r="F658" t="str">
            <v>403360CA</v>
          </cell>
          <cell r="G658" t="str">
            <v>403360</v>
          </cell>
          <cell r="I658">
            <v>21086.639999999999</v>
          </cell>
        </row>
        <row r="659">
          <cell r="A659" t="str">
            <v>403360ID</v>
          </cell>
          <cell r="B659" t="str">
            <v>403360</v>
          </cell>
          <cell r="D659">
            <v>16256.59</v>
          </cell>
          <cell r="F659" t="str">
            <v>403360ID</v>
          </cell>
          <cell r="G659" t="str">
            <v>403360</v>
          </cell>
          <cell r="I659">
            <v>16256.59</v>
          </cell>
        </row>
        <row r="660">
          <cell r="A660" t="str">
            <v>403360OR</v>
          </cell>
          <cell r="B660" t="str">
            <v>403360</v>
          </cell>
          <cell r="D660">
            <v>57624.44</v>
          </cell>
          <cell r="F660" t="str">
            <v>403360OR</v>
          </cell>
          <cell r="G660" t="str">
            <v>403360</v>
          </cell>
          <cell r="I660">
            <v>57624.44</v>
          </cell>
        </row>
        <row r="661">
          <cell r="A661" t="str">
            <v>403360UT</v>
          </cell>
          <cell r="B661" t="str">
            <v>403360</v>
          </cell>
          <cell r="D661">
            <v>119334.57</v>
          </cell>
          <cell r="F661" t="str">
            <v>403360UT</v>
          </cell>
          <cell r="G661" t="str">
            <v>403360</v>
          </cell>
          <cell r="I661">
            <v>119334.57</v>
          </cell>
        </row>
        <row r="662">
          <cell r="A662" t="str">
            <v>403360WA</v>
          </cell>
          <cell r="B662" t="str">
            <v>403360</v>
          </cell>
          <cell r="D662">
            <v>4434.8599999999997</v>
          </cell>
          <cell r="F662" t="str">
            <v>403360WA</v>
          </cell>
          <cell r="G662" t="str">
            <v>403360</v>
          </cell>
          <cell r="I662">
            <v>4434.8599999999997</v>
          </cell>
        </row>
        <row r="663">
          <cell r="A663" t="str">
            <v>403360WYP</v>
          </cell>
          <cell r="B663" t="str">
            <v>403360</v>
          </cell>
          <cell r="D663">
            <v>35541.47</v>
          </cell>
          <cell r="F663" t="str">
            <v>403360WYP</v>
          </cell>
          <cell r="G663" t="str">
            <v>403360</v>
          </cell>
          <cell r="I663">
            <v>35541.47</v>
          </cell>
        </row>
        <row r="664">
          <cell r="A664" t="str">
            <v>403360WYU</v>
          </cell>
          <cell r="B664" t="str">
            <v>403360</v>
          </cell>
          <cell r="D664">
            <v>23852.14</v>
          </cell>
          <cell r="F664" t="str">
            <v>403360WYU</v>
          </cell>
          <cell r="G664" t="str">
            <v>403360</v>
          </cell>
          <cell r="I664">
            <v>23852.14</v>
          </cell>
        </row>
        <row r="665">
          <cell r="A665" t="str">
            <v>403361CA</v>
          </cell>
          <cell r="B665" t="str">
            <v>403361</v>
          </cell>
          <cell r="D665">
            <v>30059.919999999998</v>
          </cell>
          <cell r="F665" t="str">
            <v>403361CA</v>
          </cell>
          <cell r="G665" t="str">
            <v>403361</v>
          </cell>
          <cell r="I665">
            <v>30059.919999999998</v>
          </cell>
        </row>
        <row r="666">
          <cell r="A666" t="str">
            <v>403361ID</v>
          </cell>
          <cell r="B666" t="str">
            <v>403361</v>
          </cell>
          <cell r="D666">
            <v>12904.42</v>
          </cell>
          <cell r="F666" t="str">
            <v>403361ID</v>
          </cell>
          <cell r="G666" t="str">
            <v>403361</v>
          </cell>
          <cell r="I666">
            <v>12904.42</v>
          </cell>
        </row>
        <row r="667">
          <cell r="A667" t="str">
            <v>403361OR</v>
          </cell>
          <cell r="B667" t="str">
            <v>403361</v>
          </cell>
          <cell r="D667">
            <v>229294.39</v>
          </cell>
          <cell r="F667" t="str">
            <v>403361OR</v>
          </cell>
          <cell r="G667" t="str">
            <v>403361</v>
          </cell>
          <cell r="I667">
            <v>229294.39</v>
          </cell>
        </row>
        <row r="668">
          <cell r="A668" t="str">
            <v>403361UT</v>
          </cell>
          <cell r="B668" t="str">
            <v>403361</v>
          </cell>
          <cell r="D668">
            <v>471597.73</v>
          </cell>
          <cell r="F668" t="str">
            <v>403361UT</v>
          </cell>
          <cell r="G668" t="str">
            <v>403361</v>
          </cell>
          <cell r="I668">
            <v>471597.73</v>
          </cell>
        </row>
        <row r="669">
          <cell r="A669" t="str">
            <v>403361WA</v>
          </cell>
          <cell r="B669" t="str">
            <v>403361</v>
          </cell>
          <cell r="D669">
            <v>38067.86</v>
          </cell>
          <cell r="F669" t="str">
            <v>403361WA</v>
          </cell>
          <cell r="G669" t="str">
            <v>403361</v>
          </cell>
          <cell r="I669">
            <v>38067.86</v>
          </cell>
        </row>
        <row r="670">
          <cell r="A670" t="str">
            <v>403361WYP</v>
          </cell>
          <cell r="B670" t="str">
            <v>403361</v>
          </cell>
          <cell r="D670">
            <v>121183.23</v>
          </cell>
          <cell r="F670" t="str">
            <v>403361WYP</v>
          </cell>
          <cell r="G670" t="str">
            <v>403361</v>
          </cell>
          <cell r="I670">
            <v>121183.23</v>
          </cell>
        </row>
        <row r="671">
          <cell r="A671" t="str">
            <v>403361WYU</v>
          </cell>
          <cell r="B671" t="str">
            <v>403361</v>
          </cell>
          <cell r="D671">
            <v>3196.16</v>
          </cell>
          <cell r="F671" t="str">
            <v>403361WYU</v>
          </cell>
          <cell r="G671" t="str">
            <v>403361</v>
          </cell>
          <cell r="I671">
            <v>3196.16</v>
          </cell>
        </row>
        <row r="672">
          <cell r="A672" t="str">
            <v>403362CA</v>
          </cell>
          <cell r="B672" t="str">
            <v>403362</v>
          </cell>
          <cell r="D672">
            <v>429613.33</v>
          </cell>
          <cell r="F672" t="str">
            <v>403362CA</v>
          </cell>
          <cell r="G672" t="str">
            <v>403362</v>
          </cell>
          <cell r="I672">
            <v>429613.33</v>
          </cell>
        </row>
        <row r="673">
          <cell r="A673" t="str">
            <v>403362ID</v>
          </cell>
          <cell r="B673" t="str">
            <v>403362</v>
          </cell>
          <cell r="D673">
            <v>619061.74</v>
          </cell>
          <cell r="F673" t="str">
            <v>403362ID</v>
          </cell>
          <cell r="G673" t="str">
            <v>403362</v>
          </cell>
          <cell r="I673">
            <v>619061.74</v>
          </cell>
        </row>
        <row r="674">
          <cell r="A674" t="str">
            <v>403362OR</v>
          </cell>
          <cell r="B674" t="str">
            <v>403362</v>
          </cell>
          <cell r="D674">
            <v>3838936.81</v>
          </cell>
          <cell r="F674" t="str">
            <v>403362OR</v>
          </cell>
          <cell r="G674" t="str">
            <v>403362</v>
          </cell>
          <cell r="I674">
            <v>3838936.81</v>
          </cell>
        </row>
        <row r="675">
          <cell r="A675" t="str">
            <v>403362UT</v>
          </cell>
          <cell r="B675" t="str">
            <v>403362</v>
          </cell>
          <cell r="D675">
            <v>8191424.9100000001</v>
          </cell>
          <cell r="F675" t="str">
            <v>403362UT</v>
          </cell>
          <cell r="G675" t="str">
            <v>403362</v>
          </cell>
          <cell r="I675">
            <v>8191424.9100000001</v>
          </cell>
        </row>
        <row r="676">
          <cell r="A676" t="str">
            <v>403362WA</v>
          </cell>
          <cell r="B676" t="str">
            <v>403362</v>
          </cell>
          <cell r="D676">
            <v>971089.74</v>
          </cell>
          <cell r="F676" t="str">
            <v>403362WA</v>
          </cell>
          <cell r="G676" t="str">
            <v>403362</v>
          </cell>
          <cell r="I676">
            <v>971089.74</v>
          </cell>
        </row>
        <row r="677">
          <cell r="A677" t="str">
            <v>403362WYP</v>
          </cell>
          <cell r="B677" t="str">
            <v>403362</v>
          </cell>
          <cell r="D677">
            <v>2175895.08</v>
          </cell>
          <cell r="F677" t="str">
            <v>403362WYP</v>
          </cell>
          <cell r="G677" t="str">
            <v>403362</v>
          </cell>
          <cell r="I677">
            <v>2175895.08</v>
          </cell>
        </row>
        <row r="678">
          <cell r="A678" t="str">
            <v>403362WYU</v>
          </cell>
          <cell r="B678" t="str">
            <v>403362</v>
          </cell>
          <cell r="D678">
            <v>121138.36</v>
          </cell>
          <cell r="F678" t="str">
            <v>403362WYU</v>
          </cell>
          <cell r="G678" t="str">
            <v>403362</v>
          </cell>
          <cell r="I678">
            <v>121138.36</v>
          </cell>
        </row>
        <row r="679">
          <cell r="A679" t="str">
            <v>403363UT</v>
          </cell>
          <cell r="B679" t="str">
            <v>403363</v>
          </cell>
          <cell r="D679">
            <v>91112.79</v>
          </cell>
          <cell r="F679" t="str">
            <v>403363UT</v>
          </cell>
          <cell r="G679" t="str">
            <v>403363</v>
          </cell>
          <cell r="I679">
            <v>91112.79</v>
          </cell>
        </row>
        <row r="680">
          <cell r="A680" t="str">
            <v>403364CA</v>
          </cell>
          <cell r="B680" t="str">
            <v>403364</v>
          </cell>
          <cell r="D680">
            <v>2851144.4213879481</v>
          </cell>
          <cell r="F680" t="str">
            <v>403364CA</v>
          </cell>
          <cell r="G680" t="str">
            <v>403364</v>
          </cell>
          <cell r="I680">
            <v>2851144.4213879481</v>
          </cell>
        </row>
        <row r="681">
          <cell r="A681" t="str">
            <v>403364ID</v>
          </cell>
          <cell r="B681" t="str">
            <v>403364</v>
          </cell>
          <cell r="D681">
            <v>2362901.9610292832</v>
          </cell>
          <cell r="F681" t="str">
            <v>403364ID</v>
          </cell>
          <cell r="G681" t="str">
            <v>403364</v>
          </cell>
          <cell r="I681">
            <v>2362901.9610292832</v>
          </cell>
        </row>
        <row r="682">
          <cell r="A682" t="str">
            <v>403364OR</v>
          </cell>
          <cell r="B682" t="str">
            <v>403364</v>
          </cell>
          <cell r="D682">
            <v>14739361.217392826</v>
          </cell>
          <cell r="F682" t="str">
            <v>403364OR</v>
          </cell>
          <cell r="G682" t="str">
            <v>403364</v>
          </cell>
          <cell r="I682">
            <v>14739361.217392826</v>
          </cell>
        </row>
        <row r="683">
          <cell r="A683" t="str">
            <v>403364UT</v>
          </cell>
          <cell r="B683" t="str">
            <v>403364</v>
          </cell>
          <cell r="D683">
            <v>14578857.424152264</v>
          </cell>
          <cell r="F683" t="str">
            <v>403364UT</v>
          </cell>
          <cell r="G683" t="str">
            <v>403364</v>
          </cell>
          <cell r="I683">
            <v>14578857.424152264</v>
          </cell>
        </row>
        <row r="684">
          <cell r="A684" t="str">
            <v>403364WA</v>
          </cell>
          <cell r="B684" t="str">
            <v>403364</v>
          </cell>
          <cell r="D684">
            <v>4256339.871120682</v>
          </cell>
          <cell r="F684" t="str">
            <v>403364WA</v>
          </cell>
          <cell r="G684" t="str">
            <v>403364</v>
          </cell>
          <cell r="I684">
            <v>4256339.871120682</v>
          </cell>
        </row>
        <row r="685">
          <cell r="A685" t="str">
            <v>403364WYP</v>
          </cell>
          <cell r="B685" t="str">
            <v>403364</v>
          </cell>
          <cell r="D685">
            <v>3636872.5202616737</v>
          </cell>
          <cell r="F685" t="str">
            <v>403364WYP</v>
          </cell>
          <cell r="G685" t="str">
            <v>403364</v>
          </cell>
          <cell r="I685">
            <v>3636872.5202616737</v>
          </cell>
        </row>
        <row r="686">
          <cell r="A686" t="str">
            <v>403364WYU</v>
          </cell>
          <cell r="B686" t="str">
            <v>403364</v>
          </cell>
          <cell r="D686">
            <v>636966.54642472556</v>
          </cell>
          <cell r="F686" t="str">
            <v>403364WYU</v>
          </cell>
          <cell r="G686" t="str">
            <v>403364</v>
          </cell>
          <cell r="I686">
            <v>636966.54642472556</v>
          </cell>
        </row>
        <row r="687">
          <cell r="A687" t="str">
            <v>403365CA</v>
          </cell>
          <cell r="B687" t="str">
            <v>403365</v>
          </cell>
          <cell r="D687">
            <v>987647.52</v>
          </cell>
          <cell r="F687" t="str">
            <v>403365CA</v>
          </cell>
          <cell r="G687" t="str">
            <v>403365</v>
          </cell>
          <cell r="I687">
            <v>987647.52</v>
          </cell>
        </row>
        <row r="688">
          <cell r="A688" t="str">
            <v>403365ID</v>
          </cell>
          <cell r="B688" t="str">
            <v>403365</v>
          </cell>
          <cell r="D688">
            <v>938071.74</v>
          </cell>
          <cell r="F688" t="str">
            <v>403365ID</v>
          </cell>
          <cell r="G688" t="str">
            <v>403365</v>
          </cell>
          <cell r="I688">
            <v>938071.74</v>
          </cell>
        </row>
        <row r="689">
          <cell r="A689" t="str">
            <v>403365OR</v>
          </cell>
          <cell r="B689" t="str">
            <v>403365</v>
          </cell>
          <cell r="D689">
            <v>6548533.0499999998</v>
          </cell>
          <cell r="F689" t="str">
            <v>403365OR</v>
          </cell>
          <cell r="G689" t="str">
            <v>403365</v>
          </cell>
          <cell r="I689">
            <v>6548533.0499999998</v>
          </cell>
        </row>
        <row r="690">
          <cell r="A690" t="str">
            <v>403365UT</v>
          </cell>
          <cell r="B690" t="str">
            <v>403365</v>
          </cell>
          <cell r="D690">
            <v>5880588.7199999997</v>
          </cell>
          <cell r="F690" t="str">
            <v>403365UT</v>
          </cell>
          <cell r="G690" t="str">
            <v>403365</v>
          </cell>
          <cell r="I690">
            <v>5880588.7199999997</v>
          </cell>
        </row>
        <row r="691">
          <cell r="A691" t="str">
            <v>403365WA</v>
          </cell>
          <cell r="B691" t="str">
            <v>403365</v>
          </cell>
          <cell r="D691">
            <v>1622378.27</v>
          </cell>
          <cell r="F691" t="str">
            <v>403365WA</v>
          </cell>
          <cell r="G691" t="str">
            <v>403365</v>
          </cell>
          <cell r="I691">
            <v>1622378.27</v>
          </cell>
        </row>
        <row r="692">
          <cell r="A692" t="str">
            <v>403365WYP</v>
          </cell>
          <cell r="B692" t="str">
            <v>403365</v>
          </cell>
          <cell r="D692">
            <v>2076038.97</v>
          </cell>
          <cell r="F692" t="str">
            <v>403365WYP</v>
          </cell>
          <cell r="G692" t="str">
            <v>403365</v>
          </cell>
          <cell r="I692">
            <v>2076038.97</v>
          </cell>
        </row>
        <row r="693">
          <cell r="A693" t="str">
            <v>403365WYU</v>
          </cell>
          <cell r="B693" t="str">
            <v>403365</v>
          </cell>
          <cell r="D693">
            <v>274996.99</v>
          </cell>
          <cell r="F693" t="str">
            <v>403365WYU</v>
          </cell>
          <cell r="G693" t="str">
            <v>403365</v>
          </cell>
          <cell r="I693">
            <v>274996.99</v>
          </cell>
        </row>
        <row r="694">
          <cell r="A694" t="str">
            <v>403366CA</v>
          </cell>
          <cell r="B694" t="str">
            <v>403366</v>
          </cell>
          <cell r="D694">
            <v>506038.29</v>
          </cell>
          <cell r="F694" t="str">
            <v>403366CA</v>
          </cell>
          <cell r="G694" t="str">
            <v>403366</v>
          </cell>
          <cell r="I694">
            <v>506038.29</v>
          </cell>
        </row>
        <row r="695">
          <cell r="A695" t="str">
            <v>403366ID</v>
          </cell>
          <cell r="B695" t="str">
            <v>403366</v>
          </cell>
          <cell r="D695">
            <v>151145.01999999999</v>
          </cell>
          <cell r="F695" t="str">
            <v>403366ID</v>
          </cell>
          <cell r="G695" t="str">
            <v>403366</v>
          </cell>
          <cell r="I695">
            <v>151145.01999999999</v>
          </cell>
        </row>
        <row r="696">
          <cell r="A696" t="str">
            <v>403366OR</v>
          </cell>
          <cell r="B696" t="str">
            <v>403366</v>
          </cell>
          <cell r="D696">
            <v>2058590.55</v>
          </cell>
          <cell r="F696" t="str">
            <v>403366OR</v>
          </cell>
          <cell r="G696" t="str">
            <v>403366</v>
          </cell>
          <cell r="I696">
            <v>2058590.55</v>
          </cell>
        </row>
        <row r="697">
          <cell r="A697" t="str">
            <v>403366UT</v>
          </cell>
          <cell r="B697" t="str">
            <v>403366</v>
          </cell>
          <cell r="D697">
            <v>3316413.62</v>
          </cell>
          <cell r="F697" t="str">
            <v>403366UT</v>
          </cell>
          <cell r="G697" t="str">
            <v>403366</v>
          </cell>
          <cell r="I697">
            <v>3316413.62</v>
          </cell>
        </row>
        <row r="698">
          <cell r="A698" t="str">
            <v>403366WA</v>
          </cell>
          <cell r="B698" t="str">
            <v>403366</v>
          </cell>
          <cell r="D698">
            <v>634636.76</v>
          </cell>
          <cell r="F698" t="str">
            <v>403366WA</v>
          </cell>
          <cell r="G698" t="str">
            <v>403366</v>
          </cell>
          <cell r="I698">
            <v>634636.76</v>
          </cell>
        </row>
        <row r="699">
          <cell r="A699" t="str">
            <v>403366WYP</v>
          </cell>
          <cell r="B699" t="str">
            <v>403366</v>
          </cell>
          <cell r="D699">
            <v>411379.3</v>
          </cell>
          <cell r="F699" t="str">
            <v>403366WYP</v>
          </cell>
          <cell r="G699" t="str">
            <v>403366</v>
          </cell>
          <cell r="I699">
            <v>411379.3</v>
          </cell>
        </row>
        <row r="700">
          <cell r="A700" t="str">
            <v>403366WYU</v>
          </cell>
          <cell r="B700" t="str">
            <v>403366</v>
          </cell>
          <cell r="D700">
            <v>135333.84</v>
          </cell>
          <cell r="F700" t="str">
            <v>403366WYU</v>
          </cell>
          <cell r="G700" t="str">
            <v>403366</v>
          </cell>
          <cell r="I700">
            <v>135333.84</v>
          </cell>
        </row>
        <row r="701">
          <cell r="A701" t="str">
            <v>403367CA</v>
          </cell>
          <cell r="B701" t="str">
            <v>403367</v>
          </cell>
          <cell r="D701">
            <v>918894.89</v>
          </cell>
          <cell r="F701" t="str">
            <v>403367CA</v>
          </cell>
          <cell r="G701" t="str">
            <v>403367</v>
          </cell>
          <cell r="I701">
            <v>918894.89</v>
          </cell>
        </row>
        <row r="702">
          <cell r="A702" t="str">
            <v>403367ID</v>
          </cell>
          <cell r="B702" t="str">
            <v>403367</v>
          </cell>
          <cell r="D702">
            <v>458835</v>
          </cell>
          <cell r="F702" t="str">
            <v>403367ID</v>
          </cell>
          <cell r="G702" t="str">
            <v>403367</v>
          </cell>
          <cell r="I702">
            <v>458835</v>
          </cell>
        </row>
        <row r="703">
          <cell r="A703" t="str">
            <v>403367OR</v>
          </cell>
          <cell r="B703" t="str">
            <v>403367</v>
          </cell>
          <cell r="D703">
            <v>3475562.73</v>
          </cell>
          <cell r="F703" t="str">
            <v>403367OR</v>
          </cell>
          <cell r="G703" t="str">
            <v>403367</v>
          </cell>
          <cell r="I703">
            <v>3475562.73</v>
          </cell>
        </row>
        <row r="704">
          <cell r="A704" t="str">
            <v>403367UT</v>
          </cell>
          <cell r="B704" t="str">
            <v>403367</v>
          </cell>
          <cell r="D704">
            <v>9818072.5199999996</v>
          </cell>
          <cell r="F704" t="str">
            <v>403367UT</v>
          </cell>
          <cell r="G704" t="str">
            <v>403367</v>
          </cell>
          <cell r="I704">
            <v>9818072.5199999996</v>
          </cell>
        </row>
        <row r="705">
          <cell r="A705" t="str">
            <v>403367WA</v>
          </cell>
          <cell r="B705" t="str">
            <v>403367</v>
          </cell>
          <cell r="D705">
            <v>561381.47</v>
          </cell>
          <cell r="F705" t="str">
            <v>403367WA</v>
          </cell>
          <cell r="G705" t="str">
            <v>403367</v>
          </cell>
          <cell r="I705">
            <v>561381.47</v>
          </cell>
        </row>
        <row r="706">
          <cell r="A706" t="str">
            <v>403367WYP</v>
          </cell>
          <cell r="B706" t="str">
            <v>403367</v>
          </cell>
          <cell r="D706">
            <v>924453.37</v>
          </cell>
          <cell r="F706" t="str">
            <v>403367WYP</v>
          </cell>
          <cell r="G706" t="str">
            <v>403367</v>
          </cell>
          <cell r="I706">
            <v>924453.37</v>
          </cell>
        </row>
        <row r="707">
          <cell r="A707" t="str">
            <v>403367WYU</v>
          </cell>
          <cell r="B707" t="str">
            <v>403367</v>
          </cell>
          <cell r="D707">
            <v>535067.42000000004</v>
          </cell>
          <cell r="F707" t="str">
            <v>403367WYU</v>
          </cell>
          <cell r="G707" t="str">
            <v>403367</v>
          </cell>
          <cell r="I707">
            <v>535067.42000000004</v>
          </cell>
        </row>
        <row r="708">
          <cell r="A708" t="str">
            <v>403368CA</v>
          </cell>
          <cell r="B708" t="str">
            <v>403368</v>
          </cell>
          <cell r="D708">
            <v>1379195.42</v>
          </cell>
          <cell r="F708" t="str">
            <v>403368CA</v>
          </cell>
          <cell r="G708" t="str">
            <v>403368</v>
          </cell>
          <cell r="I708">
            <v>1379195.42</v>
          </cell>
        </row>
        <row r="709">
          <cell r="A709" t="str">
            <v>403368ID</v>
          </cell>
          <cell r="B709" t="str">
            <v>403368</v>
          </cell>
          <cell r="D709">
            <v>1359063.71</v>
          </cell>
          <cell r="F709" t="str">
            <v>403368ID</v>
          </cell>
          <cell r="G709" t="str">
            <v>403368</v>
          </cell>
          <cell r="I709">
            <v>1359063.71</v>
          </cell>
        </row>
        <row r="710">
          <cell r="A710" t="str">
            <v>403368OR</v>
          </cell>
          <cell r="B710" t="str">
            <v>403368</v>
          </cell>
          <cell r="D710">
            <v>10327445.76</v>
          </cell>
          <cell r="F710" t="str">
            <v>403368OR</v>
          </cell>
          <cell r="G710" t="str">
            <v>403368</v>
          </cell>
          <cell r="I710">
            <v>10327445.76</v>
          </cell>
        </row>
        <row r="711">
          <cell r="A711" t="str">
            <v>403368UT</v>
          </cell>
          <cell r="B711" t="str">
            <v>403368</v>
          </cell>
          <cell r="D711">
            <v>7565700.0599999996</v>
          </cell>
          <cell r="F711" t="str">
            <v>403368UT</v>
          </cell>
          <cell r="G711" t="str">
            <v>403368</v>
          </cell>
          <cell r="I711">
            <v>7565700.0599999996</v>
          </cell>
        </row>
        <row r="712">
          <cell r="A712" t="str">
            <v>403368WA</v>
          </cell>
          <cell r="B712" t="str">
            <v>403368</v>
          </cell>
          <cell r="D712">
            <v>2534354.79</v>
          </cell>
          <cell r="F712" t="str">
            <v>403368WA</v>
          </cell>
          <cell r="G712" t="str">
            <v>403368</v>
          </cell>
          <cell r="I712">
            <v>2534354.79</v>
          </cell>
        </row>
        <row r="713">
          <cell r="A713" t="str">
            <v>403368WYP</v>
          </cell>
          <cell r="B713" t="str">
            <v>403368</v>
          </cell>
          <cell r="D713">
            <v>2041320.7</v>
          </cell>
          <cell r="F713" t="str">
            <v>403368WYP</v>
          </cell>
          <cell r="G713" t="str">
            <v>403368</v>
          </cell>
          <cell r="I713">
            <v>2041320.7</v>
          </cell>
        </row>
        <row r="714">
          <cell r="A714" t="str">
            <v>403368WYU</v>
          </cell>
          <cell r="B714" t="str">
            <v>403368</v>
          </cell>
          <cell r="D714">
            <v>324609.76</v>
          </cell>
          <cell r="F714" t="str">
            <v>403368WYU</v>
          </cell>
          <cell r="G714" t="str">
            <v>403368</v>
          </cell>
          <cell r="I714">
            <v>324609.76</v>
          </cell>
        </row>
        <row r="715">
          <cell r="A715" t="str">
            <v>403369CA</v>
          </cell>
          <cell r="B715" t="str">
            <v>403369</v>
          </cell>
          <cell r="D715">
            <v>786168.28</v>
          </cell>
          <cell r="F715" t="str">
            <v>403369CA</v>
          </cell>
          <cell r="G715" t="str">
            <v>403369</v>
          </cell>
          <cell r="I715">
            <v>786168.28</v>
          </cell>
        </row>
        <row r="716">
          <cell r="A716" t="str">
            <v>403369ID</v>
          </cell>
          <cell r="B716" t="str">
            <v>403369</v>
          </cell>
          <cell r="D716">
            <v>488129.56</v>
          </cell>
          <cell r="F716" t="str">
            <v>403369ID</v>
          </cell>
          <cell r="G716" t="str">
            <v>403369</v>
          </cell>
          <cell r="I716">
            <v>488129.56</v>
          </cell>
        </row>
        <row r="717">
          <cell r="A717" t="str">
            <v>403369OR</v>
          </cell>
          <cell r="B717" t="str">
            <v>403369</v>
          </cell>
          <cell r="D717">
            <v>4129027.22</v>
          </cell>
          <cell r="F717" t="str">
            <v>403369OR</v>
          </cell>
          <cell r="G717" t="str">
            <v>403369</v>
          </cell>
          <cell r="I717">
            <v>4129027.22</v>
          </cell>
        </row>
        <row r="718">
          <cell r="A718" t="str">
            <v>403369UT</v>
          </cell>
          <cell r="B718" t="str">
            <v>403369</v>
          </cell>
          <cell r="D718">
            <v>3435887.48</v>
          </cell>
          <cell r="F718" t="str">
            <v>403369UT</v>
          </cell>
          <cell r="G718" t="str">
            <v>403369</v>
          </cell>
          <cell r="I718">
            <v>3435887.48</v>
          </cell>
        </row>
        <row r="719">
          <cell r="A719" t="str">
            <v>403369WA</v>
          </cell>
          <cell r="B719" t="str">
            <v>403369</v>
          </cell>
          <cell r="D719">
            <v>1085680.33</v>
          </cell>
          <cell r="F719" t="str">
            <v>403369WA</v>
          </cell>
          <cell r="G719" t="str">
            <v>403369</v>
          </cell>
          <cell r="I719">
            <v>1085680.33</v>
          </cell>
        </row>
        <row r="720">
          <cell r="A720" t="str">
            <v>403369WYP</v>
          </cell>
          <cell r="B720" t="str">
            <v>403369</v>
          </cell>
          <cell r="D720">
            <v>808910.07</v>
          </cell>
          <cell r="F720" t="str">
            <v>403369WYP</v>
          </cell>
          <cell r="G720" t="str">
            <v>403369</v>
          </cell>
          <cell r="I720">
            <v>808910.07</v>
          </cell>
        </row>
        <row r="721">
          <cell r="A721" t="str">
            <v>403369WYU</v>
          </cell>
          <cell r="B721" t="str">
            <v>403369</v>
          </cell>
          <cell r="D721">
            <v>202919.81</v>
          </cell>
          <cell r="F721" t="str">
            <v>403369WYU</v>
          </cell>
          <cell r="G721" t="str">
            <v>403369</v>
          </cell>
          <cell r="I721">
            <v>202919.81</v>
          </cell>
        </row>
        <row r="722">
          <cell r="A722" t="str">
            <v>403370CA</v>
          </cell>
          <cell r="B722" t="str">
            <v>403370</v>
          </cell>
          <cell r="D722">
            <v>180716.15</v>
          </cell>
          <cell r="F722" t="str">
            <v>403370CA</v>
          </cell>
          <cell r="G722" t="str">
            <v>403370</v>
          </cell>
          <cell r="I722">
            <v>180716.15</v>
          </cell>
        </row>
        <row r="723">
          <cell r="A723" t="str">
            <v>403370ID</v>
          </cell>
          <cell r="B723" t="str">
            <v>403370</v>
          </cell>
          <cell r="D723">
            <v>442218.97</v>
          </cell>
          <cell r="F723" t="str">
            <v>403370ID</v>
          </cell>
          <cell r="G723" t="str">
            <v>403370</v>
          </cell>
          <cell r="I723">
            <v>442218.97</v>
          </cell>
        </row>
        <row r="724">
          <cell r="A724" t="str">
            <v>403370OR</v>
          </cell>
          <cell r="B724" t="str">
            <v>403370</v>
          </cell>
          <cell r="D724">
            <v>2171204.4700000002</v>
          </cell>
          <cell r="F724" t="str">
            <v>403370OR</v>
          </cell>
          <cell r="G724" t="str">
            <v>403370</v>
          </cell>
          <cell r="I724">
            <v>2171204.4700000002</v>
          </cell>
        </row>
        <row r="725">
          <cell r="A725" t="str">
            <v>403370UT</v>
          </cell>
          <cell r="B725" t="str">
            <v>403370</v>
          </cell>
          <cell r="D725">
            <v>2574142.3199999998</v>
          </cell>
          <cell r="F725" t="str">
            <v>403370UT</v>
          </cell>
          <cell r="G725" t="str">
            <v>403370</v>
          </cell>
          <cell r="I725">
            <v>2574142.3199999998</v>
          </cell>
        </row>
        <row r="726">
          <cell r="A726" t="str">
            <v>403370WA</v>
          </cell>
          <cell r="B726" t="str">
            <v>403370</v>
          </cell>
          <cell r="D726">
            <v>529320.81000000006</v>
          </cell>
          <cell r="F726" t="str">
            <v>403370WA</v>
          </cell>
          <cell r="G726" t="str">
            <v>403370</v>
          </cell>
          <cell r="I726">
            <v>529320.81000000006</v>
          </cell>
        </row>
        <row r="727">
          <cell r="A727" t="str">
            <v>403370WYP</v>
          </cell>
          <cell r="B727" t="str">
            <v>403370</v>
          </cell>
          <cell r="D727">
            <v>443192.16</v>
          </cell>
          <cell r="F727" t="str">
            <v>403370WYP</v>
          </cell>
          <cell r="G727" t="str">
            <v>403370</v>
          </cell>
          <cell r="I727">
            <v>443192.16</v>
          </cell>
        </row>
        <row r="728">
          <cell r="A728" t="str">
            <v>403370WYU</v>
          </cell>
          <cell r="B728" t="str">
            <v>403370</v>
          </cell>
          <cell r="D728">
            <v>104455.46</v>
          </cell>
          <cell r="F728" t="str">
            <v>403370WYU</v>
          </cell>
          <cell r="G728" t="str">
            <v>403370</v>
          </cell>
          <cell r="I728">
            <v>104455.46</v>
          </cell>
        </row>
        <row r="729">
          <cell r="A729" t="str">
            <v>403371CA</v>
          </cell>
          <cell r="B729" t="str">
            <v>403371</v>
          </cell>
          <cell r="D729">
            <v>23747.52</v>
          </cell>
          <cell r="F729" t="str">
            <v>403371CA</v>
          </cell>
          <cell r="G729" t="str">
            <v>403371</v>
          </cell>
          <cell r="I729">
            <v>23747.52</v>
          </cell>
        </row>
        <row r="730">
          <cell r="A730" t="str">
            <v>403371ID</v>
          </cell>
          <cell r="B730" t="str">
            <v>403371</v>
          </cell>
          <cell r="D730">
            <v>7505.33</v>
          </cell>
          <cell r="F730" t="str">
            <v>403371ID</v>
          </cell>
          <cell r="G730" t="str">
            <v>403371</v>
          </cell>
          <cell r="I730">
            <v>7505.33</v>
          </cell>
        </row>
        <row r="731">
          <cell r="A731" t="str">
            <v>403371OR</v>
          </cell>
          <cell r="B731" t="str">
            <v>403371</v>
          </cell>
          <cell r="D731">
            <v>116998.93</v>
          </cell>
          <cell r="F731" t="str">
            <v>403371OR</v>
          </cell>
          <cell r="G731" t="str">
            <v>403371</v>
          </cell>
          <cell r="I731">
            <v>116998.93</v>
          </cell>
        </row>
        <row r="732">
          <cell r="A732" t="str">
            <v>403371UT</v>
          </cell>
          <cell r="B732" t="str">
            <v>403371</v>
          </cell>
          <cell r="D732">
            <v>276347.46999999997</v>
          </cell>
          <cell r="F732" t="str">
            <v>403371UT</v>
          </cell>
          <cell r="G732" t="str">
            <v>403371</v>
          </cell>
          <cell r="I732">
            <v>276347.46999999997</v>
          </cell>
        </row>
        <row r="733">
          <cell r="A733" t="str">
            <v>403371WA</v>
          </cell>
          <cell r="B733" t="str">
            <v>403371</v>
          </cell>
          <cell r="D733">
            <v>19529.3</v>
          </cell>
          <cell r="F733" t="str">
            <v>403371WA</v>
          </cell>
          <cell r="G733" t="str">
            <v>403371</v>
          </cell>
          <cell r="I733">
            <v>19529.3</v>
          </cell>
        </row>
        <row r="734">
          <cell r="A734" t="str">
            <v>403371WYP</v>
          </cell>
          <cell r="B734" t="str">
            <v>403371</v>
          </cell>
          <cell r="D734">
            <v>45139.77</v>
          </cell>
          <cell r="F734" t="str">
            <v>403371WYP</v>
          </cell>
          <cell r="G734" t="str">
            <v>403371</v>
          </cell>
          <cell r="I734">
            <v>45139.77</v>
          </cell>
        </row>
        <row r="735">
          <cell r="A735" t="str">
            <v>403371WYU</v>
          </cell>
          <cell r="B735" t="str">
            <v>403371</v>
          </cell>
          <cell r="D735">
            <v>8318.25</v>
          </cell>
          <cell r="F735" t="str">
            <v>403371WYU</v>
          </cell>
          <cell r="G735" t="str">
            <v>403371</v>
          </cell>
          <cell r="I735">
            <v>8318.25</v>
          </cell>
        </row>
        <row r="736">
          <cell r="A736" t="str">
            <v>403372ID</v>
          </cell>
          <cell r="B736" t="str">
            <v>403372</v>
          </cell>
          <cell r="D736">
            <v>15.86</v>
          </cell>
          <cell r="F736" t="str">
            <v>403372ID</v>
          </cell>
          <cell r="G736" t="str">
            <v>403372</v>
          </cell>
          <cell r="I736">
            <v>15.86</v>
          </cell>
        </row>
        <row r="737">
          <cell r="A737" t="str">
            <v>403372UT</v>
          </cell>
          <cell r="B737" t="str">
            <v>403372</v>
          </cell>
          <cell r="D737">
            <v>145.74</v>
          </cell>
          <cell r="F737" t="str">
            <v>403372UT</v>
          </cell>
          <cell r="G737" t="str">
            <v>403372</v>
          </cell>
          <cell r="I737">
            <v>145.74</v>
          </cell>
        </row>
        <row r="738">
          <cell r="A738" t="str">
            <v>403373CA</v>
          </cell>
          <cell r="B738" t="str">
            <v>403373</v>
          </cell>
          <cell r="D738">
            <v>37689.269999999997</v>
          </cell>
          <cell r="F738" t="str">
            <v>403373CA</v>
          </cell>
          <cell r="G738" t="str">
            <v>403373</v>
          </cell>
          <cell r="I738">
            <v>37689.269999999997</v>
          </cell>
        </row>
        <row r="739">
          <cell r="A739" t="str">
            <v>403373ID</v>
          </cell>
          <cell r="B739" t="str">
            <v>403373</v>
          </cell>
          <cell r="D739">
            <v>28473.55</v>
          </cell>
          <cell r="F739" t="str">
            <v>403373ID</v>
          </cell>
          <cell r="G739" t="str">
            <v>403373</v>
          </cell>
          <cell r="I739">
            <v>28473.55</v>
          </cell>
        </row>
        <row r="740">
          <cell r="A740" t="str">
            <v>403373OR</v>
          </cell>
          <cell r="B740" t="str">
            <v>403373</v>
          </cell>
          <cell r="D740">
            <v>645774.81000000006</v>
          </cell>
          <cell r="F740" t="str">
            <v>403373OR</v>
          </cell>
          <cell r="G740" t="str">
            <v>403373</v>
          </cell>
          <cell r="I740">
            <v>645774.81000000006</v>
          </cell>
        </row>
        <row r="741">
          <cell r="A741" t="str">
            <v>403373UT</v>
          </cell>
          <cell r="B741" t="str">
            <v>403373</v>
          </cell>
          <cell r="D741">
            <v>1119407.2</v>
          </cell>
          <cell r="F741" t="str">
            <v>403373UT</v>
          </cell>
          <cell r="G741" t="str">
            <v>403373</v>
          </cell>
          <cell r="I741">
            <v>1119407.2</v>
          </cell>
        </row>
        <row r="742">
          <cell r="A742" t="str">
            <v>403373WA</v>
          </cell>
          <cell r="B742" t="str">
            <v>403373</v>
          </cell>
          <cell r="D742">
            <v>116737.62</v>
          </cell>
          <cell r="F742" t="str">
            <v>403373WA</v>
          </cell>
          <cell r="G742" t="str">
            <v>403373</v>
          </cell>
          <cell r="I742">
            <v>116737.62</v>
          </cell>
        </row>
        <row r="743">
          <cell r="A743" t="str">
            <v>403373WYP</v>
          </cell>
          <cell r="B743" t="str">
            <v>403373</v>
          </cell>
          <cell r="D743">
            <v>185709.3</v>
          </cell>
          <cell r="F743" t="str">
            <v>403373WYP</v>
          </cell>
          <cell r="G743" t="str">
            <v>403373</v>
          </cell>
          <cell r="I743">
            <v>185709.3</v>
          </cell>
        </row>
        <row r="744">
          <cell r="A744" t="str">
            <v>403373WYU</v>
          </cell>
          <cell r="B744" t="str">
            <v>403373</v>
          </cell>
          <cell r="D744">
            <v>59000.52</v>
          </cell>
          <cell r="F744" t="str">
            <v>403373WYU</v>
          </cell>
          <cell r="G744" t="str">
            <v>403373</v>
          </cell>
          <cell r="I744">
            <v>59000.52</v>
          </cell>
        </row>
        <row r="745">
          <cell r="A745" t="str">
            <v>403GPCA</v>
          </cell>
          <cell r="B745" t="str">
            <v>403GP</v>
          </cell>
          <cell r="D745">
            <v>313440.14053197822</v>
          </cell>
          <cell r="F745" t="str">
            <v>403GPCA</v>
          </cell>
          <cell r="G745" t="str">
            <v>403GP</v>
          </cell>
          <cell r="I745">
            <v>313440.14053197822</v>
          </cell>
        </row>
        <row r="746">
          <cell r="A746" t="str">
            <v>403GPCN</v>
          </cell>
          <cell r="B746" t="str">
            <v>403GP</v>
          </cell>
          <cell r="D746">
            <v>1640091.4365307409</v>
          </cell>
          <cell r="F746" t="str">
            <v>403GPCN</v>
          </cell>
          <cell r="G746" t="str">
            <v>403GP</v>
          </cell>
          <cell r="I746">
            <v>1640091.4365307409</v>
          </cell>
        </row>
        <row r="747">
          <cell r="A747" t="str">
            <v>403GPDGP</v>
          </cell>
          <cell r="B747" t="str">
            <v>403GP</v>
          </cell>
          <cell r="D747">
            <v>317985.56232708861</v>
          </cell>
          <cell r="F747" t="str">
            <v>403GPDGP</v>
          </cell>
          <cell r="G747" t="str">
            <v>403GP</v>
          </cell>
          <cell r="I747">
            <v>317985.56232708861</v>
          </cell>
        </row>
        <row r="748">
          <cell r="A748" t="str">
            <v>403GPDGU</v>
          </cell>
          <cell r="B748" t="str">
            <v>403GP</v>
          </cell>
          <cell r="D748">
            <v>557940.04238733428</v>
          </cell>
          <cell r="F748" t="str">
            <v>403GPDGU</v>
          </cell>
          <cell r="G748" t="str">
            <v>403GP</v>
          </cell>
          <cell r="I748">
            <v>557940.04238733428</v>
          </cell>
        </row>
        <row r="749">
          <cell r="A749" t="str">
            <v>403GPID</v>
          </cell>
          <cell r="B749" t="str">
            <v>403GP</v>
          </cell>
          <cell r="D749">
            <v>860027.76169100183</v>
          </cell>
          <cell r="F749" t="str">
            <v>403GPID</v>
          </cell>
          <cell r="G749" t="str">
            <v>403GP</v>
          </cell>
          <cell r="I749">
            <v>860027.76169100183</v>
          </cell>
        </row>
        <row r="750">
          <cell r="A750" t="str">
            <v>403GPOR</v>
          </cell>
          <cell r="B750" t="str">
            <v>403GP</v>
          </cell>
          <cell r="D750">
            <v>3980562.3130408786</v>
          </cell>
          <cell r="F750" t="str">
            <v>403GPOR</v>
          </cell>
          <cell r="G750" t="str">
            <v>403GP</v>
          </cell>
          <cell r="I750">
            <v>3980562.3130408786</v>
          </cell>
        </row>
        <row r="751">
          <cell r="A751" t="str">
            <v>403GPSE</v>
          </cell>
          <cell r="B751" t="str">
            <v>403GP</v>
          </cell>
          <cell r="D751">
            <v>30156.756857101391</v>
          </cell>
          <cell r="F751" t="str">
            <v>403GPSE</v>
          </cell>
          <cell r="G751" t="str">
            <v>403GP</v>
          </cell>
          <cell r="I751">
            <v>30156.756857101391</v>
          </cell>
        </row>
        <row r="752">
          <cell r="A752" t="str">
            <v>403GPSG</v>
          </cell>
          <cell r="B752" t="str">
            <v>403GP</v>
          </cell>
          <cell r="D752">
            <v>5139407.2345095556</v>
          </cell>
          <cell r="F752" t="str">
            <v>403GPSG</v>
          </cell>
          <cell r="G752" t="str">
            <v>403GP</v>
          </cell>
          <cell r="I752">
            <v>5139407.2345095556</v>
          </cell>
        </row>
        <row r="753">
          <cell r="A753" t="str">
            <v>403GPSO</v>
          </cell>
          <cell r="B753" t="str">
            <v>403GP</v>
          </cell>
          <cell r="D753">
            <v>15409371.93741844</v>
          </cell>
          <cell r="F753" t="str">
            <v>403GPSO</v>
          </cell>
          <cell r="G753" t="str">
            <v>403GP</v>
          </cell>
          <cell r="I753">
            <v>15409371.93741844</v>
          </cell>
        </row>
        <row r="754">
          <cell r="A754" t="str">
            <v>403GPSSGCH</v>
          </cell>
          <cell r="B754" t="str">
            <v>403GP</v>
          </cell>
          <cell r="D754">
            <v>110576.87938167086</v>
          </cell>
          <cell r="F754" t="str">
            <v>403GPSSGCH</v>
          </cell>
          <cell r="G754" t="str">
            <v>403GP</v>
          </cell>
          <cell r="I754">
            <v>110576.87938167086</v>
          </cell>
        </row>
        <row r="755">
          <cell r="A755" t="str">
            <v>403GPSSGCT</v>
          </cell>
          <cell r="B755" t="str">
            <v>403GP</v>
          </cell>
          <cell r="D755">
            <v>6205.8691678853083</v>
          </cell>
          <cell r="F755" t="str">
            <v>403GPSSGCT</v>
          </cell>
          <cell r="G755" t="str">
            <v>403GP</v>
          </cell>
          <cell r="I755">
            <v>6205.8691678853083</v>
          </cell>
        </row>
        <row r="756">
          <cell r="A756" t="str">
            <v>403GPUT</v>
          </cell>
          <cell r="B756" t="str">
            <v>403GP</v>
          </cell>
          <cell r="D756">
            <v>3600459.3623469449</v>
          </cell>
          <cell r="F756" t="str">
            <v>403GPUT</v>
          </cell>
          <cell r="G756" t="str">
            <v>403GP</v>
          </cell>
          <cell r="I756">
            <v>3600459.3623469449</v>
          </cell>
        </row>
        <row r="757">
          <cell r="A757" t="str">
            <v>403GPWA</v>
          </cell>
          <cell r="B757" t="str">
            <v>403GP</v>
          </cell>
          <cell r="D757">
            <v>1364325.8357327718</v>
          </cell>
          <cell r="F757" t="str">
            <v>403GPWA</v>
          </cell>
          <cell r="G757" t="str">
            <v>403GP</v>
          </cell>
          <cell r="I757">
            <v>1364325.8357327718</v>
          </cell>
        </row>
        <row r="758">
          <cell r="A758" t="str">
            <v>403GPWYP</v>
          </cell>
          <cell r="B758" t="str">
            <v>403GP</v>
          </cell>
          <cell r="D758">
            <v>1920282.7699575059</v>
          </cell>
          <cell r="F758" t="str">
            <v>403GPWYP</v>
          </cell>
          <cell r="G758" t="str">
            <v>403GP</v>
          </cell>
          <cell r="I758">
            <v>1920282.7699575059</v>
          </cell>
        </row>
        <row r="759">
          <cell r="A759" t="str">
            <v>403GPWYU</v>
          </cell>
          <cell r="B759" t="str">
            <v>403GP</v>
          </cell>
          <cell r="D759">
            <v>306696.19820031663</v>
          </cell>
          <cell r="F759" t="str">
            <v>403GPWYU</v>
          </cell>
          <cell r="G759" t="str">
            <v>403GP</v>
          </cell>
          <cell r="I759">
            <v>306696.19820031663</v>
          </cell>
        </row>
        <row r="760">
          <cell r="A760" t="str">
            <v>403HPDGP</v>
          </cell>
          <cell r="B760" t="str">
            <v>403HP</v>
          </cell>
          <cell r="D760">
            <v>3900117.6641545347</v>
          </cell>
          <cell r="F760" t="str">
            <v>403HPDGP</v>
          </cell>
          <cell r="G760" t="str">
            <v>403HP</v>
          </cell>
          <cell r="I760">
            <v>3900117.6641545347</v>
          </cell>
        </row>
        <row r="761">
          <cell r="A761" t="str">
            <v>403HPDGU</v>
          </cell>
          <cell r="B761" t="str">
            <v>403HP</v>
          </cell>
          <cell r="D761">
            <v>995986.09623588691</v>
          </cell>
          <cell r="F761" t="str">
            <v>403HPDGU</v>
          </cell>
          <cell r="G761" t="str">
            <v>403HP</v>
          </cell>
          <cell r="I761">
            <v>995986.09623588691</v>
          </cell>
        </row>
        <row r="762">
          <cell r="A762" t="str">
            <v>403HPSG-P</v>
          </cell>
          <cell r="B762" t="str">
            <v>403HP</v>
          </cell>
          <cell r="D762">
            <v>8610327.427881889</v>
          </cell>
          <cell r="F762" t="str">
            <v>403HPSG-P</v>
          </cell>
          <cell r="G762" t="str">
            <v>403HP</v>
          </cell>
          <cell r="I762">
            <v>8610327.427881889</v>
          </cell>
        </row>
        <row r="763">
          <cell r="A763" t="str">
            <v>403HPSG-U</v>
          </cell>
          <cell r="B763" t="str">
            <v>403HP</v>
          </cell>
          <cell r="D763">
            <v>3676947.7923451308</v>
          </cell>
          <cell r="F763" t="str">
            <v>403HPSG-U</v>
          </cell>
          <cell r="G763" t="str">
            <v>403HP</v>
          </cell>
          <cell r="I763">
            <v>3676947.7923451308</v>
          </cell>
        </row>
        <row r="764">
          <cell r="A764" t="str">
            <v>403OPDGU</v>
          </cell>
          <cell r="B764" t="str">
            <v>403OP</v>
          </cell>
          <cell r="D764">
            <v>121823.45827292808</v>
          </cell>
          <cell r="F764" t="str">
            <v>403OPDGU</v>
          </cell>
          <cell r="G764" t="str">
            <v>403OP</v>
          </cell>
          <cell r="I764">
            <v>121823.45827292808</v>
          </cell>
        </row>
        <row r="765">
          <cell r="A765" t="str">
            <v>403OPSG</v>
          </cell>
          <cell r="B765" t="str">
            <v>403OP</v>
          </cell>
          <cell r="D765">
            <v>103276635.35818975</v>
          </cell>
          <cell r="F765" t="str">
            <v>403OPSG</v>
          </cell>
          <cell r="G765" t="str">
            <v>403OP</v>
          </cell>
          <cell r="I765">
            <v>103276635.35818975</v>
          </cell>
        </row>
        <row r="766">
          <cell r="A766" t="str">
            <v>403OPSSGCT</v>
          </cell>
          <cell r="B766" t="str">
            <v>403OP</v>
          </cell>
          <cell r="D766">
            <v>2655797.3707591631</v>
          </cell>
          <cell r="F766" t="str">
            <v>403OPSSGCT</v>
          </cell>
          <cell r="G766" t="str">
            <v>403OP</v>
          </cell>
          <cell r="I766">
            <v>2655797.3707591631</v>
          </cell>
        </row>
        <row r="767">
          <cell r="A767" t="str">
            <v>403SPDGP</v>
          </cell>
          <cell r="B767" t="str">
            <v>403SP</v>
          </cell>
          <cell r="D767">
            <v>22850332.020769466</v>
          </cell>
          <cell r="F767" t="str">
            <v>403SPDGP</v>
          </cell>
          <cell r="G767" t="str">
            <v>403SP</v>
          </cell>
          <cell r="I767">
            <v>22850332.020769466</v>
          </cell>
        </row>
        <row r="768">
          <cell r="A768" t="str">
            <v>403SPDGU</v>
          </cell>
          <cell r="B768" t="str">
            <v>403SP</v>
          </cell>
          <cell r="D768">
            <v>25714613.138666019</v>
          </cell>
          <cell r="F768" t="str">
            <v>403SPDGU</v>
          </cell>
          <cell r="G768" t="str">
            <v>403SP</v>
          </cell>
          <cell r="I768">
            <v>25714613.138666019</v>
          </cell>
        </row>
        <row r="769">
          <cell r="A769" t="str">
            <v>403SPSG</v>
          </cell>
          <cell r="B769" t="str">
            <v>403SP</v>
          </cell>
          <cell r="D769">
            <v>61959982.324207582</v>
          </cell>
          <cell r="F769" t="str">
            <v>403SPSG</v>
          </cell>
          <cell r="G769" t="str">
            <v>403SP</v>
          </cell>
          <cell r="I769">
            <v>61959982.324207582</v>
          </cell>
        </row>
        <row r="770">
          <cell r="A770" t="str">
            <v>403SPSSGCH</v>
          </cell>
          <cell r="B770" t="str">
            <v>403SP</v>
          </cell>
          <cell r="D770">
            <v>7829351.4008827358</v>
          </cell>
          <cell r="F770" t="str">
            <v>403SPSSGCH</v>
          </cell>
          <cell r="G770" t="str">
            <v>403SP</v>
          </cell>
          <cell r="I770">
            <v>7829351.4008827358</v>
          </cell>
        </row>
        <row r="771">
          <cell r="A771" t="str">
            <v>403TPDGP</v>
          </cell>
          <cell r="B771" t="str">
            <v>403TP</v>
          </cell>
          <cell r="D771">
            <v>11218222.735286532</v>
          </cell>
          <cell r="F771" t="str">
            <v>403TPDGP</v>
          </cell>
          <cell r="G771" t="str">
            <v>403TP</v>
          </cell>
          <cell r="I771">
            <v>11218222.735286532</v>
          </cell>
        </row>
        <row r="772">
          <cell r="A772" t="str">
            <v>403TPDGU</v>
          </cell>
          <cell r="B772" t="str">
            <v>403TP</v>
          </cell>
          <cell r="D772">
            <v>12507946.196864694</v>
          </cell>
          <cell r="F772" t="str">
            <v>403TPDGU</v>
          </cell>
          <cell r="G772" t="str">
            <v>403TP</v>
          </cell>
          <cell r="I772">
            <v>12507946.196864694</v>
          </cell>
        </row>
        <row r="773">
          <cell r="A773" t="str">
            <v>403TPSG</v>
          </cell>
          <cell r="B773" t="str">
            <v>403TP</v>
          </cell>
          <cell r="D773">
            <v>46071265.448170029</v>
          </cell>
          <cell r="F773" t="str">
            <v>403TPSG</v>
          </cell>
          <cell r="G773" t="str">
            <v>403TP</v>
          </cell>
          <cell r="I773">
            <v>46071265.448170029</v>
          </cell>
        </row>
        <row r="774">
          <cell r="A774" t="str">
            <v>404GPCA</v>
          </cell>
          <cell r="B774" t="str">
            <v>404GP</v>
          </cell>
          <cell r="D774">
            <v>158390.55000000005</v>
          </cell>
          <cell r="F774" t="str">
            <v>404GPCA</v>
          </cell>
          <cell r="G774" t="str">
            <v>404GP</v>
          </cell>
          <cell r="I774">
            <v>158390.55000000005</v>
          </cell>
        </row>
        <row r="775">
          <cell r="A775" t="str">
            <v>404GPCN</v>
          </cell>
          <cell r="B775" t="str">
            <v>404GP</v>
          </cell>
          <cell r="D775">
            <v>240237.81923942154</v>
          </cell>
          <cell r="F775" t="str">
            <v>404GPCN</v>
          </cell>
          <cell r="G775" t="str">
            <v>404GP</v>
          </cell>
          <cell r="I775">
            <v>240237.81923942154</v>
          </cell>
        </row>
        <row r="776">
          <cell r="A776" t="str">
            <v>404GPOR</v>
          </cell>
          <cell r="B776" t="str">
            <v>404GP</v>
          </cell>
          <cell r="D776">
            <v>602273.36490433011</v>
          </cell>
          <cell r="F776" t="str">
            <v>404GPOR</v>
          </cell>
          <cell r="G776" t="str">
            <v>404GP</v>
          </cell>
          <cell r="I776">
            <v>602273.36490433011</v>
          </cell>
        </row>
        <row r="777">
          <cell r="A777" t="str">
            <v>404GPSO</v>
          </cell>
          <cell r="B777" t="str">
            <v>404GP</v>
          </cell>
          <cell r="D777">
            <v>883805.11853834975</v>
          </cell>
          <cell r="F777" t="str">
            <v>404GPSO</v>
          </cell>
          <cell r="G777" t="str">
            <v>404GP</v>
          </cell>
          <cell r="I777">
            <v>883805.11853834975</v>
          </cell>
        </row>
        <row r="778">
          <cell r="A778" t="str">
            <v>404GPUT</v>
          </cell>
          <cell r="B778" t="str">
            <v>404GP</v>
          </cell>
          <cell r="D778">
            <v>729.04</v>
          </cell>
          <cell r="F778" t="str">
            <v>404GPUT</v>
          </cell>
          <cell r="G778" t="str">
            <v>404GP</v>
          </cell>
          <cell r="I778">
            <v>729.04</v>
          </cell>
        </row>
        <row r="779">
          <cell r="A779" t="str">
            <v>404GPWA</v>
          </cell>
          <cell r="B779" t="str">
            <v>404GP</v>
          </cell>
          <cell r="D779">
            <v>90336.428245355375</v>
          </cell>
          <cell r="F779" t="str">
            <v>404GPWA</v>
          </cell>
          <cell r="G779" t="str">
            <v>404GP</v>
          </cell>
          <cell r="I779">
            <v>90336.428245355375</v>
          </cell>
        </row>
        <row r="780">
          <cell r="A780" t="str">
            <v>404GPWYP</v>
          </cell>
          <cell r="B780" t="str">
            <v>404GP</v>
          </cell>
          <cell r="D780">
            <v>462317.94648649503</v>
          </cell>
          <cell r="F780" t="str">
            <v>404GPWYP</v>
          </cell>
          <cell r="G780" t="str">
            <v>404GP</v>
          </cell>
          <cell r="I780">
            <v>462317.94648649503</v>
          </cell>
        </row>
        <row r="781">
          <cell r="A781" t="str">
            <v>404GPWYU</v>
          </cell>
          <cell r="B781" t="str">
            <v>404GP</v>
          </cell>
          <cell r="D781">
            <v>1727.0699999999995</v>
          </cell>
          <cell r="F781" t="str">
            <v>404GPWYU</v>
          </cell>
          <cell r="G781" t="str">
            <v>404GP</v>
          </cell>
          <cell r="I781">
            <v>1727.0699999999995</v>
          </cell>
        </row>
        <row r="782">
          <cell r="A782" t="str">
            <v>404HPSG-P</v>
          </cell>
          <cell r="B782" t="str">
            <v>404HP</v>
          </cell>
          <cell r="D782">
            <v>2282.9802283080012</v>
          </cell>
          <cell r="F782" t="str">
            <v>404HPSG-P</v>
          </cell>
          <cell r="G782" t="str">
            <v>404HP</v>
          </cell>
          <cell r="I782">
            <v>2282.9802283080012</v>
          </cell>
        </row>
        <row r="783">
          <cell r="A783" t="str">
            <v>404HPSG-U</v>
          </cell>
          <cell r="B783" t="str">
            <v>404HP</v>
          </cell>
          <cell r="D783">
            <v>39321.463932170693</v>
          </cell>
          <cell r="F783" t="str">
            <v>404HPSG-U</v>
          </cell>
          <cell r="G783" t="str">
            <v>404HP</v>
          </cell>
          <cell r="I783">
            <v>39321.463932170693</v>
          </cell>
        </row>
        <row r="784">
          <cell r="A784" t="str">
            <v>404IPCN</v>
          </cell>
          <cell r="B784" t="str">
            <v>404IP</v>
          </cell>
          <cell r="D784">
            <v>4924681.5285943579</v>
          </cell>
          <cell r="F784" t="str">
            <v>404IPCN</v>
          </cell>
          <cell r="G784" t="str">
            <v>404IP</v>
          </cell>
          <cell r="I784">
            <v>4924681.5285943579</v>
          </cell>
        </row>
        <row r="785">
          <cell r="A785" t="str">
            <v>404IPDGU</v>
          </cell>
          <cell r="B785" t="str">
            <v>404IP</v>
          </cell>
          <cell r="D785">
            <v>16758.325241788774</v>
          </cell>
          <cell r="F785" t="str">
            <v>404IPDGU</v>
          </cell>
          <cell r="G785" t="str">
            <v>404IP</v>
          </cell>
          <cell r="I785">
            <v>16758.325241788774</v>
          </cell>
        </row>
        <row r="786">
          <cell r="A786" t="str">
            <v>404IPID</v>
          </cell>
          <cell r="B786" t="str">
            <v>404IP</v>
          </cell>
          <cell r="D786">
            <v>49705.222654377016</v>
          </cell>
          <cell r="F786" t="str">
            <v>404IPID</v>
          </cell>
          <cell r="G786" t="str">
            <v>404IP</v>
          </cell>
          <cell r="I786">
            <v>49705.222654377016</v>
          </cell>
        </row>
        <row r="787">
          <cell r="A787" t="str">
            <v>404IPOR</v>
          </cell>
          <cell r="B787" t="str">
            <v>404IP</v>
          </cell>
          <cell r="D787">
            <v>9011.6561594256127</v>
          </cell>
          <cell r="F787" t="str">
            <v>404IPOR</v>
          </cell>
          <cell r="G787" t="str">
            <v>404IP</v>
          </cell>
          <cell r="I787">
            <v>9011.6561594256127</v>
          </cell>
        </row>
        <row r="788">
          <cell r="A788" t="str">
            <v>404IPSE</v>
          </cell>
          <cell r="B788" t="str">
            <v>404IP</v>
          </cell>
          <cell r="D788">
            <v>262062.01310816189</v>
          </cell>
          <cell r="F788" t="str">
            <v>404IPSE</v>
          </cell>
          <cell r="G788" t="str">
            <v>404IP</v>
          </cell>
          <cell r="I788">
            <v>262062.01310816189</v>
          </cell>
        </row>
        <row r="789">
          <cell r="A789" t="str">
            <v>404IPSG</v>
          </cell>
          <cell r="B789" t="str">
            <v>404IP</v>
          </cell>
          <cell r="D789">
            <v>3612361.7561472766</v>
          </cell>
          <cell r="F789" t="str">
            <v>404IPSG</v>
          </cell>
          <cell r="G789" t="str">
            <v>404IP</v>
          </cell>
          <cell r="I789">
            <v>3612361.7561472766</v>
          </cell>
        </row>
        <row r="790">
          <cell r="A790" t="str">
            <v>404IPSG-P</v>
          </cell>
          <cell r="B790" t="str">
            <v>404IP</v>
          </cell>
          <cell r="D790">
            <v>6492892.7234065766</v>
          </cell>
          <cell r="F790" t="str">
            <v>404IPSG-P</v>
          </cell>
          <cell r="G790" t="str">
            <v>404IP</v>
          </cell>
          <cell r="I790">
            <v>6492892.7234065766</v>
          </cell>
        </row>
        <row r="791">
          <cell r="A791" t="str">
            <v>404IPSG-U</v>
          </cell>
          <cell r="B791" t="str">
            <v>404IP</v>
          </cell>
          <cell r="D791">
            <v>310431.73475821991</v>
          </cell>
          <cell r="F791" t="str">
            <v>404IPSG-U</v>
          </cell>
          <cell r="G791" t="str">
            <v>404IP</v>
          </cell>
          <cell r="I791">
            <v>310431.73475821991</v>
          </cell>
        </row>
        <row r="792">
          <cell r="A792" t="str">
            <v>404IPSO</v>
          </cell>
          <cell r="B792" t="str">
            <v>404IP</v>
          </cell>
          <cell r="D792">
            <v>25479148.022255175</v>
          </cell>
          <cell r="F792" t="str">
            <v>404IPSO</v>
          </cell>
          <cell r="G792" t="str">
            <v>404IP</v>
          </cell>
          <cell r="I792">
            <v>25479148.022255175</v>
          </cell>
        </row>
        <row r="793">
          <cell r="A793" t="str">
            <v>404IPSSGCH</v>
          </cell>
          <cell r="B793" t="str">
            <v>404IP</v>
          </cell>
          <cell r="D793">
            <v>0</v>
          </cell>
          <cell r="F793" t="str">
            <v>404IPSSGCH</v>
          </cell>
          <cell r="G793" t="str">
            <v>404IP</v>
          </cell>
          <cell r="I793">
            <v>0</v>
          </cell>
        </row>
        <row r="794">
          <cell r="A794" t="str">
            <v>404IPUT</v>
          </cell>
          <cell r="B794" t="str">
            <v>404IP</v>
          </cell>
          <cell r="D794">
            <v>3079.2125197428222</v>
          </cell>
          <cell r="F794" t="str">
            <v>404IPUT</v>
          </cell>
          <cell r="G794" t="str">
            <v>404IP</v>
          </cell>
          <cell r="I794">
            <v>3079.2125197428222</v>
          </cell>
        </row>
        <row r="795">
          <cell r="A795" t="str">
            <v>404IPWA</v>
          </cell>
          <cell r="B795" t="str">
            <v>404IP</v>
          </cell>
          <cell r="D795">
            <v>270.19610527435208</v>
          </cell>
          <cell r="F795" t="str">
            <v>404IPWA</v>
          </cell>
          <cell r="G795" t="str">
            <v>404IP</v>
          </cell>
          <cell r="I795">
            <v>270.19610527435208</v>
          </cell>
        </row>
        <row r="796">
          <cell r="A796" t="str">
            <v>404IPWYP</v>
          </cell>
          <cell r="B796" t="str">
            <v>404IP</v>
          </cell>
          <cell r="D796">
            <v>10675.79</v>
          </cell>
          <cell r="F796" t="str">
            <v>404IPWYP</v>
          </cell>
          <cell r="G796" t="str">
            <v>404IP</v>
          </cell>
          <cell r="I796">
            <v>10675.79</v>
          </cell>
        </row>
        <row r="797">
          <cell r="A797" t="str">
            <v>404OPSSGCT</v>
          </cell>
          <cell r="B797" t="str">
            <v>404OP</v>
          </cell>
          <cell r="D797">
            <v>0</v>
          </cell>
          <cell r="F797" t="str">
            <v>404OPSSGCT</v>
          </cell>
          <cell r="G797" t="str">
            <v>404OP</v>
          </cell>
          <cell r="I797">
            <v>0</v>
          </cell>
        </row>
        <row r="798">
          <cell r="A798" t="str">
            <v>406SG</v>
          </cell>
          <cell r="B798" t="str">
            <v>406</v>
          </cell>
          <cell r="D798">
            <v>5479352.9199999999</v>
          </cell>
          <cell r="F798" t="str">
            <v>406SG</v>
          </cell>
          <cell r="G798" t="str">
            <v>406</v>
          </cell>
          <cell r="I798">
            <v>5479352.9199999999</v>
          </cell>
        </row>
        <row r="799">
          <cell r="A799" t="str">
            <v>407OR</v>
          </cell>
          <cell r="B799" t="str">
            <v>407</v>
          </cell>
          <cell r="D799">
            <v>-67953.119999999995</v>
          </cell>
          <cell r="F799" t="str">
            <v>407OR</v>
          </cell>
          <cell r="G799" t="str">
            <v>407</v>
          </cell>
          <cell r="I799">
            <v>-67953.119999999995</v>
          </cell>
        </row>
        <row r="800">
          <cell r="A800" t="str">
            <v>407OTHER</v>
          </cell>
          <cell r="B800" t="str">
            <v>407</v>
          </cell>
          <cell r="D800">
            <v>5519072.8300000001</v>
          </cell>
          <cell r="F800" t="str">
            <v>407OTHER</v>
          </cell>
          <cell r="G800" t="str">
            <v>407</v>
          </cell>
          <cell r="I800">
            <v>5519072.8300000001</v>
          </cell>
        </row>
        <row r="801">
          <cell r="A801" t="str">
            <v>407SG</v>
          </cell>
          <cell r="B801" t="str">
            <v>407</v>
          </cell>
          <cell r="D801">
            <v>305346.09999999998</v>
          </cell>
          <cell r="F801" t="str">
            <v>407SG</v>
          </cell>
          <cell r="G801" t="str">
            <v>407</v>
          </cell>
          <cell r="I801">
            <v>305346.09999999998</v>
          </cell>
        </row>
        <row r="802">
          <cell r="A802" t="str">
            <v>407SG-P</v>
          </cell>
          <cell r="B802" t="str">
            <v>407</v>
          </cell>
          <cell r="D802">
            <v>0.12000000011175871</v>
          </cell>
          <cell r="F802" t="str">
            <v>407SG-P</v>
          </cell>
          <cell r="G802" t="str">
            <v>407</v>
          </cell>
          <cell r="I802">
            <v>0.12000000011175871</v>
          </cell>
        </row>
        <row r="803">
          <cell r="A803" t="str">
            <v>407TROJP</v>
          </cell>
          <cell r="B803" t="str">
            <v>407</v>
          </cell>
          <cell r="D803">
            <v>2013725.28</v>
          </cell>
          <cell r="F803" t="str">
            <v>407TROJP</v>
          </cell>
          <cell r="G803" t="str">
            <v>407</v>
          </cell>
          <cell r="I803">
            <v>2013725.28</v>
          </cell>
        </row>
        <row r="804">
          <cell r="A804" t="str">
            <v>407WA</v>
          </cell>
          <cell r="B804" t="str">
            <v>407</v>
          </cell>
          <cell r="D804">
            <v>-275765.40000000002</v>
          </cell>
          <cell r="F804" t="str">
            <v>407WA</v>
          </cell>
          <cell r="G804" t="str">
            <v>407</v>
          </cell>
          <cell r="I804">
            <v>-275765.40000000002</v>
          </cell>
        </row>
        <row r="805">
          <cell r="A805" t="str">
            <v>408CA</v>
          </cell>
          <cell r="B805" t="str">
            <v>408</v>
          </cell>
          <cell r="D805">
            <v>1110884.6299999999</v>
          </cell>
          <cell r="F805" t="str">
            <v>408CA</v>
          </cell>
          <cell r="G805" t="str">
            <v>408</v>
          </cell>
          <cell r="I805">
            <v>1110884.6299999999</v>
          </cell>
        </row>
        <row r="806">
          <cell r="A806" t="str">
            <v>408GPS</v>
          </cell>
          <cell r="B806" t="str">
            <v>408</v>
          </cell>
          <cell r="D806">
            <v>95786000</v>
          </cell>
          <cell r="F806" t="str">
            <v>408GPS</v>
          </cell>
          <cell r="G806" t="str">
            <v>408</v>
          </cell>
          <cell r="I806">
            <v>95786000</v>
          </cell>
        </row>
        <row r="807">
          <cell r="A807" t="str">
            <v>408OR</v>
          </cell>
          <cell r="B807" t="str">
            <v>408</v>
          </cell>
          <cell r="D807">
            <v>22416584.27</v>
          </cell>
          <cell r="F807" t="str">
            <v>408OR</v>
          </cell>
          <cell r="G807" t="str">
            <v>408</v>
          </cell>
          <cell r="I807">
            <v>22416584.27</v>
          </cell>
        </row>
        <row r="808">
          <cell r="A808" t="str">
            <v>408SE</v>
          </cell>
          <cell r="B808" t="str">
            <v>408</v>
          </cell>
          <cell r="D808">
            <v>834427.46</v>
          </cell>
          <cell r="F808" t="str">
            <v>408SE</v>
          </cell>
          <cell r="G808" t="str">
            <v>408</v>
          </cell>
          <cell r="I808">
            <v>834427.46</v>
          </cell>
        </row>
        <row r="809">
          <cell r="A809" t="str">
            <v>408SO</v>
          </cell>
          <cell r="B809" t="str">
            <v>408</v>
          </cell>
          <cell r="D809">
            <v>8932611.9000000004</v>
          </cell>
          <cell r="F809" t="str">
            <v>408SO</v>
          </cell>
          <cell r="G809" t="str">
            <v>408</v>
          </cell>
          <cell r="I809">
            <v>8932611.9000000004</v>
          </cell>
        </row>
        <row r="810">
          <cell r="A810" t="str">
            <v>408UT</v>
          </cell>
          <cell r="B810" t="str">
            <v>408</v>
          </cell>
          <cell r="D810">
            <v>62241</v>
          </cell>
          <cell r="F810" t="str">
            <v>408UT</v>
          </cell>
          <cell r="G810" t="str">
            <v>408</v>
          </cell>
          <cell r="I810">
            <v>62241</v>
          </cell>
        </row>
        <row r="811">
          <cell r="A811" t="str">
            <v>408WA</v>
          </cell>
          <cell r="B811" t="str">
            <v>408</v>
          </cell>
          <cell r="D811">
            <v>6828.94</v>
          </cell>
          <cell r="F811" t="str">
            <v>408WA</v>
          </cell>
          <cell r="G811" t="str">
            <v>408</v>
          </cell>
          <cell r="I811">
            <v>6828.94</v>
          </cell>
        </row>
        <row r="812">
          <cell r="A812" t="str">
            <v>408WYP</v>
          </cell>
          <cell r="B812" t="str">
            <v>408</v>
          </cell>
          <cell r="D812">
            <v>1531632.6399999999</v>
          </cell>
          <cell r="F812" t="str">
            <v>408WYP</v>
          </cell>
          <cell r="G812" t="str">
            <v>408</v>
          </cell>
          <cell r="I812">
            <v>1531632.6399999999</v>
          </cell>
        </row>
        <row r="813">
          <cell r="A813" t="str">
            <v>40910SG</v>
          </cell>
          <cell r="B813">
            <v>40910</v>
          </cell>
          <cell r="D813">
            <v>-61575754</v>
          </cell>
          <cell r="F813" t="str">
            <v>40910SG</v>
          </cell>
          <cell r="G813">
            <v>40910</v>
          </cell>
          <cell r="I813">
            <v>-61575754</v>
          </cell>
        </row>
        <row r="814">
          <cell r="A814" t="str">
            <v>40911SG</v>
          </cell>
          <cell r="B814">
            <v>40911</v>
          </cell>
          <cell r="D814">
            <v>-1277640.8</v>
          </cell>
          <cell r="F814" t="str">
            <v>40911SG</v>
          </cell>
          <cell r="G814">
            <v>40911</v>
          </cell>
          <cell r="I814">
            <v>-1277640.8</v>
          </cell>
        </row>
        <row r="815">
          <cell r="A815" t="str">
            <v>41010CA</v>
          </cell>
          <cell r="B815" t="str">
            <v>41010</v>
          </cell>
          <cell r="D815">
            <v>5711.589999999851</v>
          </cell>
          <cell r="F815" t="str">
            <v>41010CA</v>
          </cell>
          <cell r="G815" t="str">
            <v>41010</v>
          </cell>
          <cell r="I815">
            <v>5711.589999999851</v>
          </cell>
        </row>
        <row r="816">
          <cell r="A816" t="str">
            <v>41010CN</v>
          </cell>
          <cell r="B816" t="str">
            <v>41010</v>
          </cell>
          <cell r="D816">
            <v>-0.36238199999934295</v>
          </cell>
          <cell r="F816" t="str">
            <v>41010CN</v>
          </cell>
          <cell r="G816" t="str">
            <v>41010</v>
          </cell>
          <cell r="I816">
            <v>-0.36238199999934295</v>
          </cell>
        </row>
        <row r="817">
          <cell r="A817" t="str">
            <v>41010DGP</v>
          </cell>
          <cell r="B817" t="str">
            <v>41010</v>
          </cell>
          <cell r="D817">
            <v>0.12000000000000455</v>
          </cell>
          <cell r="F817" t="str">
            <v>41010DGP</v>
          </cell>
          <cell r="G817" t="str">
            <v>41010</v>
          </cell>
          <cell r="I817">
            <v>0.12000000000000455</v>
          </cell>
        </row>
        <row r="818">
          <cell r="A818" t="str">
            <v>41010FERC</v>
          </cell>
          <cell r="B818" t="str">
            <v>41010</v>
          </cell>
          <cell r="D818">
            <v>0</v>
          </cell>
          <cell r="F818" t="str">
            <v>41010FERC</v>
          </cell>
          <cell r="G818" t="str">
            <v>41010</v>
          </cell>
          <cell r="I818">
            <v>0</v>
          </cell>
        </row>
        <row r="819">
          <cell r="A819" t="str">
            <v>41010GPS</v>
          </cell>
          <cell r="B819" t="str">
            <v>41010</v>
          </cell>
          <cell r="D819">
            <v>14454362.75</v>
          </cell>
          <cell r="F819" t="str">
            <v>41010GPS</v>
          </cell>
          <cell r="G819" t="str">
            <v>41010</v>
          </cell>
          <cell r="I819">
            <v>14454362.75</v>
          </cell>
        </row>
        <row r="820">
          <cell r="A820" t="str">
            <v>41010IBT</v>
          </cell>
          <cell r="B820" t="str">
            <v>41010</v>
          </cell>
          <cell r="D820">
            <v>2.1437999996123835E-2</v>
          </cell>
          <cell r="F820" t="str">
            <v>41010IBT</v>
          </cell>
          <cell r="G820" t="str">
            <v>41010</v>
          </cell>
          <cell r="I820">
            <v>2.1437999996123835E-2</v>
          </cell>
        </row>
        <row r="821">
          <cell r="A821" t="str">
            <v>41010ID</v>
          </cell>
          <cell r="B821" t="str">
            <v>41010</v>
          </cell>
          <cell r="D821">
            <v>-3420903.1799999997</v>
          </cell>
          <cell r="F821" t="str">
            <v>41010ID</v>
          </cell>
          <cell r="G821" t="str">
            <v>41010</v>
          </cell>
          <cell r="I821">
            <v>-3420903.1799999997</v>
          </cell>
        </row>
        <row r="822">
          <cell r="A822" t="str">
            <v>41010OR</v>
          </cell>
          <cell r="B822" t="str">
            <v>41010</v>
          </cell>
          <cell r="D822">
            <v>-5867769.9600000083</v>
          </cell>
          <cell r="F822" t="str">
            <v>41010OR</v>
          </cell>
          <cell r="G822" t="str">
            <v>41010</v>
          </cell>
          <cell r="I822">
            <v>-5867769.9600000083</v>
          </cell>
        </row>
        <row r="823">
          <cell r="A823" t="str">
            <v>41010OTHER</v>
          </cell>
          <cell r="B823" t="str">
            <v>41010</v>
          </cell>
          <cell r="D823">
            <v>572065.45000000298</v>
          </cell>
          <cell r="F823" t="str">
            <v>41010OTHER</v>
          </cell>
          <cell r="G823" t="str">
            <v>41010</v>
          </cell>
          <cell r="I823">
            <v>572065.45000000298</v>
          </cell>
        </row>
        <row r="824">
          <cell r="A824" t="str">
            <v>41010SE</v>
          </cell>
          <cell r="B824" t="str">
            <v>41010</v>
          </cell>
          <cell r="D824">
            <v>4061322.8003130052</v>
          </cell>
          <cell r="F824" t="str">
            <v>41010SE</v>
          </cell>
          <cell r="G824" t="str">
            <v>41010</v>
          </cell>
          <cell r="I824">
            <v>4061322.8003130052</v>
          </cell>
        </row>
        <row r="825">
          <cell r="A825" t="str">
            <v>41010SG</v>
          </cell>
          <cell r="B825" t="str">
            <v>41010</v>
          </cell>
          <cell r="D825">
            <v>48888244.265097</v>
          </cell>
          <cell r="F825" t="str">
            <v>41010SG</v>
          </cell>
          <cell r="G825" t="str">
            <v>41010</v>
          </cell>
          <cell r="I825">
            <v>48888244.265097</v>
          </cell>
        </row>
        <row r="826">
          <cell r="A826" t="str">
            <v>41010SNP</v>
          </cell>
          <cell r="B826">
            <v>41010</v>
          </cell>
          <cell r="D826">
            <v>50392008</v>
          </cell>
          <cell r="F826" t="str">
            <v>41010SNP</v>
          </cell>
          <cell r="G826">
            <v>41010</v>
          </cell>
          <cell r="I826">
            <v>50392008</v>
          </cell>
        </row>
        <row r="827">
          <cell r="A827" t="str">
            <v>41010SNPD</v>
          </cell>
          <cell r="B827" t="str">
            <v>41010</v>
          </cell>
          <cell r="D827">
            <v>-0.44999999999708962</v>
          </cell>
          <cell r="F827" t="str">
            <v>41010SNPD</v>
          </cell>
          <cell r="G827" t="str">
            <v>41010</v>
          </cell>
          <cell r="I827">
            <v>-0.44999999999708962</v>
          </cell>
        </row>
        <row r="828">
          <cell r="A828" t="str">
            <v>41010SO</v>
          </cell>
          <cell r="B828" t="str">
            <v>41010</v>
          </cell>
          <cell r="D828">
            <v>0.21000000089406967</v>
          </cell>
          <cell r="F828" t="str">
            <v>41010SO</v>
          </cell>
          <cell r="G828" t="str">
            <v>41010</v>
          </cell>
          <cell r="I828">
            <v>0.21000000089406967</v>
          </cell>
        </row>
        <row r="829">
          <cell r="A829" t="str">
            <v>41010TAXDEPR</v>
          </cell>
          <cell r="B829">
            <v>41010</v>
          </cell>
          <cell r="D829">
            <v>358379429</v>
          </cell>
          <cell r="F829" t="str">
            <v>41010TAXDEPR</v>
          </cell>
          <cell r="G829">
            <v>41010</v>
          </cell>
          <cell r="I829">
            <v>358379429</v>
          </cell>
        </row>
        <row r="830">
          <cell r="A830" t="str">
            <v>41010UT</v>
          </cell>
          <cell r="B830" t="str">
            <v>41010</v>
          </cell>
          <cell r="D830">
            <v>-18324534.659999996</v>
          </cell>
          <cell r="F830" t="str">
            <v>41010UT</v>
          </cell>
          <cell r="G830" t="str">
            <v>41010</v>
          </cell>
          <cell r="I830">
            <v>-18324534.659999996</v>
          </cell>
        </row>
        <row r="831">
          <cell r="A831" t="str">
            <v>41010WA</v>
          </cell>
          <cell r="B831" t="str">
            <v>41010</v>
          </cell>
          <cell r="D831">
            <v>-8034844.7799999937</v>
          </cell>
          <cell r="F831" t="str">
            <v>41010WA</v>
          </cell>
          <cell r="G831" t="str">
            <v>41010</v>
          </cell>
          <cell r="I831">
            <v>-8034844.7799999937</v>
          </cell>
        </row>
        <row r="832">
          <cell r="A832" t="str">
            <v>41010WYP</v>
          </cell>
          <cell r="B832" t="str">
            <v>41010</v>
          </cell>
          <cell r="D832">
            <v>-8083348.0799999982</v>
          </cell>
          <cell r="F832" t="str">
            <v>41010WYP</v>
          </cell>
          <cell r="G832" t="str">
            <v>41010</v>
          </cell>
          <cell r="I832">
            <v>-8083348.0799999982</v>
          </cell>
        </row>
        <row r="833">
          <cell r="A833" t="str">
            <v>41010WYU</v>
          </cell>
          <cell r="B833" t="str">
            <v>41010</v>
          </cell>
          <cell r="D833">
            <v>8115872</v>
          </cell>
          <cell r="F833" t="str">
            <v>41010WYU</v>
          </cell>
          <cell r="G833" t="str">
            <v>41010</v>
          </cell>
          <cell r="I833">
            <v>8115872</v>
          </cell>
        </row>
        <row r="834">
          <cell r="A834" t="str">
            <v>41110BADDEBT</v>
          </cell>
          <cell r="B834" t="str">
            <v>41110</v>
          </cell>
          <cell r="D834">
            <v>0.25</v>
          </cell>
          <cell r="F834" t="str">
            <v>41110BADDEBT</v>
          </cell>
          <cell r="G834" t="str">
            <v>41110</v>
          </cell>
          <cell r="I834">
            <v>0.25</v>
          </cell>
        </row>
        <row r="835">
          <cell r="A835" t="str">
            <v>41110CA</v>
          </cell>
          <cell r="B835" t="str">
            <v>41110</v>
          </cell>
          <cell r="D835">
            <v>-97784.969999999739</v>
          </cell>
          <cell r="F835" t="str">
            <v>41110CA</v>
          </cell>
          <cell r="G835" t="str">
            <v>41110</v>
          </cell>
          <cell r="I835">
            <v>-97784.969999999739</v>
          </cell>
        </row>
        <row r="836">
          <cell r="A836" t="str">
            <v>41110CIAC</v>
          </cell>
          <cell r="B836">
            <v>41110</v>
          </cell>
          <cell r="D836">
            <v>-22706563</v>
          </cell>
          <cell r="F836" t="str">
            <v>41110CIAC</v>
          </cell>
          <cell r="G836">
            <v>41110</v>
          </cell>
          <cell r="I836">
            <v>-22706563</v>
          </cell>
        </row>
        <row r="837">
          <cell r="A837" t="str">
            <v>41110FERC</v>
          </cell>
          <cell r="B837" t="str">
            <v>41110</v>
          </cell>
          <cell r="D837">
            <v>-46105.109999999986</v>
          </cell>
          <cell r="F837" t="str">
            <v>41110FERC</v>
          </cell>
          <cell r="G837" t="str">
            <v>41110</v>
          </cell>
          <cell r="I837">
            <v>-46105.109999999986</v>
          </cell>
        </row>
        <row r="838">
          <cell r="A838" t="str">
            <v>41110IBT</v>
          </cell>
          <cell r="B838" t="str">
            <v>41110</v>
          </cell>
          <cell r="D838">
            <v>-2.9129000031389296E-2</v>
          </cell>
          <cell r="F838" t="str">
            <v>41110IBT</v>
          </cell>
          <cell r="G838" t="str">
            <v>41110</v>
          </cell>
          <cell r="I838">
            <v>-2.9129000031389296E-2</v>
          </cell>
        </row>
        <row r="839">
          <cell r="A839" t="str">
            <v>41110ID</v>
          </cell>
          <cell r="B839" t="str">
            <v>41110</v>
          </cell>
          <cell r="D839">
            <v>-240965.58999999985</v>
          </cell>
          <cell r="F839" t="str">
            <v>41110ID</v>
          </cell>
          <cell r="G839" t="str">
            <v>41110</v>
          </cell>
          <cell r="I839">
            <v>-240965.58999999985</v>
          </cell>
        </row>
        <row r="840">
          <cell r="A840" t="str">
            <v>41110OR</v>
          </cell>
          <cell r="B840" t="str">
            <v>41110</v>
          </cell>
          <cell r="D840">
            <v>-4773752.8600000143</v>
          </cell>
          <cell r="F840" t="str">
            <v>41110OR</v>
          </cell>
          <cell r="G840" t="str">
            <v>41110</v>
          </cell>
          <cell r="I840">
            <v>-4773752.8600000143</v>
          </cell>
        </row>
        <row r="841">
          <cell r="A841" t="str">
            <v>41110OTHER</v>
          </cell>
          <cell r="B841" t="str">
            <v>41110</v>
          </cell>
          <cell r="D841">
            <v>388617.58000000007</v>
          </cell>
          <cell r="F841" t="str">
            <v>41110OTHER</v>
          </cell>
          <cell r="G841" t="str">
            <v>41110</v>
          </cell>
          <cell r="I841">
            <v>388617.58000000007</v>
          </cell>
        </row>
        <row r="842">
          <cell r="A842" t="str">
            <v>41110SCHMDEXP</v>
          </cell>
          <cell r="B842">
            <v>41110</v>
          </cell>
          <cell r="D842">
            <v>-213366673</v>
          </cell>
          <cell r="F842" t="str">
            <v>41110SCHMDEXP</v>
          </cell>
          <cell r="G842">
            <v>41110</v>
          </cell>
          <cell r="I842">
            <v>-213366673</v>
          </cell>
        </row>
        <row r="843">
          <cell r="A843" t="str">
            <v>41110SE</v>
          </cell>
          <cell r="B843" t="str">
            <v>41110</v>
          </cell>
          <cell r="D843">
            <v>-1692849.4634109978</v>
          </cell>
          <cell r="F843" t="str">
            <v>41110SE</v>
          </cell>
          <cell r="G843" t="str">
            <v>41110</v>
          </cell>
          <cell r="I843">
            <v>-1692849.4634109978</v>
          </cell>
        </row>
        <row r="844">
          <cell r="A844" t="str">
            <v>41110SG</v>
          </cell>
          <cell r="B844" t="str">
            <v>41110</v>
          </cell>
          <cell r="D844">
            <v>-997362.2349639996</v>
          </cell>
          <cell r="F844" t="str">
            <v>41110SG</v>
          </cell>
          <cell r="G844" t="str">
            <v>41110</v>
          </cell>
          <cell r="I844">
            <v>-997362.2349639996</v>
          </cell>
        </row>
        <row r="845">
          <cell r="A845" t="str">
            <v>41110SGCT</v>
          </cell>
          <cell r="B845" t="str">
            <v>41110</v>
          </cell>
          <cell r="D845">
            <v>-356220.475622</v>
          </cell>
          <cell r="F845" t="str">
            <v>41110SGCT</v>
          </cell>
          <cell r="G845" t="str">
            <v>41110</v>
          </cell>
          <cell r="I845">
            <v>-356220.475622</v>
          </cell>
        </row>
        <row r="846">
          <cell r="A846" t="str">
            <v>41110SNP</v>
          </cell>
          <cell r="B846" t="str">
            <v>41110</v>
          </cell>
          <cell r="D846">
            <v>-52459949.950000003</v>
          </cell>
          <cell r="F846" t="str">
            <v>41110SNP</v>
          </cell>
          <cell r="G846" t="str">
            <v>41110</v>
          </cell>
          <cell r="I846">
            <v>-52459949.950000003</v>
          </cell>
        </row>
        <row r="847">
          <cell r="A847" t="str">
            <v>41110SO</v>
          </cell>
          <cell r="B847" t="str">
            <v>41110</v>
          </cell>
          <cell r="D847">
            <v>-630048.01999999955</v>
          </cell>
          <cell r="F847" t="str">
            <v>41110SO</v>
          </cell>
          <cell r="G847" t="str">
            <v>41110</v>
          </cell>
          <cell r="I847">
            <v>-630048.01999999955</v>
          </cell>
        </row>
        <row r="848">
          <cell r="A848" t="str">
            <v>41110TROJD</v>
          </cell>
          <cell r="B848" t="str">
            <v>41110</v>
          </cell>
          <cell r="D848">
            <v>-633784.19441700005</v>
          </cell>
          <cell r="F848" t="str">
            <v>41110TROJD</v>
          </cell>
          <cell r="G848" t="str">
            <v>41110</v>
          </cell>
          <cell r="I848">
            <v>-633784.19441700005</v>
          </cell>
        </row>
        <row r="849">
          <cell r="A849" t="str">
            <v>41110UT</v>
          </cell>
          <cell r="B849" t="str">
            <v>41110</v>
          </cell>
          <cell r="D849">
            <v>-151098.67000000179</v>
          </cell>
          <cell r="F849" t="str">
            <v>41110UT</v>
          </cell>
          <cell r="G849" t="str">
            <v>41110</v>
          </cell>
          <cell r="I849">
            <v>-151098.67000000179</v>
          </cell>
        </row>
        <row r="850">
          <cell r="A850" t="str">
            <v>41110WA</v>
          </cell>
          <cell r="B850" t="str">
            <v>41110</v>
          </cell>
          <cell r="D850">
            <v>-141115.40999999642</v>
          </cell>
          <cell r="F850" t="str">
            <v>41110WA</v>
          </cell>
          <cell r="G850" t="str">
            <v>41110</v>
          </cell>
          <cell r="I850">
            <v>-141115.40999999642</v>
          </cell>
        </row>
        <row r="851">
          <cell r="A851" t="str">
            <v>41110WYP</v>
          </cell>
          <cell r="B851" t="str">
            <v>41110</v>
          </cell>
          <cell r="D851">
            <v>2518180.1199999973</v>
          </cell>
          <cell r="F851" t="str">
            <v>41110WYP</v>
          </cell>
          <cell r="G851" t="str">
            <v>41110</v>
          </cell>
          <cell r="I851">
            <v>2518180.1199999973</v>
          </cell>
        </row>
        <row r="852">
          <cell r="A852" t="str">
            <v>41110WYU</v>
          </cell>
          <cell r="B852" t="str">
            <v>41110</v>
          </cell>
          <cell r="D852">
            <v>-3943454</v>
          </cell>
          <cell r="F852" t="str">
            <v>41110WYU</v>
          </cell>
          <cell r="G852" t="str">
            <v>41110</v>
          </cell>
          <cell r="I852">
            <v>-3943454</v>
          </cell>
        </row>
        <row r="853">
          <cell r="A853" t="str">
            <v>41140DGU</v>
          </cell>
          <cell r="B853" t="str">
            <v>41140</v>
          </cell>
          <cell r="D853">
            <v>-1874204</v>
          </cell>
          <cell r="F853" t="str">
            <v>41140DGU</v>
          </cell>
          <cell r="G853" t="str">
            <v>41140</v>
          </cell>
          <cell r="I853">
            <v>-1874204</v>
          </cell>
        </row>
        <row r="854">
          <cell r="A854" t="str">
            <v>4118SE</v>
          </cell>
          <cell r="B854" t="str">
            <v>4118</v>
          </cell>
          <cell r="D854">
            <v>-9529488.379999999</v>
          </cell>
          <cell r="F854" t="str">
            <v>4118SE</v>
          </cell>
          <cell r="G854" t="str">
            <v>4118</v>
          </cell>
          <cell r="I854">
            <v>-9529488.379999999</v>
          </cell>
        </row>
        <row r="855">
          <cell r="A855" t="str">
            <v>419SNP</v>
          </cell>
          <cell r="B855" t="str">
            <v>419</v>
          </cell>
          <cell r="D855">
            <v>-87179425.879999906</v>
          </cell>
          <cell r="F855" t="str">
            <v>419SNP</v>
          </cell>
          <cell r="G855" t="str">
            <v>419</v>
          </cell>
          <cell r="I855">
            <v>-87179425.879999906</v>
          </cell>
        </row>
        <row r="856">
          <cell r="A856" t="str">
            <v>421CN</v>
          </cell>
          <cell r="B856" t="str">
            <v>421</v>
          </cell>
          <cell r="D856">
            <v>2168.9299999999998</v>
          </cell>
          <cell r="F856" t="str">
            <v>421CN</v>
          </cell>
          <cell r="G856" t="str">
            <v>421</v>
          </cell>
          <cell r="I856">
            <v>2168.9299999999998</v>
          </cell>
        </row>
        <row r="857">
          <cell r="A857" t="str">
            <v>421DGU</v>
          </cell>
          <cell r="B857" t="str">
            <v>421</v>
          </cell>
          <cell r="D857">
            <v>-378094.13</v>
          </cell>
          <cell r="F857" t="str">
            <v>421DGU</v>
          </cell>
          <cell r="G857" t="str">
            <v>421</v>
          </cell>
          <cell r="I857">
            <v>-378094.13</v>
          </cell>
        </row>
        <row r="858">
          <cell r="A858" t="str">
            <v>421OR</v>
          </cell>
          <cell r="B858" t="str">
            <v>421</v>
          </cell>
          <cell r="D858">
            <v>632763.39</v>
          </cell>
          <cell r="F858" t="str">
            <v>421OR</v>
          </cell>
          <cell r="G858" t="str">
            <v>421</v>
          </cell>
          <cell r="I858">
            <v>632763.39</v>
          </cell>
        </row>
        <row r="859">
          <cell r="A859" t="str">
            <v>421SG</v>
          </cell>
          <cell r="B859" t="str">
            <v>421</v>
          </cell>
          <cell r="D859">
            <v>-1911593.5</v>
          </cell>
          <cell r="F859" t="str">
            <v>421SG</v>
          </cell>
          <cell r="G859" t="str">
            <v>421</v>
          </cell>
          <cell r="I859">
            <v>-1911593.5</v>
          </cell>
        </row>
        <row r="860">
          <cell r="A860" t="str">
            <v>421SO</v>
          </cell>
          <cell r="B860" t="str">
            <v>421</v>
          </cell>
          <cell r="D860">
            <v>43844.31</v>
          </cell>
          <cell r="F860" t="str">
            <v>421SO</v>
          </cell>
          <cell r="G860" t="str">
            <v>421</v>
          </cell>
          <cell r="I860">
            <v>43844.31</v>
          </cell>
        </row>
        <row r="861">
          <cell r="A861" t="str">
            <v>421UT</v>
          </cell>
          <cell r="B861" t="str">
            <v>421</v>
          </cell>
          <cell r="D861">
            <v>-310282.49</v>
          </cell>
          <cell r="F861" t="str">
            <v>421UT</v>
          </cell>
          <cell r="G861" t="str">
            <v>421</v>
          </cell>
          <cell r="I861">
            <v>-310282.49</v>
          </cell>
        </row>
        <row r="862">
          <cell r="A862" t="str">
            <v>421WA</v>
          </cell>
          <cell r="B862" t="str">
            <v>421</v>
          </cell>
          <cell r="D862">
            <v>-200280.26</v>
          </cell>
          <cell r="F862" t="str">
            <v>421WA</v>
          </cell>
          <cell r="G862" t="str">
            <v>421</v>
          </cell>
          <cell r="I862">
            <v>-200280.26</v>
          </cell>
        </row>
        <row r="863">
          <cell r="A863" t="str">
            <v>421WYP</v>
          </cell>
          <cell r="B863" t="str">
            <v>421</v>
          </cell>
          <cell r="D863">
            <v>6248.8399999999965</v>
          </cell>
          <cell r="F863" t="str">
            <v>421WYP</v>
          </cell>
          <cell r="G863" t="str">
            <v>421</v>
          </cell>
          <cell r="I863">
            <v>6248.8399999999965</v>
          </cell>
        </row>
        <row r="864">
          <cell r="A864" t="str">
            <v>427SNP</v>
          </cell>
          <cell r="B864" t="str">
            <v>427</v>
          </cell>
          <cell r="D864">
            <v>0</v>
          </cell>
          <cell r="F864" t="str">
            <v>427SNP</v>
          </cell>
          <cell r="G864" t="str">
            <v>427</v>
          </cell>
          <cell r="I864">
            <v>0</v>
          </cell>
        </row>
        <row r="865">
          <cell r="A865" t="str">
            <v>428SNP</v>
          </cell>
          <cell r="B865" t="str">
            <v>428</v>
          </cell>
          <cell r="D865">
            <v>0</v>
          </cell>
          <cell r="F865" t="str">
            <v>428SNP</v>
          </cell>
          <cell r="G865" t="str">
            <v>428</v>
          </cell>
          <cell r="I865">
            <v>0</v>
          </cell>
        </row>
        <row r="866">
          <cell r="A866" t="str">
            <v>429SNP</v>
          </cell>
          <cell r="B866" t="str">
            <v>429</v>
          </cell>
          <cell r="D866">
            <v>0</v>
          </cell>
          <cell r="F866" t="str">
            <v>429SNP</v>
          </cell>
          <cell r="G866" t="str">
            <v>429</v>
          </cell>
          <cell r="I866">
            <v>0</v>
          </cell>
        </row>
        <row r="867">
          <cell r="A867" t="str">
            <v>4311UT</v>
          </cell>
          <cell r="B867">
            <v>4311</v>
          </cell>
          <cell r="D867">
            <v>0</v>
          </cell>
          <cell r="F867" t="str">
            <v>4311UT</v>
          </cell>
          <cell r="G867">
            <v>4311</v>
          </cell>
          <cell r="I867">
            <v>0</v>
          </cell>
        </row>
        <row r="868">
          <cell r="A868" t="str">
            <v>431SNP</v>
          </cell>
          <cell r="B868" t="str">
            <v>431</v>
          </cell>
          <cell r="D868">
            <v>0</v>
          </cell>
          <cell r="F868" t="str">
            <v>431SNP</v>
          </cell>
          <cell r="G868" t="str">
            <v>431</v>
          </cell>
          <cell r="I868">
            <v>0</v>
          </cell>
        </row>
        <row r="869">
          <cell r="A869" t="str">
            <v>432SNP</v>
          </cell>
          <cell r="B869" t="str">
            <v>432</v>
          </cell>
          <cell r="D869">
            <v>0</v>
          </cell>
          <cell r="F869" t="str">
            <v>432SNP</v>
          </cell>
          <cell r="G869" t="str">
            <v>432</v>
          </cell>
          <cell r="I869">
            <v>0</v>
          </cell>
        </row>
        <row r="870">
          <cell r="A870" t="str">
            <v>440CA</v>
          </cell>
          <cell r="B870" t="str">
            <v>440</v>
          </cell>
          <cell r="D870">
            <v>43617104.299999997</v>
          </cell>
          <cell r="F870" t="str">
            <v>440CA</v>
          </cell>
          <cell r="G870" t="str">
            <v>440</v>
          </cell>
          <cell r="I870">
            <v>43617104.299999997</v>
          </cell>
        </row>
        <row r="871">
          <cell r="A871" t="str">
            <v>440ID</v>
          </cell>
          <cell r="B871" t="str">
            <v>440</v>
          </cell>
          <cell r="D871">
            <v>58796079.489296906</v>
          </cell>
          <cell r="F871" t="str">
            <v>440ID</v>
          </cell>
          <cell r="G871" t="str">
            <v>440</v>
          </cell>
          <cell r="I871">
            <v>58796079.489296906</v>
          </cell>
        </row>
        <row r="872">
          <cell r="A872" t="str">
            <v>440OR</v>
          </cell>
          <cell r="B872" t="str">
            <v>440</v>
          </cell>
          <cell r="D872">
            <v>470259545.59999996</v>
          </cell>
          <cell r="F872" t="str">
            <v>440OR</v>
          </cell>
          <cell r="G872" t="str">
            <v>440</v>
          </cell>
          <cell r="I872">
            <v>470259545.59999996</v>
          </cell>
        </row>
        <row r="873">
          <cell r="A873" t="str">
            <v>440UT</v>
          </cell>
          <cell r="B873" t="str">
            <v>440</v>
          </cell>
          <cell r="D873">
            <v>571818209.40548444</v>
          </cell>
          <cell r="F873" t="str">
            <v>440UT</v>
          </cell>
          <cell r="G873" t="str">
            <v>440</v>
          </cell>
          <cell r="I873">
            <v>571818209.40548444</v>
          </cell>
        </row>
        <row r="874">
          <cell r="A874" t="str">
            <v>440WA</v>
          </cell>
          <cell r="B874" t="str">
            <v>440</v>
          </cell>
          <cell r="D874">
            <v>128648152.77463154</v>
          </cell>
          <cell r="F874" t="str">
            <v>440WA</v>
          </cell>
          <cell r="G874" t="str">
            <v>440</v>
          </cell>
          <cell r="I874">
            <v>128648152.77463154</v>
          </cell>
        </row>
        <row r="875">
          <cell r="A875" t="str">
            <v>440WYP</v>
          </cell>
          <cell r="B875" t="str">
            <v>440</v>
          </cell>
          <cell r="D875">
            <v>74794635.897945315</v>
          </cell>
          <cell r="F875" t="str">
            <v>440WYP</v>
          </cell>
          <cell r="G875" t="str">
            <v>440</v>
          </cell>
          <cell r="I875">
            <v>74794635.897945315</v>
          </cell>
        </row>
        <row r="876">
          <cell r="A876" t="str">
            <v>440WYU</v>
          </cell>
          <cell r="B876" t="str">
            <v>440</v>
          </cell>
          <cell r="D876">
            <v>11078991.699999999</v>
          </cell>
          <cell r="F876" t="str">
            <v>440WYU</v>
          </cell>
          <cell r="G876" t="str">
            <v>440</v>
          </cell>
          <cell r="I876">
            <v>11078991.699999999</v>
          </cell>
        </row>
        <row r="877">
          <cell r="A877" t="str">
            <v>442CA</v>
          </cell>
          <cell r="B877" t="str">
            <v>442</v>
          </cell>
          <cell r="D877">
            <v>41900357.600000001</v>
          </cell>
          <cell r="F877" t="str">
            <v>442CA</v>
          </cell>
          <cell r="G877" t="str">
            <v>442</v>
          </cell>
          <cell r="I877">
            <v>41900357.600000001</v>
          </cell>
        </row>
        <row r="878">
          <cell r="A878" t="str">
            <v>442ID</v>
          </cell>
          <cell r="B878" t="str">
            <v>442</v>
          </cell>
          <cell r="D878">
            <v>132534568.76002941</v>
          </cell>
          <cell r="F878" t="str">
            <v>442ID</v>
          </cell>
          <cell r="G878" t="str">
            <v>442</v>
          </cell>
          <cell r="I878">
            <v>132534568.76002941</v>
          </cell>
        </row>
        <row r="879">
          <cell r="A879" t="str">
            <v>442OR</v>
          </cell>
          <cell r="B879" t="str">
            <v>442</v>
          </cell>
          <cell r="D879">
            <v>459946153.89999998</v>
          </cell>
          <cell r="F879" t="str">
            <v>442OR</v>
          </cell>
          <cell r="G879" t="str">
            <v>442</v>
          </cell>
          <cell r="I879">
            <v>459946153.89999998</v>
          </cell>
        </row>
        <row r="880">
          <cell r="A880" t="str">
            <v>442UT</v>
          </cell>
          <cell r="B880" t="str">
            <v>442</v>
          </cell>
          <cell r="D880">
            <v>880499127.53830004</v>
          </cell>
          <cell r="F880" t="str">
            <v>442UT</v>
          </cell>
          <cell r="G880" t="str">
            <v>442</v>
          </cell>
          <cell r="I880">
            <v>880499127.53830004</v>
          </cell>
        </row>
        <row r="881">
          <cell r="A881" t="str">
            <v>442WA</v>
          </cell>
          <cell r="B881" t="str">
            <v>442</v>
          </cell>
          <cell r="D881">
            <v>157381971.38310727</v>
          </cell>
          <cell r="F881" t="str">
            <v>442WA</v>
          </cell>
          <cell r="G881" t="str">
            <v>442</v>
          </cell>
          <cell r="I881">
            <v>157381971.38310727</v>
          </cell>
        </row>
        <row r="882">
          <cell r="A882" t="str">
            <v>442WYP</v>
          </cell>
          <cell r="B882" t="str">
            <v>442</v>
          </cell>
          <cell r="D882">
            <v>348020140.88745826</v>
          </cell>
          <cell r="F882" t="str">
            <v>442WYP</v>
          </cell>
          <cell r="G882" t="str">
            <v>442</v>
          </cell>
          <cell r="I882">
            <v>348020140.88745826</v>
          </cell>
        </row>
        <row r="883">
          <cell r="A883" t="str">
            <v>442WYU</v>
          </cell>
          <cell r="B883" t="str">
            <v>442</v>
          </cell>
          <cell r="D883">
            <v>65411961.950000003</v>
          </cell>
          <cell r="F883" t="str">
            <v>442WYU</v>
          </cell>
          <cell r="G883" t="str">
            <v>442</v>
          </cell>
          <cell r="I883">
            <v>65411961.950000003</v>
          </cell>
        </row>
        <row r="884">
          <cell r="A884" t="str">
            <v>444CA</v>
          </cell>
          <cell r="B884" t="str">
            <v>444</v>
          </cell>
          <cell r="D884">
            <v>402486.5</v>
          </cell>
          <cell r="F884" t="str">
            <v>444CA</v>
          </cell>
          <cell r="G884" t="str">
            <v>444</v>
          </cell>
          <cell r="I884">
            <v>402486.5</v>
          </cell>
        </row>
        <row r="885">
          <cell r="A885" t="str">
            <v>444ID</v>
          </cell>
          <cell r="B885" t="str">
            <v>444</v>
          </cell>
          <cell r="D885">
            <v>422705.27256479062</v>
          </cell>
          <cell r="F885" t="str">
            <v>444ID</v>
          </cell>
          <cell r="G885" t="str">
            <v>444</v>
          </cell>
          <cell r="I885">
            <v>422705.27256479062</v>
          </cell>
        </row>
        <row r="886">
          <cell r="A886" t="str">
            <v>444OR</v>
          </cell>
          <cell r="B886" t="str">
            <v>444</v>
          </cell>
          <cell r="D886">
            <v>4744734.4000000004</v>
          </cell>
          <cell r="F886" t="str">
            <v>444OR</v>
          </cell>
          <cell r="G886" t="str">
            <v>444</v>
          </cell>
          <cell r="I886">
            <v>4744734.4000000004</v>
          </cell>
        </row>
        <row r="887">
          <cell r="A887" t="str">
            <v>444UT</v>
          </cell>
          <cell r="B887" t="str">
            <v>444</v>
          </cell>
          <cell r="D887">
            <v>10659789.47107167</v>
          </cell>
          <cell r="F887" t="str">
            <v>444UT</v>
          </cell>
          <cell r="G887" t="str">
            <v>444</v>
          </cell>
          <cell r="I887">
            <v>10659789.47107167</v>
          </cell>
        </row>
        <row r="888">
          <cell r="A888" t="str">
            <v>444WA</v>
          </cell>
          <cell r="B888" t="str">
            <v>444</v>
          </cell>
          <cell r="D888">
            <v>1090093.5931451693</v>
          </cell>
          <cell r="F888" t="str">
            <v>444WA</v>
          </cell>
          <cell r="G888" t="str">
            <v>444</v>
          </cell>
          <cell r="I888">
            <v>1090093.5931451693</v>
          </cell>
        </row>
        <row r="889">
          <cell r="A889" t="str">
            <v>444WYP</v>
          </cell>
          <cell r="B889" t="str">
            <v>444</v>
          </cell>
          <cell r="D889">
            <v>1922295.9358469907</v>
          </cell>
          <cell r="F889" t="str">
            <v>444WYP</v>
          </cell>
          <cell r="G889" t="str">
            <v>444</v>
          </cell>
          <cell r="I889">
            <v>1922295.9358469907</v>
          </cell>
        </row>
        <row r="890">
          <cell r="A890" t="str">
            <v>444WYU</v>
          </cell>
          <cell r="B890" t="str">
            <v>444</v>
          </cell>
          <cell r="D890">
            <v>274114.44</v>
          </cell>
          <cell r="F890" t="str">
            <v>444WYU</v>
          </cell>
          <cell r="G890" t="str">
            <v>444</v>
          </cell>
          <cell r="I890">
            <v>274114.44</v>
          </cell>
        </row>
        <row r="891">
          <cell r="A891" t="str">
            <v>445UT</v>
          </cell>
          <cell r="B891" t="str">
            <v>445</v>
          </cell>
          <cell r="D891">
            <v>18966182.529349323</v>
          </cell>
          <cell r="F891" t="str">
            <v>445UT</v>
          </cell>
          <cell r="G891" t="str">
            <v>445</v>
          </cell>
          <cell r="I891">
            <v>18966182.529349323</v>
          </cell>
        </row>
        <row r="892">
          <cell r="A892" t="str">
            <v>447FERC</v>
          </cell>
          <cell r="B892" t="str">
            <v>447</v>
          </cell>
          <cell r="D892">
            <v>7616877.73999999</v>
          </cell>
          <cell r="F892" t="str">
            <v>447FERC</v>
          </cell>
          <cell r="G892" t="str">
            <v>447</v>
          </cell>
          <cell r="I892">
            <v>7616877.73999999</v>
          </cell>
        </row>
        <row r="893">
          <cell r="A893" t="str">
            <v>447NPCSE</v>
          </cell>
          <cell r="B893" t="str">
            <v>447NPC</v>
          </cell>
          <cell r="D893">
            <v>9089074.8542970009</v>
          </cell>
          <cell r="F893" t="str">
            <v>447NPCSE</v>
          </cell>
          <cell r="G893" t="str">
            <v>447NPC</v>
          </cell>
          <cell r="I893">
            <v>9089074.8542970009</v>
          </cell>
        </row>
        <row r="894">
          <cell r="A894" t="str">
            <v>447NPCSG</v>
          </cell>
          <cell r="B894" t="str">
            <v>447NPC</v>
          </cell>
          <cell r="D894">
            <v>750117408.03183317</v>
          </cell>
          <cell r="F894" t="str">
            <v>447NPCSG</v>
          </cell>
          <cell r="G894" t="str">
            <v>447NPC</v>
          </cell>
          <cell r="I894">
            <v>750117408.03183317</v>
          </cell>
        </row>
        <row r="895">
          <cell r="A895" t="str">
            <v>447OR</v>
          </cell>
          <cell r="B895" t="str">
            <v>447</v>
          </cell>
          <cell r="D895">
            <v>975764.81</v>
          </cell>
          <cell r="F895" t="str">
            <v>447OR</v>
          </cell>
          <cell r="G895" t="str">
            <v>447</v>
          </cell>
          <cell r="I895">
            <v>975764.81</v>
          </cell>
        </row>
        <row r="896">
          <cell r="A896" t="str">
            <v>447WYP</v>
          </cell>
          <cell r="B896" t="str">
            <v>447</v>
          </cell>
          <cell r="D896">
            <v>33484.629999999997</v>
          </cell>
          <cell r="F896" t="str">
            <v>447WYP</v>
          </cell>
          <cell r="G896" t="str">
            <v>447</v>
          </cell>
          <cell r="I896">
            <v>33484.629999999997</v>
          </cell>
        </row>
        <row r="897">
          <cell r="A897" t="str">
            <v>450CA</v>
          </cell>
          <cell r="B897" t="str">
            <v>450</v>
          </cell>
          <cell r="D897">
            <v>208846.78</v>
          </cell>
          <cell r="F897" t="str">
            <v>450CA</v>
          </cell>
          <cell r="G897" t="str">
            <v>450</v>
          </cell>
          <cell r="I897">
            <v>208846.78</v>
          </cell>
        </row>
        <row r="898">
          <cell r="A898" t="str">
            <v>450ID</v>
          </cell>
          <cell r="B898" t="str">
            <v>450</v>
          </cell>
          <cell r="D898">
            <v>458581.74</v>
          </cell>
          <cell r="F898" t="str">
            <v>450ID</v>
          </cell>
          <cell r="G898" t="str">
            <v>450</v>
          </cell>
          <cell r="I898">
            <v>458581.74</v>
          </cell>
        </row>
        <row r="899">
          <cell r="A899" t="str">
            <v>450OR</v>
          </cell>
          <cell r="B899" t="str">
            <v>450</v>
          </cell>
          <cell r="D899">
            <v>2787706.1999999899</v>
          </cell>
          <cell r="F899" t="str">
            <v>450OR</v>
          </cell>
          <cell r="G899" t="str">
            <v>450</v>
          </cell>
          <cell r="I899">
            <v>2787706.1999999899</v>
          </cell>
        </row>
        <row r="900">
          <cell r="A900" t="str">
            <v>450UT</v>
          </cell>
          <cell r="B900" t="str">
            <v>450</v>
          </cell>
          <cell r="D900">
            <v>2900903.68</v>
          </cell>
          <cell r="F900" t="str">
            <v>450UT</v>
          </cell>
          <cell r="G900" t="str">
            <v>450</v>
          </cell>
          <cell r="I900">
            <v>2900903.68</v>
          </cell>
        </row>
        <row r="901">
          <cell r="A901" t="str">
            <v>450WA</v>
          </cell>
          <cell r="B901" t="str">
            <v>450</v>
          </cell>
          <cell r="D901">
            <v>519827.02</v>
          </cell>
          <cell r="F901" t="str">
            <v>450WA</v>
          </cell>
          <cell r="G901" t="str">
            <v>450</v>
          </cell>
          <cell r="I901">
            <v>519827.02</v>
          </cell>
        </row>
        <row r="902">
          <cell r="A902" t="str">
            <v>450WYP</v>
          </cell>
          <cell r="B902" t="str">
            <v>450</v>
          </cell>
          <cell r="D902">
            <v>496669.64</v>
          </cell>
          <cell r="F902" t="str">
            <v>450WYP</v>
          </cell>
          <cell r="G902" t="str">
            <v>450</v>
          </cell>
          <cell r="I902">
            <v>496669.64</v>
          </cell>
        </row>
        <row r="903">
          <cell r="A903" t="str">
            <v>450WYU</v>
          </cell>
          <cell r="B903" t="str">
            <v>450</v>
          </cell>
          <cell r="D903">
            <v>114201.16</v>
          </cell>
          <cell r="F903" t="str">
            <v>450WYU</v>
          </cell>
          <cell r="G903" t="str">
            <v>450</v>
          </cell>
          <cell r="I903">
            <v>114201.16</v>
          </cell>
        </row>
        <row r="904">
          <cell r="A904" t="str">
            <v>451CA</v>
          </cell>
          <cell r="B904" t="str">
            <v>451</v>
          </cell>
          <cell r="D904">
            <v>128895.07</v>
          </cell>
          <cell r="F904" t="str">
            <v>451CA</v>
          </cell>
          <cell r="G904" t="str">
            <v>451</v>
          </cell>
          <cell r="I904">
            <v>128895.07</v>
          </cell>
        </row>
        <row r="905">
          <cell r="A905" t="str">
            <v>451ID</v>
          </cell>
          <cell r="B905" t="str">
            <v>451</v>
          </cell>
          <cell r="D905">
            <v>159519.91</v>
          </cell>
          <cell r="F905" t="str">
            <v>451ID</v>
          </cell>
          <cell r="G905" t="str">
            <v>451</v>
          </cell>
          <cell r="I905">
            <v>159519.91</v>
          </cell>
        </row>
        <row r="906">
          <cell r="A906" t="str">
            <v>451OR</v>
          </cell>
          <cell r="B906" t="str">
            <v>451</v>
          </cell>
          <cell r="D906">
            <v>2068655.49</v>
          </cell>
          <cell r="F906" t="str">
            <v>451OR</v>
          </cell>
          <cell r="G906" t="str">
            <v>451</v>
          </cell>
          <cell r="I906">
            <v>2068655.49</v>
          </cell>
        </row>
        <row r="907">
          <cell r="A907" t="str">
            <v>451SO</v>
          </cell>
          <cell r="B907" t="str">
            <v>451</v>
          </cell>
          <cell r="D907">
            <v>28158.35</v>
          </cell>
          <cell r="F907" t="str">
            <v>451SO</v>
          </cell>
          <cell r="G907" t="str">
            <v>451</v>
          </cell>
          <cell r="I907">
            <v>28158.35</v>
          </cell>
        </row>
        <row r="908">
          <cell r="A908" t="str">
            <v>451UT</v>
          </cell>
          <cell r="B908" t="str">
            <v>451</v>
          </cell>
          <cell r="D908">
            <v>3794961.2</v>
          </cell>
          <cell r="F908" t="str">
            <v>451UT</v>
          </cell>
          <cell r="G908" t="str">
            <v>451</v>
          </cell>
          <cell r="I908">
            <v>3794961.2</v>
          </cell>
        </row>
        <row r="909">
          <cell r="A909" t="str">
            <v>451WA</v>
          </cell>
          <cell r="B909" t="str">
            <v>451</v>
          </cell>
          <cell r="D909">
            <v>254086.02</v>
          </cell>
          <cell r="F909" t="str">
            <v>451WA</v>
          </cell>
          <cell r="G909" t="str">
            <v>451</v>
          </cell>
          <cell r="I909">
            <v>254086.02</v>
          </cell>
        </row>
        <row r="910">
          <cell r="A910" t="str">
            <v>451WYP</v>
          </cell>
          <cell r="B910" t="str">
            <v>451</v>
          </cell>
          <cell r="D910">
            <v>360131.19</v>
          </cell>
          <cell r="F910" t="str">
            <v>451WYP</v>
          </cell>
          <cell r="G910" t="str">
            <v>451</v>
          </cell>
          <cell r="I910">
            <v>360131.19</v>
          </cell>
        </row>
        <row r="911">
          <cell r="A911" t="str">
            <v>451WYU</v>
          </cell>
          <cell r="B911" t="str">
            <v>451</v>
          </cell>
          <cell r="D911">
            <v>285362.65000000002</v>
          </cell>
          <cell r="F911" t="str">
            <v>451WYU</v>
          </cell>
          <cell r="G911" t="str">
            <v>451</v>
          </cell>
          <cell r="I911">
            <v>285362.65000000002</v>
          </cell>
        </row>
        <row r="912">
          <cell r="A912" t="str">
            <v>453SG</v>
          </cell>
          <cell r="B912" t="str">
            <v>453</v>
          </cell>
          <cell r="D912">
            <v>26405.42</v>
          </cell>
          <cell r="F912" t="str">
            <v>453SG</v>
          </cell>
          <cell r="G912" t="str">
            <v>453</v>
          </cell>
          <cell r="I912">
            <v>26405.42</v>
          </cell>
        </row>
        <row r="913">
          <cell r="A913" t="str">
            <v>454CA</v>
          </cell>
          <cell r="B913" t="str">
            <v>454</v>
          </cell>
          <cell r="D913">
            <v>802741.76000000001</v>
          </cell>
          <cell r="F913" t="str">
            <v>454CA</v>
          </cell>
          <cell r="G913" t="str">
            <v>454</v>
          </cell>
          <cell r="I913">
            <v>802741.76000000001</v>
          </cell>
        </row>
        <row r="914">
          <cell r="A914" t="str">
            <v>454ID</v>
          </cell>
          <cell r="B914" t="str">
            <v>454</v>
          </cell>
          <cell r="D914">
            <v>310816.78000000003</v>
          </cell>
          <cell r="F914" t="str">
            <v>454ID</v>
          </cell>
          <cell r="G914" t="str">
            <v>454</v>
          </cell>
          <cell r="I914">
            <v>310816.78000000003</v>
          </cell>
        </row>
        <row r="915">
          <cell r="A915" t="str">
            <v>454OR</v>
          </cell>
          <cell r="B915" t="str">
            <v>454</v>
          </cell>
          <cell r="D915">
            <v>5228469.0699999901</v>
          </cell>
          <cell r="F915" t="str">
            <v>454OR</v>
          </cell>
          <cell r="G915" t="str">
            <v>454</v>
          </cell>
          <cell r="I915">
            <v>5228469.0699999901</v>
          </cell>
        </row>
        <row r="916">
          <cell r="A916" t="str">
            <v>454SG</v>
          </cell>
          <cell r="B916" t="str">
            <v>454</v>
          </cell>
          <cell r="D916">
            <v>5426451.1900000004</v>
          </cell>
          <cell r="F916" t="str">
            <v>454SG</v>
          </cell>
          <cell r="G916" t="str">
            <v>454</v>
          </cell>
          <cell r="I916">
            <v>5426451.1900000004</v>
          </cell>
        </row>
        <row r="917">
          <cell r="A917" t="str">
            <v>454SO</v>
          </cell>
          <cell r="B917" t="str">
            <v>454</v>
          </cell>
          <cell r="D917">
            <v>3262547.42</v>
          </cell>
          <cell r="F917" t="str">
            <v>454SO</v>
          </cell>
          <cell r="G917" t="str">
            <v>454</v>
          </cell>
          <cell r="I917">
            <v>3262547.42</v>
          </cell>
        </row>
        <row r="918">
          <cell r="A918" t="str">
            <v>454UT</v>
          </cell>
          <cell r="B918" t="str">
            <v>454</v>
          </cell>
          <cell r="D918">
            <v>3475404.14</v>
          </cell>
          <cell r="F918" t="str">
            <v>454UT</v>
          </cell>
          <cell r="G918" t="str">
            <v>454</v>
          </cell>
          <cell r="I918">
            <v>3475404.14</v>
          </cell>
        </row>
        <row r="919">
          <cell r="A919" t="str">
            <v>454WA</v>
          </cell>
          <cell r="B919" t="str">
            <v>454</v>
          </cell>
          <cell r="D919">
            <v>1650153.73</v>
          </cell>
          <cell r="F919" t="str">
            <v>454WA</v>
          </cell>
          <cell r="G919" t="str">
            <v>454</v>
          </cell>
          <cell r="I919">
            <v>1650153.73</v>
          </cell>
        </row>
        <row r="920">
          <cell r="A920" t="str">
            <v>454WYP</v>
          </cell>
          <cell r="B920" t="str">
            <v>454</v>
          </cell>
          <cell r="D920">
            <v>445998.72</v>
          </cell>
          <cell r="F920" t="str">
            <v>454WYP</v>
          </cell>
          <cell r="G920" t="str">
            <v>454</v>
          </cell>
          <cell r="I920">
            <v>445998.72</v>
          </cell>
        </row>
        <row r="921">
          <cell r="A921" t="str">
            <v>454WYU</v>
          </cell>
          <cell r="B921" t="str">
            <v>454</v>
          </cell>
          <cell r="D921">
            <v>-23157.47</v>
          </cell>
          <cell r="F921" t="str">
            <v>454WYU</v>
          </cell>
          <cell r="G921" t="str">
            <v>454</v>
          </cell>
          <cell r="I921">
            <v>-23157.47</v>
          </cell>
        </row>
        <row r="922">
          <cell r="A922" t="str">
            <v>456CA</v>
          </cell>
          <cell r="B922" t="str">
            <v>456</v>
          </cell>
          <cell r="D922">
            <v>-2058073.9699071862</v>
          </cell>
          <cell r="F922" t="str">
            <v>456CA</v>
          </cell>
          <cell r="G922" t="str">
            <v>456</v>
          </cell>
          <cell r="I922">
            <v>-2058073.9699071862</v>
          </cell>
        </row>
        <row r="923">
          <cell r="A923" t="str">
            <v>456ID</v>
          </cell>
          <cell r="B923" t="str">
            <v>456</v>
          </cell>
          <cell r="D923">
            <v>965.83</v>
          </cell>
          <cell r="F923" t="str">
            <v>456ID</v>
          </cell>
          <cell r="G923" t="str">
            <v>456</v>
          </cell>
          <cell r="I923">
            <v>965.83</v>
          </cell>
        </row>
        <row r="924">
          <cell r="A924" t="str">
            <v>456OR</v>
          </cell>
          <cell r="B924" t="str">
            <v>456</v>
          </cell>
          <cell r="D924">
            <v>-29537456.828018297</v>
          </cell>
          <cell r="F924" t="str">
            <v>456OR</v>
          </cell>
          <cell r="G924" t="str">
            <v>456</v>
          </cell>
          <cell r="I924">
            <v>-29537456.828018297</v>
          </cell>
        </row>
        <row r="925">
          <cell r="A925" t="str">
            <v>456OTHER</v>
          </cell>
          <cell r="B925" t="str">
            <v>456</v>
          </cell>
          <cell r="D925">
            <v>37347659.139999896</v>
          </cell>
          <cell r="F925" t="str">
            <v>456OTHER</v>
          </cell>
          <cell r="G925" t="str">
            <v>456</v>
          </cell>
          <cell r="I925">
            <v>37347659.139999896</v>
          </cell>
        </row>
        <row r="926">
          <cell r="A926" t="str">
            <v>456SE</v>
          </cell>
          <cell r="B926" t="str">
            <v>456</v>
          </cell>
          <cell r="D926">
            <v>16855924.289999902</v>
          </cell>
          <cell r="F926" t="str">
            <v>456SE</v>
          </cell>
          <cell r="G926" t="str">
            <v>456</v>
          </cell>
          <cell r="I926">
            <v>16855924.289999902</v>
          </cell>
        </row>
        <row r="927">
          <cell r="A927" t="str">
            <v>456SG</v>
          </cell>
          <cell r="B927" t="str">
            <v>456</v>
          </cell>
          <cell r="D927">
            <v>213403933.58761165</v>
          </cell>
          <cell r="F927" t="str">
            <v>456SG</v>
          </cell>
          <cell r="G927" t="str">
            <v>456</v>
          </cell>
          <cell r="I927">
            <v>213403933.58761165</v>
          </cell>
        </row>
        <row r="928">
          <cell r="A928" t="str">
            <v>456SO</v>
          </cell>
          <cell r="B928" t="str">
            <v>456</v>
          </cell>
          <cell r="D928">
            <v>-34898.869999999995</v>
          </cell>
          <cell r="F928" t="str">
            <v>456SO</v>
          </cell>
          <cell r="G928" t="str">
            <v>456</v>
          </cell>
          <cell r="I928">
            <v>-34898.869999999995</v>
          </cell>
        </row>
        <row r="929">
          <cell r="A929" t="str">
            <v>456UT</v>
          </cell>
          <cell r="B929" t="str">
            <v>456</v>
          </cell>
          <cell r="D929">
            <v>60558.94</v>
          </cell>
          <cell r="F929" t="str">
            <v>456UT</v>
          </cell>
          <cell r="G929" t="str">
            <v>456</v>
          </cell>
          <cell r="I929">
            <v>60558.94</v>
          </cell>
        </row>
        <row r="930">
          <cell r="A930" t="str">
            <v>456WA</v>
          </cell>
          <cell r="B930" t="str">
            <v>456</v>
          </cell>
          <cell r="D930">
            <v>-52188.18</v>
          </cell>
          <cell r="F930" t="str">
            <v>456WA</v>
          </cell>
          <cell r="G930" t="str">
            <v>456</v>
          </cell>
          <cell r="I930">
            <v>-52188.18</v>
          </cell>
        </row>
        <row r="931">
          <cell r="A931" t="str">
            <v>456WYP</v>
          </cell>
          <cell r="B931" t="str">
            <v>456</v>
          </cell>
          <cell r="D931">
            <v>205820</v>
          </cell>
          <cell r="F931" t="str">
            <v>456WYP</v>
          </cell>
          <cell r="G931" t="str">
            <v>456</v>
          </cell>
          <cell r="I931">
            <v>205820</v>
          </cell>
        </row>
        <row r="932">
          <cell r="A932" t="str">
            <v>500SNPPS</v>
          </cell>
          <cell r="B932" t="str">
            <v>500</v>
          </cell>
          <cell r="D932">
            <v>21532897.211338144</v>
          </cell>
          <cell r="F932" t="str">
            <v>500SNPPS</v>
          </cell>
          <cell r="G932" t="str">
            <v>500</v>
          </cell>
          <cell r="I932">
            <v>21532897.211338144</v>
          </cell>
        </row>
        <row r="933">
          <cell r="A933" t="str">
            <v>500SSGCH</v>
          </cell>
          <cell r="B933" t="str">
            <v>500</v>
          </cell>
          <cell r="D933">
            <v>1436700.5885964914</v>
          </cell>
          <cell r="F933" t="str">
            <v>500SSGCH</v>
          </cell>
          <cell r="G933" t="str">
            <v>500</v>
          </cell>
          <cell r="I933">
            <v>1436700.5885964914</v>
          </cell>
        </row>
        <row r="934">
          <cell r="A934" t="str">
            <v>501NPCSE</v>
          </cell>
          <cell r="B934" t="str">
            <v>501NPC</v>
          </cell>
          <cell r="D934">
            <v>606543622.98671424</v>
          </cell>
          <cell r="F934" t="str">
            <v>501NPCSE</v>
          </cell>
          <cell r="G934" t="str">
            <v>501NPC</v>
          </cell>
          <cell r="I934">
            <v>606543622.98671424</v>
          </cell>
        </row>
        <row r="935">
          <cell r="A935" t="str">
            <v>501NPCSSECH</v>
          </cell>
          <cell r="B935" t="str">
            <v>501NPC</v>
          </cell>
          <cell r="D935">
            <v>55584499.164008901</v>
          </cell>
          <cell r="F935" t="str">
            <v>501NPCSSECH</v>
          </cell>
          <cell r="G935" t="str">
            <v>501NPC</v>
          </cell>
          <cell r="I935">
            <v>55584499.164008901</v>
          </cell>
        </row>
        <row r="936">
          <cell r="A936" t="str">
            <v>501SE</v>
          </cell>
          <cell r="B936" t="str">
            <v>501</v>
          </cell>
          <cell r="D936">
            <v>13199336.479006214</v>
          </cell>
          <cell r="F936" t="str">
            <v>501SE</v>
          </cell>
          <cell r="G936" t="str">
            <v>501</v>
          </cell>
          <cell r="I936">
            <v>13199336.479006214</v>
          </cell>
        </row>
        <row r="937">
          <cell r="A937" t="str">
            <v>501SSECH</v>
          </cell>
          <cell r="B937" t="str">
            <v>501</v>
          </cell>
          <cell r="D937">
            <v>2190246.8245614041</v>
          </cell>
          <cell r="F937" t="str">
            <v>501SSECH</v>
          </cell>
          <cell r="G937" t="str">
            <v>501</v>
          </cell>
          <cell r="I937">
            <v>2190246.8245614041</v>
          </cell>
        </row>
        <row r="938">
          <cell r="A938" t="str">
            <v>502SNPPS</v>
          </cell>
          <cell r="B938" t="str">
            <v>502</v>
          </cell>
          <cell r="D938">
            <v>34262392.606495962</v>
          </cell>
          <cell r="F938" t="str">
            <v>502SNPPS</v>
          </cell>
          <cell r="G938" t="str">
            <v>502</v>
          </cell>
          <cell r="I938">
            <v>34262392.606495962</v>
          </cell>
        </row>
        <row r="939">
          <cell r="A939" t="str">
            <v>502SSGCH</v>
          </cell>
          <cell r="B939" t="str">
            <v>502</v>
          </cell>
          <cell r="D939">
            <v>4664156.8153508771</v>
          </cell>
          <cell r="F939" t="str">
            <v>502SSGCH</v>
          </cell>
          <cell r="G939" t="str">
            <v>502</v>
          </cell>
          <cell r="I939">
            <v>4664156.8153508771</v>
          </cell>
        </row>
        <row r="940">
          <cell r="A940" t="str">
            <v>503NPCSE</v>
          </cell>
          <cell r="B940" t="str">
            <v>503NPC</v>
          </cell>
          <cell r="D940">
            <v>4323672.3971389998</v>
          </cell>
          <cell r="F940" t="str">
            <v>503NPCSE</v>
          </cell>
          <cell r="G940" t="str">
            <v>503NPC</v>
          </cell>
          <cell r="I940">
            <v>4323672.3971389998</v>
          </cell>
        </row>
        <row r="941">
          <cell r="A941" t="str">
            <v>503SE</v>
          </cell>
          <cell r="B941">
            <v>503</v>
          </cell>
          <cell r="D941">
            <v>5165.1675006227069</v>
          </cell>
          <cell r="F941" t="str">
            <v>503SE</v>
          </cell>
          <cell r="G941">
            <v>503</v>
          </cell>
          <cell r="I941">
            <v>5165.1675006227069</v>
          </cell>
        </row>
        <row r="942">
          <cell r="A942" t="str">
            <v>505SNPPS</v>
          </cell>
          <cell r="B942" t="str">
            <v>505</v>
          </cell>
          <cell r="D942">
            <v>2854373.0710563767</v>
          </cell>
          <cell r="F942" t="str">
            <v>505SNPPS</v>
          </cell>
          <cell r="G942" t="str">
            <v>505</v>
          </cell>
          <cell r="I942">
            <v>2854373.0710563767</v>
          </cell>
        </row>
        <row r="943">
          <cell r="A943" t="str">
            <v>505SSGCH</v>
          </cell>
          <cell r="B943" t="str">
            <v>505</v>
          </cell>
          <cell r="D943">
            <v>1579911.9548245615</v>
          </cell>
          <cell r="F943" t="str">
            <v>505SSGCH</v>
          </cell>
          <cell r="G943" t="str">
            <v>505</v>
          </cell>
          <cell r="I943">
            <v>1579911.9548245615</v>
          </cell>
        </row>
        <row r="944">
          <cell r="A944" t="str">
            <v>506SNPPS</v>
          </cell>
          <cell r="B944" t="str">
            <v>506</v>
          </cell>
          <cell r="D944">
            <v>42830589.872593112</v>
          </cell>
          <cell r="F944" t="str">
            <v>506SNPPS</v>
          </cell>
          <cell r="G944" t="str">
            <v>506</v>
          </cell>
          <cell r="I944">
            <v>42830589.872593112</v>
          </cell>
        </row>
        <row r="945">
          <cell r="A945" t="str">
            <v>506SSGCH</v>
          </cell>
          <cell r="B945" t="str">
            <v>506</v>
          </cell>
          <cell r="D945">
            <v>3301693.3173370059</v>
          </cell>
          <cell r="F945" t="str">
            <v>506SSGCH</v>
          </cell>
          <cell r="G945" t="str">
            <v>506</v>
          </cell>
          <cell r="I945">
            <v>3301693.3173370059</v>
          </cell>
        </row>
        <row r="946">
          <cell r="A946" t="str">
            <v>507SNPPS</v>
          </cell>
          <cell r="B946" t="str">
            <v>507</v>
          </cell>
          <cell r="D946">
            <v>280045.72017543862</v>
          </cell>
          <cell r="F946" t="str">
            <v>507SNPPS</v>
          </cell>
          <cell r="G946" t="str">
            <v>507</v>
          </cell>
          <cell r="I946">
            <v>280045.72017543862</v>
          </cell>
        </row>
        <row r="947">
          <cell r="A947" t="str">
            <v>507SSGCH</v>
          </cell>
          <cell r="B947" t="str">
            <v>507</v>
          </cell>
          <cell r="D947">
            <v>3803.3021929824563</v>
          </cell>
          <cell r="F947" t="str">
            <v>507SSGCH</v>
          </cell>
          <cell r="G947" t="str">
            <v>507</v>
          </cell>
          <cell r="I947">
            <v>3803.3021929824563</v>
          </cell>
        </row>
        <row r="948">
          <cell r="A948" t="str">
            <v>510SNPPS</v>
          </cell>
          <cell r="B948" t="str">
            <v>510</v>
          </cell>
          <cell r="D948">
            <v>12526310.732512757</v>
          </cell>
          <cell r="F948" t="str">
            <v>510SNPPS</v>
          </cell>
          <cell r="G948" t="str">
            <v>510</v>
          </cell>
          <cell r="I948">
            <v>12526310.732512757</v>
          </cell>
        </row>
        <row r="949">
          <cell r="A949" t="str">
            <v>510SSGCH</v>
          </cell>
          <cell r="B949" t="str">
            <v>510</v>
          </cell>
          <cell r="D949">
            <v>1998932.3957564344</v>
          </cell>
          <cell r="F949" t="str">
            <v>510SSGCH</v>
          </cell>
          <cell r="G949" t="str">
            <v>510</v>
          </cell>
          <cell r="I949">
            <v>1998932.3957564344</v>
          </cell>
        </row>
        <row r="950">
          <cell r="A950" t="str">
            <v>511SNPPS</v>
          </cell>
          <cell r="B950" t="str">
            <v>511</v>
          </cell>
          <cell r="D950">
            <v>24066334.241130378</v>
          </cell>
          <cell r="F950" t="str">
            <v>511SNPPS</v>
          </cell>
          <cell r="G950" t="str">
            <v>511</v>
          </cell>
          <cell r="I950">
            <v>24066334.241130378</v>
          </cell>
        </row>
        <row r="951">
          <cell r="A951" t="str">
            <v>511SSGCH</v>
          </cell>
          <cell r="B951" t="str">
            <v>511</v>
          </cell>
          <cell r="D951">
            <v>1107624.8292137256</v>
          </cell>
          <cell r="F951" t="str">
            <v>511SSGCH</v>
          </cell>
          <cell r="G951" t="str">
            <v>511</v>
          </cell>
          <cell r="I951">
            <v>1107624.8292137256</v>
          </cell>
        </row>
        <row r="952">
          <cell r="A952" t="str">
            <v>512SNPPS</v>
          </cell>
          <cell r="B952" t="str">
            <v>512</v>
          </cell>
          <cell r="D952">
            <v>82016359.153276816</v>
          </cell>
          <cell r="F952" t="str">
            <v>512SNPPS</v>
          </cell>
          <cell r="G952" t="str">
            <v>512</v>
          </cell>
          <cell r="I952">
            <v>82016359.153276816</v>
          </cell>
        </row>
        <row r="953">
          <cell r="A953" t="str">
            <v>512SSGCH</v>
          </cell>
          <cell r="B953" t="str">
            <v>512</v>
          </cell>
          <cell r="D953">
            <v>6001879.0514579117</v>
          </cell>
          <cell r="F953" t="str">
            <v>512SSGCH</v>
          </cell>
          <cell r="G953" t="str">
            <v>512</v>
          </cell>
          <cell r="I953">
            <v>6001879.0514579117</v>
          </cell>
        </row>
        <row r="954">
          <cell r="A954" t="str">
            <v>513SNPPS</v>
          </cell>
          <cell r="B954" t="str">
            <v>513</v>
          </cell>
          <cell r="D954">
            <v>27843863.615949228</v>
          </cell>
          <cell r="F954" t="str">
            <v>513SNPPS</v>
          </cell>
          <cell r="G954" t="str">
            <v>513</v>
          </cell>
          <cell r="I954">
            <v>27843863.615949228</v>
          </cell>
        </row>
        <row r="955">
          <cell r="A955" t="str">
            <v>513SSGCH</v>
          </cell>
          <cell r="B955" t="str">
            <v>513</v>
          </cell>
          <cell r="D955">
            <v>1600821.058277172</v>
          </cell>
          <cell r="F955" t="str">
            <v>513SSGCH</v>
          </cell>
          <cell r="G955" t="str">
            <v>513</v>
          </cell>
          <cell r="I955">
            <v>1600821.058277172</v>
          </cell>
        </row>
        <row r="956">
          <cell r="A956" t="str">
            <v>514SNPPS</v>
          </cell>
          <cell r="B956" t="str">
            <v>514</v>
          </cell>
          <cell r="D956">
            <v>9335514.527012134</v>
          </cell>
          <cell r="F956" t="str">
            <v>514SNPPS</v>
          </cell>
          <cell r="G956" t="str">
            <v>514</v>
          </cell>
          <cell r="I956">
            <v>9335514.527012134</v>
          </cell>
        </row>
        <row r="957">
          <cell r="A957" t="str">
            <v>514SSGCH</v>
          </cell>
          <cell r="B957" t="str">
            <v>514</v>
          </cell>
          <cell r="D957">
            <v>3501073.8509448166</v>
          </cell>
          <cell r="F957" t="str">
            <v>514SSGCH</v>
          </cell>
          <cell r="G957" t="str">
            <v>514</v>
          </cell>
          <cell r="I957">
            <v>3501073.8509448166</v>
          </cell>
        </row>
        <row r="958">
          <cell r="A958" t="str">
            <v>535SNPPH-P</v>
          </cell>
          <cell r="B958" t="str">
            <v>535</v>
          </cell>
          <cell r="D958">
            <v>8141639.7301772311</v>
          </cell>
          <cell r="F958" t="str">
            <v>535SNPPH-P</v>
          </cell>
          <cell r="G958" t="str">
            <v>535</v>
          </cell>
          <cell r="I958">
            <v>8141639.7301772311</v>
          </cell>
        </row>
        <row r="959">
          <cell r="A959" t="str">
            <v>535SNPPH-U</v>
          </cell>
          <cell r="B959" t="str">
            <v>535</v>
          </cell>
          <cell r="D959">
            <v>1236839.2415375719</v>
          </cell>
          <cell r="F959" t="str">
            <v>535SNPPH-U</v>
          </cell>
          <cell r="G959" t="str">
            <v>535</v>
          </cell>
          <cell r="I959">
            <v>1236839.2415375719</v>
          </cell>
        </row>
        <row r="960">
          <cell r="A960" t="str">
            <v>536SNPPH-P</v>
          </cell>
          <cell r="B960" t="str">
            <v>536</v>
          </cell>
          <cell r="D960">
            <v>295286.38874268992</v>
          </cell>
          <cell r="F960" t="str">
            <v>536SNPPH-P</v>
          </cell>
          <cell r="G960" t="str">
            <v>536</v>
          </cell>
          <cell r="I960">
            <v>295286.38874268992</v>
          </cell>
        </row>
        <row r="961">
          <cell r="A961" t="str">
            <v>536SNPPH-U</v>
          </cell>
          <cell r="B961" t="str">
            <v>536</v>
          </cell>
          <cell r="D961">
            <v>8811.23778265486</v>
          </cell>
          <cell r="F961" t="str">
            <v>536SNPPH-U</v>
          </cell>
          <cell r="G961" t="str">
            <v>536</v>
          </cell>
          <cell r="I961">
            <v>8811.23778265486</v>
          </cell>
        </row>
        <row r="962">
          <cell r="A962" t="str">
            <v>537SNPPH-P</v>
          </cell>
          <cell r="B962" t="str">
            <v>537</v>
          </cell>
          <cell r="D962">
            <v>3685895.5409374158</v>
          </cell>
          <cell r="F962" t="str">
            <v>537SNPPH-P</v>
          </cell>
          <cell r="G962" t="str">
            <v>537</v>
          </cell>
          <cell r="I962">
            <v>3685895.5409374158</v>
          </cell>
        </row>
        <row r="963">
          <cell r="A963" t="str">
            <v>537SNPPH-U</v>
          </cell>
          <cell r="B963" t="str">
            <v>537</v>
          </cell>
          <cell r="D963">
            <v>397407.6037086143</v>
          </cell>
          <cell r="F963" t="str">
            <v>537SNPPH-U</v>
          </cell>
          <cell r="G963" t="str">
            <v>537</v>
          </cell>
          <cell r="I963">
            <v>397407.6037086143</v>
          </cell>
        </row>
        <row r="964">
          <cell r="A964" t="str">
            <v>539SNPPH-P</v>
          </cell>
          <cell r="B964" t="str">
            <v>539</v>
          </cell>
          <cell r="D964">
            <v>12128201.748018505</v>
          </cell>
          <cell r="F964" t="str">
            <v>539SNPPH-P</v>
          </cell>
          <cell r="G964" t="str">
            <v>539</v>
          </cell>
          <cell r="I964">
            <v>12128201.748018505</v>
          </cell>
        </row>
        <row r="965">
          <cell r="A965" t="str">
            <v>539SNPPH-U</v>
          </cell>
          <cell r="B965" t="str">
            <v>539</v>
          </cell>
          <cell r="D965">
            <v>6057602.698169074</v>
          </cell>
          <cell r="F965" t="str">
            <v>539SNPPH-U</v>
          </cell>
          <cell r="G965" t="str">
            <v>539</v>
          </cell>
          <cell r="I965">
            <v>6057602.698169074</v>
          </cell>
        </row>
        <row r="966">
          <cell r="A966" t="str">
            <v>540SNPPH-P</v>
          </cell>
          <cell r="B966" t="str">
            <v>540</v>
          </cell>
          <cell r="D966">
            <v>139326.89627655176</v>
          </cell>
          <cell r="F966" t="str">
            <v>540SNPPH-P</v>
          </cell>
          <cell r="G966" t="str">
            <v>540</v>
          </cell>
          <cell r="I966">
            <v>139326.89627655176</v>
          </cell>
        </row>
        <row r="967">
          <cell r="A967" t="str">
            <v>540SNPPH-U</v>
          </cell>
          <cell r="B967" t="str">
            <v>540</v>
          </cell>
          <cell r="D967">
            <v>-637.29633156342175</v>
          </cell>
          <cell r="F967" t="str">
            <v>540SNPPH-U</v>
          </cell>
          <cell r="G967" t="str">
            <v>540</v>
          </cell>
          <cell r="I967">
            <v>-637.29633156342175</v>
          </cell>
        </row>
        <row r="968">
          <cell r="A968" t="str">
            <v>541SNPPH-P</v>
          </cell>
          <cell r="B968" t="str">
            <v>541</v>
          </cell>
          <cell r="D968">
            <v>2661.2717262079891</v>
          </cell>
          <cell r="F968" t="str">
            <v>541SNPPH-P</v>
          </cell>
          <cell r="G968" t="str">
            <v>541</v>
          </cell>
          <cell r="I968">
            <v>2661.2717262079891</v>
          </cell>
        </row>
        <row r="969">
          <cell r="A969" t="str">
            <v>542SNPPH-P</v>
          </cell>
          <cell r="B969" t="str">
            <v>542</v>
          </cell>
          <cell r="D969">
            <v>1133754.5050174221</v>
          </cell>
          <cell r="F969" t="str">
            <v>542SNPPH-P</v>
          </cell>
          <cell r="G969" t="str">
            <v>542</v>
          </cell>
          <cell r="I969">
            <v>1133754.5050174221</v>
          </cell>
        </row>
        <row r="970">
          <cell r="A970" t="str">
            <v>542SNPPH-U</v>
          </cell>
          <cell r="B970" t="str">
            <v>542</v>
          </cell>
          <cell r="D970">
            <v>90370.904347426243</v>
          </cell>
          <cell r="F970" t="str">
            <v>542SNPPH-U</v>
          </cell>
          <cell r="G970" t="str">
            <v>542</v>
          </cell>
          <cell r="I970">
            <v>90370.904347426243</v>
          </cell>
        </row>
        <row r="971">
          <cell r="A971" t="str">
            <v>543SNPPH-P</v>
          </cell>
          <cell r="B971" t="str">
            <v>543</v>
          </cell>
          <cell r="D971">
            <v>1000833.5497447259</v>
          </cell>
          <cell r="F971" t="str">
            <v>543SNPPH-P</v>
          </cell>
          <cell r="G971" t="str">
            <v>543</v>
          </cell>
          <cell r="I971">
            <v>1000833.5497447259</v>
          </cell>
        </row>
        <row r="972">
          <cell r="A972" t="str">
            <v>543SNPPH-U</v>
          </cell>
          <cell r="B972" t="str">
            <v>543</v>
          </cell>
          <cell r="D972">
            <v>456569.73717557464</v>
          </cell>
          <cell r="F972" t="str">
            <v>543SNPPH-U</v>
          </cell>
          <cell r="G972" t="str">
            <v>543</v>
          </cell>
          <cell r="I972">
            <v>456569.73717557464</v>
          </cell>
        </row>
        <row r="973">
          <cell r="A973" t="str">
            <v>544SNPPH-P</v>
          </cell>
          <cell r="B973" t="str">
            <v>544</v>
          </cell>
          <cell r="D973">
            <v>1096931.8489415774</v>
          </cell>
          <cell r="F973" t="str">
            <v>544SNPPH-P</v>
          </cell>
          <cell r="G973" t="str">
            <v>544</v>
          </cell>
          <cell r="I973">
            <v>1096931.8489415774</v>
          </cell>
        </row>
        <row r="974">
          <cell r="A974" t="str">
            <v>544SNPPH-U</v>
          </cell>
          <cell r="B974" t="str">
            <v>544</v>
          </cell>
          <cell r="D974">
            <v>527700.37269580143</v>
          </cell>
          <cell r="F974" t="str">
            <v>544SNPPH-U</v>
          </cell>
          <cell r="G974" t="str">
            <v>544</v>
          </cell>
          <cell r="I974">
            <v>527700.37269580143</v>
          </cell>
        </row>
        <row r="975">
          <cell r="A975" t="str">
            <v>545SNPPH-P</v>
          </cell>
          <cell r="B975" t="str">
            <v>545</v>
          </cell>
          <cell r="D975">
            <v>1456903.3774571901</v>
          </cell>
          <cell r="F975" t="str">
            <v>545SNPPH-P</v>
          </cell>
          <cell r="G975" t="str">
            <v>545</v>
          </cell>
          <cell r="I975">
            <v>1456903.3774571901</v>
          </cell>
        </row>
        <row r="976">
          <cell r="A976" t="str">
            <v>545SNPPH-U</v>
          </cell>
          <cell r="B976" t="str">
            <v>545</v>
          </cell>
          <cell r="D976">
            <v>702310.00698724913</v>
          </cell>
          <cell r="F976" t="str">
            <v>545SNPPH-U</v>
          </cell>
          <cell r="G976" t="str">
            <v>545</v>
          </cell>
          <cell r="I976">
            <v>702310.00698724913</v>
          </cell>
        </row>
        <row r="977">
          <cell r="A977" t="str">
            <v>546SNPPO</v>
          </cell>
          <cell r="B977" t="str">
            <v>546</v>
          </cell>
          <cell r="D977">
            <v>226707.75480356574</v>
          </cell>
          <cell r="F977" t="str">
            <v>546SNPPO</v>
          </cell>
          <cell r="G977" t="str">
            <v>546</v>
          </cell>
          <cell r="I977">
            <v>226707.75480356574</v>
          </cell>
        </row>
        <row r="978">
          <cell r="A978" t="str">
            <v>547NPCSE</v>
          </cell>
          <cell r="B978" t="str">
            <v>547NPC</v>
          </cell>
          <cell r="D978">
            <v>408468320.20862412</v>
          </cell>
          <cell r="F978" t="str">
            <v>547NPCSE</v>
          </cell>
          <cell r="G978" t="str">
            <v>547NPC</v>
          </cell>
          <cell r="I978">
            <v>408468320.20862412</v>
          </cell>
        </row>
        <row r="979">
          <cell r="A979" t="str">
            <v>547NPCSSECT</v>
          </cell>
          <cell r="B979" t="str">
            <v>547NPC</v>
          </cell>
          <cell r="D979">
            <v>6435713.4186791545</v>
          </cell>
          <cell r="F979" t="str">
            <v>547NPCSSECT</v>
          </cell>
          <cell r="G979" t="str">
            <v>547NPC</v>
          </cell>
          <cell r="I979">
            <v>6435713.4186791545</v>
          </cell>
        </row>
        <row r="980">
          <cell r="A980" t="str">
            <v>548SNPPO</v>
          </cell>
          <cell r="B980" t="str">
            <v>548</v>
          </cell>
          <cell r="D980">
            <v>15231302.420025619</v>
          </cell>
          <cell r="F980" t="str">
            <v>548SNPPO</v>
          </cell>
          <cell r="G980" t="str">
            <v>548</v>
          </cell>
          <cell r="I980">
            <v>15231302.420025619</v>
          </cell>
        </row>
        <row r="981">
          <cell r="A981" t="str">
            <v>548SSGCT</v>
          </cell>
          <cell r="B981" t="str">
            <v>548</v>
          </cell>
          <cell r="D981">
            <v>1664930.0323422034</v>
          </cell>
          <cell r="F981" t="str">
            <v>548SSGCT</v>
          </cell>
          <cell r="G981" t="str">
            <v>548</v>
          </cell>
          <cell r="I981">
            <v>1664930.0323422034</v>
          </cell>
        </row>
        <row r="982">
          <cell r="A982" t="str">
            <v>549SNPPO</v>
          </cell>
          <cell r="B982" t="str">
            <v>549</v>
          </cell>
          <cell r="D982">
            <v>30522462.126656495</v>
          </cell>
          <cell r="F982" t="str">
            <v>549SNPPO</v>
          </cell>
          <cell r="G982" t="str">
            <v>549</v>
          </cell>
          <cell r="I982">
            <v>30522462.126656495</v>
          </cell>
        </row>
        <row r="983">
          <cell r="A983" t="str">
            <v>550SNPPO</v>
          </cell>
          <cell r="B983" t="str">
            <v>550</v>
          </cell>
          <cell r="D983">
            <v>2228519.0907877171</v>
          </cell>
          <cell r="F983" t="str">
            <v>550SNPPO</v>
          </cell>
          <cell r="G983" t="str">
            <v>550</v>
          </cell>
          <cell r="I983">
            <v>2228519.0907877171</v>
          </cell>
        </row>
        <row r="984">
          <cell r="A984" t="str">
            <v>550SSGCT</v>
          </cell>
          <cell r="B984" t="str">
            <v>550</v>
          </cell>
          <cell r="D984">
            <v>0.15500666573643684</v>
          </cell>
          <cell r="F984" t="str">
            <v>550SSGCT</v>
          </cell>
          <cell r="G984" t="str">
            <v>550</v>
          </cell>
          <cell r="I984">
            <v>0.15500666573643684</v>
          </cell>
        </row>
        <row r="985">
          <cell r="A985" t="str">
            <v>552SNPPO</v>
          </cell>
          <cell r="B985" t="str">
            <v>552</v>
          </cell>
          <cell r="D985">
            <v>991562.78463024483</v>
          </cell>
          <cell r="F985" t="str">
            <v>552SNPPO</v>
          </cell>
          <cell r="G985" t="str">
            <v>552</v>
          </cell>
          <cell r="I985">
            <v>991562.78463024483</v>
          </cell>
        </row>
        <row r="986">
          <cell r="A986" t="str">
            <v>552SSGCT</v>
          </cell>
          <cell r="B986" t="str">
            <v>552</v>
          </cell>
          <cell r="D986">
            <v>123595.70007056594</v>
          </cell>
          <cell r="F986" t="str">
            <v>552SSGCT</v>
          </cell>
          <cell r="G986" t="str">
            <v>552</v>
          </cell>
          <cell r="I986">
            <v>123595.70007056594</v>
          </cell>
        </row>
        <row r="987">
          <cell r="A987" t="str">
            <v>553SNPPO</v>
          </cell>
          <cell r="B987" t="str">
            <v>553</v>
          </cell>
          <cell r="D987">
            <v>7482873.4829308996</v>
          </cell>
          <cell r="F987" t="str">
            <v>553SNPPO</v>
          </cell>
          <cell r="G987" t="str">
            <v>553</v>
          </cell>
          <cell r="I987">
            <v>7482873.4829308996</v>
          </cell>
        </row>
        <row r="988">
          <cell r="A988" t="str">
            <v>553SSGCT</v>
          </cell>
          <cell r="B988" t="str">
            <v>553</v>
          </cell>
          <cell r="D988">
            <v>705944.78550831508</v>
          </cell>
          <cell r="F988" t="str">
            <v>553SSGCT</v>
          </cell>
          <cell r="G988" t="str">
            <v>553</v>
          </cell>
          <cell r="I988">
            <v>705944.78550831508</v>
          </cell>
        </row>
        <row r="989">
          <cell r="A989" t="str">
            <v>554SNPPO</v>
          </cell>
          <cell r="B989" t="str">
            <v>554</v>
          </cell>
          <cell r="D989">
            <v>139330.61773492137</v>
          </cell>
          <cell r="F989" t="str">
            <v>554SNPPO</v>
          </cell>
          <cell r="G989" t="str">
            <v>554</v>
          </cell>
          <cell r="I989">
            <v>139330.61773492137</v>
          </cell>
        </row>
        <row r="990">
          <cell r="A990" t="str">
            <v>554SSGCT</v>
          </cell>
          <cell r="B990" t="str">
            <v>554</v>
          </cell>
          <cell r="D990">
            <v>226280.32794240338</v>
          </cell>
          <cell r="F990" t="str">
            <v>554SSGCT</v>
          </cell>
          <cell r="G990" t="str">
            <v>554</v>
          </cell>
          <cell r="I990">
            <v>226280.32794240338</v>
          </cell>
        </row>
        <row r="991">
          <cell r="A991" t="str">
            <v>555ID</v>
          </cell>
          <cell r="B991" t="str">
            <v>555</v>
          </cell>
          <cell r="D991">
            <v>553731</v>
          </cell>
          <cell r="F991" t="str">
            <v>555ID</v>
          </cell>
          <cell r="G991" t="str">
            <v>555</v>
          </cell>
          <cell r="I991">
            <v>553731</v>
          </cell>
        </row>
        <row r="992">
          <cell r="A992" t="str">
            <v>555NPCSE</v>
          </cell>
          <cell r="B992" t="str">
            <v>555NPC</v>
          </cell>
          <cell r="D992">
            <v>51440733.898992971</v>
          </cell>
          <cell r="F992" t="str">
            <v>555NPCSE</v>
          </cell>
          <cell r="G992" t="str">
            <v>555NPC</v>
          </cell>
          <cell r="I992">
            <v>51440733.898992971</v>
          </cell>
        </row>
        <row r="993">
          <cell r="A993" t="str">
            <v>555NPCSG</v>
          </cell>
          <cell r="B993" t="str">
            <v>555NPC</v>
          </cell>
          <cell r="D993">
            <v>474048021.22038698</v>
          </cell>
          <cell r="F993" t="str">
            <v>555NPCSG</v>
          </cell>
          <cell r="G993" t="str">
            <v>555NPC</v>
          </cell>
          <cell r="I993">
            <v>474048021.22038698</v>
          </cell>
        </row>
        <row r="994">
          <cell r="A994" t="str">
            <v>555NPCSSGC</v>
          </cell>
          <cell r="B994" t="str">
            <v>555NPC</v>
          </cell>
          <cell r="D994">
            <v>0</v>
          </cell>
          <cell r="F994" t="str">
            <v>555NPCSSGC</v>
          </cell>
          <cell r="G994" t="str">
            <v>555NPC</v>
          </cell>
          <cell r="I994">
            <v>0</v>
          </cell>
        </row>
        <row r="995">
          <cell r="A995" t="str">
            <v>555OR</v>
          </cell>
          <cell r="B995" t="str">
            <v>555</v>
          </cell>
          <cell r="D995">
            <v>-4162064</v>
          </cell>
          <cell r="F995" t="str">
            <v>555OR</v>
          </cell>
          <cell r="G995" t="str">
            <v>555</v>
          </cell>
          <cell r="I995">
            <v>-4162064</v>
          </cell>
        </row>
        <row r="996">
          <cell r="A996" t="str">
            <v>555WA</v>
          </cell>
          <cell r="B996" t="str">
            <v>555</v>
          </cell>
          <cell r="D996">
            <v>-1269727</v>
          </cell>
          <cell r="F996" t="str">
            <v>555WA</v>
          </cell>
          <cell r="G996" t="str">
            <v>555</v>
          </cell>
          <cell r="I996">
            <v>-1269727</v>
          </cell>
        </row>
        <row r="997">
          <cell r="A997" t="str">
            <v>556SG</v>
          </cell>
          <cell r="B997" t="str">
            <v>556</v>
          </cell>
          <cell r="D997">
            <v>2090156.2873622652</v>
          </cell>
          <cell r="F997" t="str">
            <v>556SG</v>
          </cell>
          <cell r="G997" t="str">
            <v>556</v>
          </cell>
          <cell r="I997">
            <v>2090156.2873622652</v>
          </cell>
        </row>
        <row r="998">
          <cell r="A998" t="str">
            <v>557ID</v>
          </cell>
          <cell r="B998" t="str">
            <v>557</v>
          </cell>
          <cell r="D998">
            <v>6171934.6545260344</v>
          </cell>
          <cell r="F998" t="str">
            <v>557ID</v>
          </cell>
          <cell r="G998" t="str">
            <v>557</v>
          </cell>
          <cell r="I998">
            <v>6171934.6545260344</v>
          </cell>
        </row>
        <row r="999">
          <cell r="A999" t="str">
            <v>557OR</v>
          </cell>
          <cell r="B999" t="str">
            <v>557</v>
          </cell>
          <cell r="D999">
            <v>-55609.20288384513</v>
          </cell>
          <cell r="F999" t="str">
            <v>557OR</v>
          </cell>
          <cell r="G999" t="str">
            <v>557</v>
          </cell>
          <cell r="I999">
            <v>-55609.20288384513</v>
          </cell>
        </row>
        <row r="1000">
          <cell r="A1000" t="str">
            <v>557SG</v>
          </cell>
          <cell r="B1000" t="str">
            <v>557</v>
          </cell>
          <cell r="D1000">
            <v>39602156.728872001</v>
          </cell>
          <cell r="F1000" t="str">
            <v>557SG</v>
          </cell>
          <cell r="G1000" t="str">
            <v>557</v>
          </cell>
          <cell r="I1000">
            <v>39602156.728872001</v>
          </cell>
        </row>
        <row r="1001">
          <cell r="A1001" t="str">
            <v>557SGCT</v>
          </cell>
          <cell r="B1001" t="str">
            <v>557</v>
          </cell>
          <cell r="D1001">
            <v>1159889.1601602137</v>
          </cell>
          <cell r="F1001" t="str">
            <v>557SGCT</v>
          </cell>
          <cell r="G1001" t="str">
            <v>557</v>
          </cell>
          <cell r="I1001">
            <v>1159889.1601602137</v>
          </cell>
        </row>
        <row r="1002">
          <cell r="A1002" t="str">
            <v>557SSGCT</v>
          </cell>
          <cell r="B1002" t="str">
            <v>557</v>
          </cell>
          <cell r="D1002">
            <v>1298.2047624953993</v>
          </cell>
          <cell r="F1002" t="str">
            <v>557SSGCT</v>
          </cell>
          <cell r="G1002" t="str">
            <v>557</v>
          </cell>
          <cell r="I1002">
            <v>1298.2047624953993</v>
          </cell>
        </row>
        <row r="1003">
          <cell r="A1003" t="str">
            <v>557WA</v>
          </cell>
          <cell r="B1003" t="str">
            <v>557</v>
          </cell>
          <cell r="D1003">
            <v>-100244.05714285714</v>
          </cell>
          <cell r="F1003" t="str">
            <v>557WA</v>
          </cell>
          <cell r="G1003" t="str">
            <v>557</v>
          </cell>
          <cell r="I1003">
            <v>-100244.05714285714</v>
          </cell>
        </row>
        <row r="1004">
          <cell r="A1004" t="str">
            <v>560SNPT</v>
          </cell>
          <cell r="B1004" t="str">
            <v>560</v>
          </cell>
          <cell r="D1004">
            <v>8227917.801773021</v>
          </cell>
          <cell r="F1004" t="str">
            <v>560SNPT</v>
          </cell>
          <cell r="G1004" t="str">
            <v>560</v>
          </cell>
          <cell r="I1004">
            <v>8227917.801773021</v>
          </cell>
        </row>
        <row r="1005">
          <cell r="A1005" t="str">
            <v>561SNPT</v>
          </cell>
          <cell r="B1005" t="str">
            <v>561</v>
          </cell>
          <cell r="D1005">
            <v>9055720.8481962811</v>
          </cell>
          <cell r="F1005" t="str">
            <v>561SNPT</v>
          </cell>
          <cell r="G1005" t="str">
            <v>561</v>
          </cell>
          <cell r="I1005">
            <v>9055720.8481962811</v>
          </cell>
        </row>
        <row r="1006">
          <cell r="A1006" t="str">
            <v>562SNPT</v>
          </cell>
          <cell r="B1006" t="str">
            <v>562</v>
          </cell>
          <cell r="D1006">
            <v>1964392.3837962509</v>
          </cell>
          <cell r="F1006" t="str">
            <v>562SNPT</v>
          </cell>
          <cell r="G1006" t="str">
            <v>562</v>
          </cell>
          <cell r="I1006">
            <v>1964392.3837962509</v>
          </cell>
        </row>
        <row r="1007">
          <cell r="A1007" t="str">
            <v>563SNPT</v>
          </cell>
          <cell r="B1007" t="str">
            <v>563</v>
          </cell>
          <cell r="D1007">
            <v>98953.915869121745</v>
          </cell>
          <cell r="F1007" t="str">
            <v>563SNPT</v>
          </cell>
          <cell r="G1007" t="str">
            <v>563</v>
          </cell>
          <cell r="I1007">
            <v>98953.915869121745</v>
          </cell>
        </row>
        <row r="1008">
          <cell r="A1008" t="str">
            <v>565NPCSE</v>
          </cell>
          <cell r="B1008" t="str">
            <v>565NPC</v>
          </cell>
          <cell r="D1008">
            <v>110282.4569629999</v>
          </cell>
          <cell r="F1008" t="str">
            <v>565NPCSE</v>
          </cell>
          <cell r="G1008" t="str">
            <v>565NPC</v>
          </cell>
          <cell r="I1008">
            <v>110282.4569629999</v>
          </cell>
        </row>
        <row r="1009">
          <cell r="A1009" t="str">
            <v>565NPCSG</v>
          </cell>
          <cell r="B1009" t="str">
            <v>565NPC</v>
          </cell>
          <cell r="D1009">
            <v>155720341.66024297</v>
          </cell>
          <cell r="F1009" t="str">
            <v>565NPCSG</v>
          </cell>
          <cell r="G1009" t="str">
            <v>565NPC</v>
          </cell>
          <cell r="I1009">
            <v>155720341.66024297</v>
          </cell>
        </row>
        <row r="1010">
          <cell r="A1010" t="str">
            <v>566SNPT</v>
          </cell>
          <cell r="B1010" t="str">
            <v>566</v>
          </cell>
          <cell r="D1010">
            <v>-65528.768390881829</v>
          </cell>
          <cell r="F1010" t="str">
            <v>566SNPT</v>
          </cell>
          <cell r="G1010" t="str">
            <v>566</v>
          </cell>
          <cell r="I1010">
            <v>-65528.768390881829</v>
          </cell>
        </row>
        <row r="1011">
          <cell r="A1011" t="str">
            <v>567SNPT</v>
          </cell>
          <cell r="B1011" t="str">
            <v>567</v>
          </cell>
          <cell r="D1011">
            <v>855530.95115929225</v>
          </cell>
          <cell r="F1011" t="str">
            <v>567SNPT</v>
          </cell>
          <cell r="G1011" t="str">
            <v>567</v>
          </cell>
          <cell r="I1011">
            <v>855530.95115929225</v>
          </cell>
        </row>
        <row r="1012">
          <cell r="A1012" t="str">
            <v>568SNPT</v>
          </cell>
          <cell r="B1012" t="str">
            <v>568</v>
          </cell>
          <cell r="D1012">
            <v>10865.498683571559</v>
          </cell>
          <cell r="F1012" t="str">
            <v>568SNPT</v>
          </cell>
          <cell r="G1012" t="str">
            <v>568</v>
          </cell>
          <cell r="I1012">
            <v>10865.498683571559</v>
          </cell>
        </row>
        <row r="1013">
          <cell r="A1013" t="str">
            <v>569SNPT</v>
          </cell>
          <cell r="B1013" t="str">
            <v>569</v>
          </cell>
          <cell r="D1013">
            <v>4250028.7499077609</v>
          </cell>
          <cell r="F1013" t="str">
            <v>569SNPT</v>
          </cell>
          <cell r="G1013" t="str">
            <v>569</v>
          </cell>
          <cell r="I1013">
            <v>4250028.7499077609</v>
          </cell>
        </row>
        <row r="1014">
          <cell r="A1014" t="str">
            <v>570SNPT</v>
          </cell>
          <cell r="B1014" t="str">
            <v>570</v>
          </cell>
          <cell r="D1014">
            <v>11449541.907812538</v>
          </cell>
          <cell r="F1014" t="str">
            <v>570SNPT</v>
          </cell>
          <cell r="G1014" t="str">
            <v>570</v>
          </cell>
          <cell r="I1014">
            <v>11449541.907812538</v>
          </cell>
        </row>
        <row r="1015">
          <cell r="A1015" t="str">
            <v>571SNPT</v>
          </cell>
          <cell r="B1015" t="str">
            <v>571</v>
          </cell>
          <cell r="D1015">
            <v>15872796.285430048</v>
          </cell>
          <cell r="F1015" t="str">
            <v>571SNPT</v>
          </cell>
          <cell r="G1015" t="str">
            <v>571</v>
          </cell>
          <cell r="I1015">
            <v>15872796.285430048</v>
          </cell>
        </row>
        <row r="1016">
          <cell r="A1016" t="str">
            <v>573SNPT</v>
          </cell>
          <cell r="B1016" t="str">
            <v>573</v>
          </cell>
          <cell r="D1016">
            <v>468154.38964339643</v>
          </cell>
          <cell r="F1016" t="str">
            <v>573SNPT</v>
          </cell>
          <cell r="G1016" t="str">
            <v>573</v>
          </cell>
          <cell r="I1016">
            <v>468154.38964339643</v>
          </cell>
        </row>
        <row r="1017">
          <cell r="A1017" t="str">
            <v>580CA</v>
          </cell>
          <cell r="B1017" t="str">
            <v>580</v>
          </cell>
          <cell r="D1017">
            <v>22875.19032388664</v>
          </cell>
          <cell r="F1017" t="str">
            <v>580CA</v>
          </cell>
          <cell r="G1017" t="str">
            <v>580</v>
          </cell>
          <cell r="I1017">
            <v>22875.19032388664</v>
          </cell>
        </row>
        <row r="1018">
          <cell r="A1018" t="str">
            <v>580ID</v>
          </cell>
          <cell r="B1018" t="str">
            <v>580</v>
          </cell>
          <cell r="D1018">
            <v>-43546.134008097171</v>
          </cell>
          <cell r="F1018" t="str">
            <v>580ID</v>
          </cell>
          <cell r="G1018" t="str">
            <v>580</v>
          </cell>
          <cell r="I1018">
            <v>-43546.134008097171</v>
          </cell>
        </row>
        <row r="1019">
          <cell r="A1019" t="str">
            <v>580OR</v>
          </cell>
          <cell r="B1019" t="str">
            <v>580</v>
          </cell>
          <cell r="D1019">
            <v>-20.707489878542511</v>
          </cell>
          <cell r="F1019" t="str">
            <v>580OR</v>
          </cell>
          <cell r="G1019" t="str">
            <v>580</v>
          </cell>
          <cell r="I1019">
            <v>-20.707489878542511</v>
          </cell>
        </row>
        <row r="1020">
          <cell r="A1020" t="str">
            <v>580SNPD</v>
          </cell>
          <cell r="B1020" t="str">
            <v>580</v>
          </cell>
          <cell r="D1020">
            <v>21564496.776631817</v>
          </cell>
          <cell r="F1020" t="str">
            <v>580SNPD</v>
          </cell>
          <cell r="G1020" t="str">
            <v>580</v>
          </cell>
          <cell r="I1020">
            <v>21564496.776631817</v>
          </cell>
        </row>
        <row r="1021">
          <cell r="A1021" t="str">
            <v>580UT</v>
          </cell>
          <cell r="B1021" t="str">
            <v>580</v>
          </cell>
          <cell r="D1021">
            <v>109276.62125877902</v>
          </cell>
          <cell r="F1021" t="str">
            <v>580UT</v>
          </cell>
          <cell r="G1021" t="str">
            <v>580</v>
          </cell>
          <cell r="I1021">
            <v>109276.62125877902</v>
          </cell>
        </row>
        <row r="1022">
          <cell r="A1022" t="str">
            <v>580WA</v>
          </cell>
          <cell r="B1022" t="str">
            <v>580</v>
          </cell>
          <cell r="D1022">
            <v>69092.772348178143</v>
          </cell>
          <cell r="F1022" t="str">
            <v>580WA</v>
          </cell>
          <cell r="G1022" t="str">
            <v>580</v>
          </cell>
          <cell r="I1022">
            <v>69092.772348178143</v>
          </cell>
        </row>
        <row r="1023">
          <cell r="A1023" t="str">
            <v>580WYP</v>
          </cell>
          <cell r="B1023" t="str">
            <v>580</v>
          </cell>
          <cell r="D1023">
            <v>20642.489874434523</v>
          </cell>
          <cell r="F1023" t="str">
            <v>580WYP</v>
          </cell>
          <cell r="G1023" t="str">
            <v>580</v>
          </cell>
          <cell r="I1023">
            <v>20642.489874434523</v>
          </cell>
        </row>
        <row r="1024">
          <cell r="A1024" t="str">
            <v>581SNPD</v>
          </cell>
          <cell r="B1024" t="str">
            <v>581</v>
          </cell>
          <cell r="D1024">
            <v>13628149.611165708</v>
          </cell>
          <cell r="F1024" t="str">
            <v>581SNPD</v>
          </cell>
          <cell r="G1024" t="str">
            <v>581</v>
          </cell>
          <cell r="I1024">
            <v>13628149.611165708</v>
          </cell>
        </row>
        <row r="1025">
          <cell r="A1025" t="str">
            <v>582CA</v>
          </cell>
          <cell r="B1025" t="str">
            <v>582</v>
          </cell>
          <cell r="D1025">
            <v>100235.20791994802</v>
          </cell>
          <cell r="F1025" t="str">
            <v>582CA</v>
          </cell>
          <cell r="G1025" t="str">
            <v>582</v>
          </cell>
          <cell r="I1025">
            <v>100235.20791994802</v>
          </cell>
        </row>
        <row r="1026">
          <cell r="A1026" t="str">
            <v>582ID</v>
          </cell>
          <cell r="B1026" t="str">
            <v>582</v>
          </cell>
          <cell r="D1026">
            <v>263452.9391940661</v>
          </cell>
          <cell r="F1026" t="str">
            <v>582ID</v>
          </cell>
          <cell r="G1026" t="str">
            <v>582</v>
          </cell>
          <cell r="I1026">
            <v>263452.9391940661</v>
          </cell>
        </row>
        <row r="1027">
          <cell r="A1027" t="str">
            <v>582OR</v>
          </cell>
          <cell r="B1027" t="str">
            <v>582</v>
          </cell>
          <cell r="D1027">
            <v>1335811.9148957843</v>
          </cell>
          <cell r="F1027" t="str">
            <v>582OR</v>
          </cell>
          <cell r="G1027" t="str">
            <v>582</v>
          </cell>
          <cell r="I1027">
            <v>1335811.9148957843</v>
          </cell>
        </row>
        <row r="1028">
          <cell r="A1028" t="str">
            <v>582SNPD</v>
          </cell>
          <cell r="B1028" t="str">
            <v>582</v>
          </cell>
          <cell r="D1028">
            <v>27382.396937371115</v>
          </cell>
          <cell r="F1028" t="str">
            <v>582SNPD</v>
          </cell>
          <cell r="G1028" t="str">
            <v>582</v>
          </cell>
          <cell r="I1028">
            <v>27382.396937371115</v>
          </cell>
        </row>
        <row r="1029">
          <cell r="A1029" t="str">
            <v>582UT</v>
          </cell>
          <cell r="B1029" t="str">
            <v>582</v>
          </cell>
          <cell r="D1029">
            <v>2030253.7952934541</v>
          </cell>
          <cell r="F1029" t="str">
            <v>582UT</v>
          </cell>
          <cell r="G1029" t="str">
            <v>582</v>
          </cell>
          <cell r="I1029">
            <v>2030253.7952934541</v>
          </cell>
        </row>
        <row r="1030">
          <cell r="A1030" t="str">
            <v>582WA</v>
          </cell>
          <cell r="B1030" t="str">
            <v>582</v>
          </cell>
          <cell r="D1030">
            <v>340902.39797854179</v>
          </cell>
          <cell r="F1030" t="str">
            <v>582WA</v>
          </cell>
          <cell r="G1030" t="str">
            <v>582</v>
          </cell>
          <cell r="I1030">
            <v>340902.39797854179</v>
          </cell>
        </row>
        <row r="1031">
          <cell r="A1031" t="str">
            <v>582WYP</v>
          </cell>
          <cell r="B1031" t="str">
            <v>582</v>
          </cell>
          <cell r="D1031">
            <v>664455.73608594411</v>
          </cell>
          <cell r="F1031" t="str">
            <v>582WYP</v>
          </cell>
          <cell r="G1031" t="str">
            <v>582</v>
          </cell>
          <cell r="I1031">
            <v>664455.73608594411</v>
          </cell>
        </row>
        <row r="1032">
          <cell r="A1032" t="str">
            <v>583CA</v>
          </cell>
          <cell r="B1032" t="str">
            <v>583</v>
          </cell>
          <cell r="D1032">
            <v>359220.38997187145</v>
          </cell>
          <cell r="F1032" t="str">
            <v>583CA</v>
          </cell>
          <cell r="G1032" t="str">
            <v>583</v>
          </cell>
          <cell r="I1032">
            <v>359220.38997187145</v>
          </cell>
        </row>
        <row r="1033">
          <cell r="A1033" t="str">
            <v>583ID</v>
          </cell>
          <cell r="B1033" t="str">
            <v>583</v>
          </cell>
          <cell r="D1033">
            <v>171425.48535395745</v>
          </cell>
          <cell r="F1033" t="str">
            <v>583ID</v>
          </cell>
          <cell r="G1033" t="str">
            <v>583</v>
          </cell>
          <cell r="I1033">
            <v>171425.48535395745</v>
          </cell>
        </row>
        <row r="1034">
          <cell r="A1034" t="str">
            <v>583OR</v>
          </cell>
          <cell r="B1034" t="str">
            <v>583</v>
          </cell>
          <cell r="D1034">
            <v>2701390.2054475741</v>
          </cell>
          <cell r="F1034" t="str">
            <v>583OR</v>
          </cell>
          <cell r="G1034" t="str">
            <v>583</v>
          </cell>
          <cell r="I1034">
            <v>2701390.2054475741</v>
          </cell>
        </row>
        <row r="1035">
          <cell r="A1035" t="str">
            <v>583SNPD</v>
          </cell>
          <cell r="B1035" t="str">
            <v>583</v>
          </cell>
          <cell r="D1035">
            <v>14187.916365836469</v>
          </cell>
          <cell r="F1035" t="str">
            <v>583SNPD</v>
          </cell>
          <cell r="G1035" t="str">
            <v>583</v>
          </cell>
          <cell r="I1035">
            <v>14187.916365836469</v>
          </cell>
        </row>
        <row r="1036">
          <cell r="A1036" t="str">
            <v>583UT</v>
          </cell>
          <cell r="B1036" t="str">
            <v>583</v>
          </cell>
          <cell r="D1036">
            <v>1516372.9734672306</v>
          </cell>
          <cell r="F1036" t="str">
            <v>583UT</v>
          </cell>
          <cell r="G1036" t="str">
            <v>583</v>
          </cell>
          <cell r="I1036">
            <v>1516372.9734672306</v>
          </cell>
        </row>
        <row r="1037">
          <cell r="A1037" t="str">
            <v>583WA</v>
          </cell>
          <cell r="B1037" t="str">
            <v>583</v>
          </cell>
          <cell r="D1037">
            <v>408065.01961720758</v>
          </cell>
          <cell r="F1037" t="str">
            <v>583WA</v>
          </cell>
          <cell r="G1037" t="str">
            <v>583</v>
          </cell>
          <cell r="I1037">
            <v>408065.01961720758</v>
          </cell>
        </row>
        <row r="1038">
          <cell r="A1038" t="str">
            <v>583WYP</v>
          </cell>
          <cell r="B1038" t="str">
            <v>583</v>
          </cell>
          <cell r="D1038">
            <v>365449.13773724972</v>
          </cell>
          <cell r="F1038" t="str">
            <v>583WYP</v>
          </cell>
          <cell r="G1038" t="str">
            <v>583</v>
          </cell>
          <cell r="I1038">
            <v>365449.13773724972</v>
          </cell>
        </row>
        <row r="1039">
          <cell r="A1039" t="str">
            <v>583WYU</v>
          </cell>
          <cell r="B1039" t="str">
            <v>583</v>
          </cell>
          <cell r="D1039">
            <v>166934.27872732226</v>
          </cell>
          <cell r="F1039" t="str">
            <v>583WYU</v>
          </cell>
          <cell r="G1039" t="str">
            <v>583</v>
          </cell>
          <cell r="I1039">
            <v>166934.27872732226</v>
          </cell>
        </row>
        <row r="1040">
          <cell r="A1040" t="str">
            <v>584WYP</v>
          </cell>
          <cell r="B1040" t="str">
            <v>584</v>
          </cell>
          <cell r="D1040">
            <v>407.0789473684211</v>
          </cell>
          <cell r="F1040" t="str">
            <v>584WYP</v>
          </cell>
          <cell r="G1040" t="str">
            <v>584</v>
          </cell>
          <cell r="I1040">
            <v>407.0789473684211</v>
          </cell>
        </row>
        <row r="1041">
          <cell r="A1041" t="str">
            <v>585SNPD</v>
          </cell>
          <cell r="B1041" t="str">
            <v>585</v>
          </cell>
          <cell r="D1041">
            <v>241509.80260862794</v>
          </cell>
          <cell r="F1041" t="str">
            <v>585SNPD</v>
          </cell>
          <cell r="G1041" t="str">
            <v>585</v>
          </cell>
          <cell r="I1041">
            <v>241509.80260862794</v>
          </cell>
        </row>
        <row r="1042">
          <cell r="A1042" t="str">
            <v>586CA</v>
          </cell>
          <cell r="B1042" t="str">
            <v>586</v>
          </cell>
          <cell r="D1042">
            <v>227983.97784674671</v>
          </cell>
          <cell r="F1042" t="str">
            <v>586CA</v>
          </cell>
          <cell r="G1042" t="str">
            <v>586</v>
          </cell>
          <cell r="I1042">
            <v>227983.97784674671</v>
          </cell>
        </row>
        <row r="1043">
          <cell r="A1043" t="str">
            <v>586ID</v>
          </cell>
          <cell r="B1043" t="str">
            <v>586</v>
          </cell>
          <cell r="D1043">
            <v>362027.86080477637</v>
          </cell>
          <cell r="F1043" t="str">
            <v>586ID</v>
          </cell>
          <cell r="G1043" t="str">
            <v>586</v>
          </cell>
          <cell r="I1043">
            <v>362027.86080477637</v>
          </cell>
        </row>
        <row r="1044">
          <cell r="A1044" t="str">
            <v>586OR</v>
          </cell>
          <cell r="B1044" t="str">
            <v>586</v>
          </cell>
          <cell r="D1044">
            <v>2651211.7717294609</v>
          </cell>
          <cell r="F1044" t="str">
            <v>586OR</v>
          </cell>
          <cell r="G1044" t="str">
            <v>586</v>
          </cell>
          <cell r="I1044">
            <v>2651211.7717294609</v>
          </cell>
        </row>
        <row r="1045">
          <cell r="A1045" t="str">
            <v>586SNPD</v>
          </cell>
          <cell r="B1045" t="str">
            <v>586</v>
          </cell>
          <cell r="D1045">
            <v>1237573.0216232995</v>
          </cell>
          <cell r="F1045" t="str">
            <v>586SNPD</v>
          </cell>
          <cell r="G1045" t="str">
            <v>586</v>
          </cell>
          <cell r="I1045">
            <v>1237573.0216232995</v>
          </cell>
        </row>
        <row r="1046">
          <cell r="A1046" t="str">
            <v>586UT</v>
          </cell>
          <cell r="B1046" t="str">
            <v>586</v>
          </cell>
          <cell r="D1046">
            <v>1695491.034437543</v>
          </cell>
          <cell r="F1046" t="str">
            <v>586UT</v>
          </cell>
          <cell r="G1046" t="str">
            <v>586</v>
          </cell>
          <cell r="I1046">
            <v>1695491.034437543</v>
          </cell>
        </row>
        <row r="1047">
          <cell r="A1047" t="str">
            <v>586WA</v>
          </cell>
          <cell r="B1047" t="str">
            <v>586</v>
          </cell>
          <cell r="D1047">
            <v>794497.27791704494</v>
          </cell>
          <cell r="F1047" t="str">
            <v>586WA</v>
          </cell>
          <cell r="G1047" t="str">
            <v>586</v>
          </cell>
          <cell r="I1047">
            <v>794497.27791704494</v>
          </cell>
        </row>
        <row r="1048">
          <cell r="A1048" t="str">
            <v>586WYP</v>
          </cell>
          <cell r="B1048" t="str">
            <v>586</v>
          </cell>
          <cell r="D1048">
            <v>600064.26704465854</v>
          </cell>
          <cell r="F1048" t="str">
            <v>586WYP</v>
          </cell>
          <cell r="G1048" t="str">
            <v>586</v>
          </cell>
          <cell r="I1048">
            <v>600064.26704465854</v>
          </cell>
        </row>
        <row r="1049">
          <cell r="A1049" t="str">
            <v>586WYU</v>
          </cell>
          <cell r="B1049" t="str">
            <v>586</v>
          </cell>
          <cell r="D1049">
            <v>50154.123362078681</v>
          </cell>
          <cell r="F1049" t="str">
            <v>586WYU</v>
          </cell>
          <cell r="G1049" t="str">
            <v>586</v>
          </cell>
          <cell r="I1049">
            <v>50154.123362078681</v>
          </cell>
        </row>
        <row r="1050">
          <cell r="A1050" t="str">
            <v>587CA</v>
          </cell>
          <cell r="B1050" t="str">
            <v>587</v>
          </cell>
          <cell r="D1050">
            <v>653542.99046642415</v>
          </cell>
          <cell r="F1050" t="str">
            <v>587CA</v>
          </cell>
          <cell r="G1050" t="str">
            <v>587</v>
          </cell>
          <cell r="I1050">
            <v>653542.99046642415</v>
          </cell>
        </row>
        <row r="1051">
          <cell r="A1051" t="str">
            <v>587ID</v>
          </cell>
          <cell r="B1051" t="str">
            <v>587</v>
          </cell>
          <cell r="D1051">
            <v>751143.11806088814</v>
          </cell>
          <cell r="F1051" t="str">
            <v>587ID</v>
          </cell>
          <cell r="G1051" t="str">
            <v>587</v>
          </cell>
          <cell r="I1051">
            <v>751143.11806088814</v>
          </cell>
        </row>
        <row r="1052">
          <cell r="A1052" t="str">
            <v>587OR</v>
          </cell>
          <cell r="B1052" t="str">
            <v>587</v>
          </cell>
          <cell r="D1052">
            <v>3779688.3084450224</v>
          </cell>
          <cell r="F1052" t="str">
            <v>587OR</v>
          </cell>
          <cell r="G1052" t="str">
            <v>587</v>
          </cell>
          <cell r="I1052">
            <v>3779688.3084450224</v>
          </cell>
        </row>
        <row r="1053">
          <cell r="A1053" t="str">
            <v>587UT</v>
          </cell>
          <cell r="B1053" t="str">
            <v>587</v>
          </cell>
          <cell r="D1053">
            <v>4902229.7646036344</v>
          </cell>
          <cell r="F1053" t="str">
            <v>587UT</v>
          </cell>
          <cell r="G1053" t="str">
            <v>587</v>
          </cell>
          <cell r="I1053">
            <v>4902229.7646036344</v>
          </cell>
        </row>
        <row r="1054">
          <cell r="A1054" t="str">
            <v>587WA</v>
          </cell>
          <cell r="B1054" t="str">
            <v>587</v>
          </cell>
          <cell r="D1054">
            <v>830091.4415216099</v>
          </cell>
          <cell r="F1054" t="str">
            <v>587WA</v>
          </cell>
          <cell r="G1054" t="str">
            <v>587</v>
          </cell>
          <cell r="I1054">
            <v>830091.4415216099</v>
          </cell>
        </row>
        <row r="1055">
          <cell r="A1055" t="str">
            <v>587WYP</v>
          </cell>
          <cell r="B1055" t="str">
            <v>587</v>
          </cell>
          <cell r="D1055">
            <v>715406.11872784526</v>
          </cell>
          <cell r="F1055" t="str">
            <v>587WYP</v>
          </cell>
          <cell r="G1055" t="str">
            <v>587</v>
          </cell>
          <cell r="I1055">
            <v>715406.11872784526</v>
          </cell>
        </row>
        <row r="1056">
          <cell r="A1056" t="str">
            <v>587WYU</v>
          </cell>
          <cell r="B1056" t="str">
            <v>587</v>
          </cell>
          <cell r="D1056">
            <v>77937.652284125114</v>
          </cell>
          <cell r="F1056" t="str">
            <v>587WYU</v>
          </cell>
          <cell r="G1056" t="str">
            <v>587</v>
          </cell>
          <cell r="I1056">
            <v>77937.652284125114</v>
          </cell>
        </row>
        <row r="1057">
          <cell r="A1057" t="str">
            <v>588CA</v>
          </cell>
          <cell r="B1057" t="str">
            <v>588</v>
          </cell>
          <cell r="D1057">
            <v>78200.771242015631</v>
          </cell>
          <cell r="F1057" t="str">
            <v>588CA</v>
          </cell>
          <cell r="G1057" t="str">
            <v>588</v>
          </cell>
          <cell r="I1057">
            <v>78200.771242015631</v>
          </cell>
        </row>
        <row r="1058">
          <cell r="A1058" t="str">
            <v>588ID</v>
          </cell>
          <cell r="B1058" t="str">
            <v>588</v>
          </cell>
          <cell r="D1058">
            <v>119188.75327406648</v>
          </cell>
          <cell r="F1058" t="str">
            <v>588ID</v>
          </cell>
          <cell r="G1058" t="str">
            <v>588</v>
          </cell>
          <cell r="I1058">
            <v>119188.75327406648</v>
          </cell>
        </row>
        <row r="1059">
          <cell r="A1059" t="str">
            <v>588OR</v>
          </cell>
          <cell r="B1059" t="str">
            <v>588</v>
          </cell>
          <cell r="D1059">
            <v>947804.05822056392</v>
          </cell>
          <cell r="F1059" t="str">
            <v>588OR</v>
          </cell>
          <cell r="G1059" t="str">
            <v>588</v>
          </cell>
          <cell r="I1059">
            <v>947804.05822056392</v>
          </cell>
        </row>
        <row r="1060">
          <cell r="A1060" t="str">
            <v>588SNPD</v>
          </cell>
          <cell r="B1060" t="str">
            <v>588</v>
          </cell>
          <cell r="D1060">
            <v>-280871.10961213894</v>
          </cell>
          <cell r="F1060" t="str">
            <v>588SNPD</v>
          </cell>
          <cell r="G1060" t="str">
            <v>588</v>
          </cell>
          <cell r="I1060">
            <v>-280871.10961213894</v>
          </cell>
        </row>
        <row r="1061">
          <cell r="A1061" t="str">
            <v>588UT</v>
          </cell>
          <cell r="B1061" t="str">
            <v>588</v>
          </cell>
          <cell r="D1061">
            <v>1485614.4357428236</v>
          </cell>
          <cell r="F1061" t="str">
            <v>588UT</v>
          </cell>
          <cell r="G1061" t="str">
            <v>588</v>
          </cell>
          <cell r="I1061">
            <v>1485614.4357428236</v>
          </cell>
        </row>
        <row r="1062">
          <cell r="A1062" t="str">
            <v>588WA</v>
          </cell>
          <cell r="B1062" t="str">
            <v>588</v>
          </cell>
          <cell r="D1062">
            <v>179394.04534623655</v>
          </cell>
          <cell r="F1062" t="str">
            <v>588WA</v>
          </cell>
          <cell r="G1062" t="str">
            <v>588</v>
          </cell>
          <cell r="I1062">
            <v>179394.04534623655</v>
          </cell>
        </row>
        <row r="1063">
          <cell r="A1063" t="str">
            <v>588WYP</v>
          </cell>
          <cell r="B1063" t="str">
            <v>588</v>
          </cell>
          <cell r="D1063">
            <v>199365.5270801</v>
          </cell>
          <cell r="F1063" t="str">
            <v>588WYP</v>
          </cell>
          <cell r="G1063" t="str">
            <v>588</v>
          </cell>
          <cell r="I1063">
            <v>199365.5270801</v>
          </cell>
        </row>
        <row r="1064">
          <cell r="A1064" t="str">
            <v>588WYU</v>
          </cell>
          <cell r="B1064" t="str">
            <v>588</v>
          </cell>
          <cell r="D1064">
            <v>16952.29377513994</v>
          </cell>
          <cell r="F1064" t="str">
            <v>588WYU</v>
          </cell>
          <cell r="G1064" t="str">
            <v>588</v>
          </cell>
          <cell r="I1064">
            <v>16952.29377513994</v>
          </cell>
        </row>
        <row r="1065">
          <cell r="A1065" t="str">
            <v>589CA</v>
          </cell>
          <cell r="B1065" t="str">
            <v>589</v>
          </cell>
          <cell r="D1065">
            <v>34561.820319556355</v>
          </cell>
          <cell r="F1065" t="str">
            <v>589CA</v>
          </cell>
          <cell r="G1065" t="str">
            <v>589</v>
          </cell>
          <cell r="I1065">
            <v>34561.820319556355</v>
          </cell>
        </row>
        <row r="1066">
          <cell r="A1066" t="str">
            <v>589ID</v>
          </cell>
          <cell r="B1066" t="str">
            <v>589</v>
          </cell>
          <cell r="D1066">
            <v>15399.951153795035</v>
          </cell>
          <cell r="F1066" t="str">
            <v>589ID</v>
          </cell>
          <cell r="G1066" t="str">
            <v>589</v>
          </cell>
          <cell r="I1066">
            <v>15399.951153795035</v>
          </cell>
        </row>
        <row r="1067">
          <cell r="A1067" t="str">
            <v>589OR</v>
          </cell>
          <cell r="B1067" t="str">
            <v>589</v>
          </cell>
          <cell r="D1067">
            <v>1778877.8240821504</v>
          </cell>
          <cell r="F1067" t="str">
            <v>589OR</v>
          </cell>
          <cell r="G1067" t="str">
            <v>589</v>
          </cell>
          <cell r="I1067">
            <v>1778877.8240821504</v>
          </cell>
        </row>
        <row r="1068">
          <cell r="A1068" t="str">
            <v>589SNPD</v>
          </cell>
          <cell r="B1068" t="str">
            <v>589</v>
          </cell>
          <cell r="D1068">
            <v>265377.38200404856</v>
          </cell>
          <cell r="F1068" t="str">
            <v>589SNPD</v>
          </cell>
          <cell r="G1068" t="str">
            <v>589</v>
          </cell>
          <cell r="I1068">
            <v>265377.38200404856</v>
          </cell>
        </row>
        <row r="1069">
          <cell r="A1069" t="str">
            <v>589UT</v>
          </cell>
          <cell r="B1069" t="str">
            <v>589</v>
          </cell>
          <cell r="D1069">
            <v>346290.64712876151</v>
          </cell>
          <cell r="F1069" t="str">
            <v>589UT</v>
          </cell>
          <cell r="G1069" t="str">
            <v>589</v>
          </cell>
          <cell r="I1069">
            <v>346290.64712876151</v>
          </cell>
        </row>
        <row r="1070">
          <cell r="A1070" t="str">
            <v>589WA</v>
          </cell>
          <cell r="B1070" t="str">
            <v>589</v>
          </cell>
          <cell r="D1070">
            <v>150818.37674564015</v>
          </cell>
          <cell r="F1070" t="str">
            <v>589WA</v>
          </cell>
          <cell r="G1070" t="str">
            <v>589</v>
          </cell>
          <cell r="I1070">
            <v>150818.37674564015</v>
          </cell>
        </row>
        <row r="1071">
          <cell r="A1071" t="str">
            <v>589WYP</v>
          </cell>
          <cell r="B1071" t="str">
            <v>589</v>
          </cell>
          <cell r="D1071">
            <v>477481.083366315</v>
          </cell>
          <cell r="F1071" t="str">
            <v>589WYP</v>
          </cell>
          <cell r="G1071" t="str">
            <v>589</v>
          </cell>
          <cell r="I1071">
            <v>477481.083366315</v>
          </cell>
        </row>
        <row r="1072">
          <cell r="A1072" t="str">
            <v>589WYU</v>
          </cell>
          <cell r="B1072" t="str">
            <v>589</v>
          </cell>
          <cell r="D1072">
            <v>6970.0736193960765</v>
          </cell>
          <cell r="F1072" t="str">
            <v>589WYU</v>
          </cell>
          <cell r="G1072" t="str">
            <v>589</v>
          </cell>
          <cell r="I1072">
            <v>6970.0736193960765</v>
          </cell>
        </row>
        <row r="1073">
          <cell r="A1073" t="str">
            <v>590CA</v>
          </cell>
          <cell r="B1073" t="str">
            <v>590</v>
          </cell>
          <cell r="D1073">
            <v>39597.687112869164</v>
          </cell>
          <cell r="F1073" t="str">
            <v>590CA</v>
          </cell>
          <cell r="G1073" t="str">
            <v>590</v>
          </cell>
          <cell r="I1073">
            <v>39597.687112869164</v>
          </cell>
        </row>
        <row r="1074">
          <cell r="A1074" t="str">
            <v>590ID</v>
          </cell>
          <cell r="B1074" t="str">
            <v>590</v>
          </cell>
          <cell r="D1074">
            <v>35580.570450499814</v>
          </cell>
          <cell r="F1074" t="str">
            <v>590ID</v>
          </cell>
          <cell r="G1074" t="str">
            <v>590</v>
          </cell>
          <cell r="I1074">
            <v>35580.570450499814</v>
          </cell>
        </row>
        <row r="1075">
          <cell r="A1075" t="str">
            <v>590OR</v>
          </cell>
          <cell r="B1075" t="str">
            <v>590</v>
          </cell>
          <cell r="D1075">
            <v>306658.6077138299</v>
          </cell>
          <cell r="F1075" t="str">
            <v>590OR</v>
          </cell>
          <cell r="G1075" t="str">
            <v>590</v>
          </cell>
          <cell r="I1075">
            <v>306658.6077138299</v>
          </cell>
        </row>
        <row r="1076">
          <cell r="A1076" t="str">
            <v>590SNPD</v>
          </cell>
          <cell r="B1076" t="str">
            <v>590</v>
          </cell>
          <cell r="D1076">
            <v>6349025.7257603202</v>
          </cell>
          <cell r="F1076" t="str">
            <v>590SNPD</v>
          </cell>
          <cell r="G1076" t="str">
            <v>590</v>
          </cell>
          <cell r="I1076">
            <v>6349025.7257603202</v>
          </cell>
        </row>
        <row r="1077">
          <cell r="A1077" t="str">
            <v>590UT</v>
          </cell>
          <cell r="B1077" t="str">
            <v>590</v>
          </cell>
          <cell r="D1077">
            <v>190467.61114408003</v>
          </cell>
          <cell r="F1077" t="str">
            <v>590UT</v>
          </cell>
          <cell r="G1077" t="str">
            <v>590</v>
          </cell>
          <cell r="I1077">
            <v>190467.61114408003</v>
          </cell>
        </row>
        <row r="1078">
          <cell r="A1078" t="str">
            <v>590WA</v>
          </cell>
          <cell r="B1078" t="str">
            <v>590</v>
          </cell>
          <cell r="D1078">
            <v>12972.065035819935</v>
          </cell>
          <cell r="F1078" t="str">
            <v>590WA</v>
          </cell>
          <cell r="G1078" t="str">
            <v>590</v>
          </cell>
          <cell r="I1078">
            <v>12972.065035819935</v>
          </cell>
        </row>
        <row r="1079">
          <cell r="A1079" t="str">
            <v>590WYP</v>
          </cell>
          <cell r="B1079" t="str">
            <v>590</v>
          </cell>
          <cell r="D1079">
            <v>98238.50889699017</v>
          </cell>
          <cell r="F1079" t="str">
            <v>590WYP</v>
          </cell>
          <cell r="G1079" t="str">
            <v>590</v>
          </cell>
          <cell r="I1079">
            <v>98238.50889699017</v>
          </cell>
        </row>
        <row r="1080">
          <cell r="A1080" t="str">
            <v>591CA</v>
          </cell>
          <cell r="B1080" t="str">
            <v>591</v>
          </cell>
          <cell r="D1080">
            <v>22015.17352601156</v>
          </cell>
          <cell r="F1080" t="str">
            <v>591CA</v>
          </cell>
          <cell r="G1080" t="str">
            <v>591</v>
          </cell>
          <cell r="I1080">
            <v>22015.17352601156</v>
          </cell>
        </row>
        <row r="1081">
          <cell r="A1081" t="str">
            <v>591ID</v>
          </cell>
          <cell r="B1081" t="str">
            <v>591</v>
          </cell>
          <cell r="D1081">
            <v>103248.32297687861</v>
          </cell>
          <cell r="F1081" t="str">
            <v>591ID</v>
          </cell>
          <cell r="G1081" t="str">
            <v>591</v>
          </cell>
          <cell r="I1081">
            <v>103248.32297687861</v>
          </cell>
        </row>
        <row r="1082">
          <cell r="A1082" t="str">
            <v>591OR</v>
          </cell>
          <cell r="B1082" t="str">
            <v>591</v>
          </cell>
          <cell r="D1082">
            <v>559919.61913294799</v>
          </cell>
          <cell r="F1082" t="str">
            <v>591OR</v>
          </cell>
          <cell r="G1082" t="str">
            <v>591</v>
          </cell>
          <cell r="I1082">
            <v>559919.61913294799</v>
          </cell>
        </row>
        <row r="1083">
          <cell r="A1083" t="str">
            <v>591SNPD</v>
          </cell>
          <cell r="B1083" t="str">
            <v>591</v>
          </cell>
          <cell r="D1083">
            <v>225532.44638728324</v>
          </cell>
          <cell r="F1083" t="str">
            <v>591SNPD</v>
          </cell>
          <cell r="G1083" t="str">
            <v>591</v>
          </cell>
          <cell r="I1083">
            <v>225532.44638728324</v>
          </cell>
        </row>
        <row r="1084">
          <cell r="A1084" t="str">
            <v>591UT</v>
          </cell>
          <cell r="B1084" t="str">
            <v>591</v>
          </cell>
          <cell r="D1084">
            <v>693368.22904624278</v>
          </cell>
          <cell r="F1084" t="str">
            <v>591UT</v>
          </cell>
          <cell r="G1084" t="str">
            <v>591</v>
          </cell>
          <cell r="I1084">
            <v>693368.22904624278</v>
          </cell>
        </row>
        <row r="1085">
          <cell r="A1085" t="str">
            <v>591WA</v>
          </cell>
          <cell r="B1085" t="str">
            <v>591</v>
          </cell>
          <cell r="D1085">
            <v>123329.11719653179</v>
          </cell>
          <cell r="F1085" t="str">
            <v>591WA</v>
          </cell>
          <cell r="G1085" t="str">
            <v>591</v>
          </cell>
          <cell r="I1085">
            <v>123329.11719653179</v>
          </cell>
        </row>
        <row r="1086">
          <cell r="A1086" t="str">
            <v>591WYP</v>
          </cell>
          <cell r="B1086" t="str">
            <v>591</v>
          </cell>
          <cell r="D1086">
            <v>182283.65156069363</v>
          </cell>
          <cell r="F1086" t="str">
            <v>591WYP</v>
          </cell>
          <cell r="G1086" t="str">
            <v>591</v>
          </cell>
          <cell r="I1086">
            <v>182283.65156069363</v>
          </cell>
        </row>
        <row r="1087">
          <cell r="A1087" t="str">
            <v>591WYU</v>
          </cell>
          <cell r="B1087" t="str">
            <v>591</v>
          </cell>
          <cell r="D1087">
            <v>32451.785289017345</v>
          </cell>
          <cell r="F1087" t="str">
            <v>591WYU</v>
          </cell>
          <cell r="G1087" t="str">
            <v>591</v>
          </cell>
          <cell r="I1087">
            <v>32451.785289017345</v>
          </cell>
        </row>
        <row r="1088">
          <cell r="A1088" t="str">
            <v>592CA</v>
          </cell>
          <cell r="B1088" t="str">
            <v>592</v>
          </cell>
          <cell r="D1088">
            <v>1101128.2363851105</v>
          </cell>
          <cell r="F1088" t="str">
            <v>592CA</v>
          </cell>
          <cell r="G1088" t="str">
            <v>592</v>
          </cell>
          <cell r="I1088">
            <v>1101128.2363851105</v>
          </cell>
        </row>
        <row r="1089">
          <cell r="A1089" t="str">
            <v>592ID</v>
          </cell>
          <cell r="B1089" t="str">
            <v>592</v>
          </cell>
          <cell r="D1089">
            <v>596096.87000894477</v>
          </cell>
          <cell r="F1089" t="str">
            <v>592ID</v>
          </cell>
          <cell r="G1089" t="str">
            <v>592</v>
          </cell>
          <cell r="I1089">
            <v>596096.87000894477</v>
          </cell>
        </row>
        <row r="1090">
          <cell r="A1090" t="str">
            <v>592OR</v>
          </cell>
          <cell r="B1090" t="str">
            <v>592</v>
          </cell>
          <cell r="D1090">
            <v>3059217.3304910338</v>
          </cell>
          <cell r="F1090" t="str">
            <v>592OR</v>
          </cell>
          <cell r="G1090" t="str">
            <v>592</v>
          </cell>
          <cell r="I1090">
            <v>3059217.3304910338</v>
          </cell>
        </row>
        <row r="1091">
          <cell r="A1091" t="str">
            <v>592SNPD</v>
          </cell>
          <cell r="B1091" t="str">
            <v>592</v>
          </cell>
          <cell r="D1091">
            <v>2106788.2008926999</v>
          </cell>
          <cell r="F1091" t="str">
            <v>592SNPD</v>
          </cell>
          <cell r="G1091" t="str">
            <v>592</v>
          </cell>
          <cell r="I1091">
            <v>2106788.2008926999</v>
          </cell>
        </row>
        <row r="1092">
          <cell r="A1092" t="str">
            <v>592UT</v>
          </cell>
          <cell r="B1092" t="str">
            <v>592</v>
          </cell>
          <cell r="D1092">
            <v>3380794.7465046654</v>
          </cell>
          <cell r="F1092" t="str">
            <v>592UT</v>
          </cell>
          <cell r="G1092" t="str">
            <v>592</v>
          </cell>
          <cell r="I1092">
            <v>3380794.7465046654</v>
          </cell>
        </row>
        <row r="1093">
          <cell r="A1093" t="str">
            <v>592WA</v>
          </cell>
          <cell r="B1093" t="str">
            <v>592</v>
          </cell>
          <cell r="D1093">
            <v>633041.17342432798</v>
          </cell>
          <cell r="F1093" t="str">
            <v>592WA</v>
          </cell>
          <cell r="G1093" t="str">
            <v>592</v>
          </cell>
          <cell r="I1093">
            <v>633041.17342432798</v>
          </cell>
        </row>
        <row r="1094">
          <cell r="A1094" t="str">
            <v>592WYP</v>
          </cell>
          <cell r="B1094" t="str">
            <v>592</v>
          </cell>
          <cell r="D1094">
            <v>1106376.0829685605</v>
          </cell>
          <cell r="F1094" t="str">
            <v>592WYP</v>
          </cell>
          <cell r="G1094" t="str">
            <v>592</v>
          </cell>
          <cell r="I1094">
            <v>1106376.0829685605</v>
          </cell>
        </row>
        <row r="1095">
          <cell r="A1095" t="str">
            <v>592WYU</v>
          </cell>
          <cell r="B1095" t="str">
            <v>592</v>
          </cell>
          <cell r="D1095">
            <v>509.43230761031708</v>
          </cell>
          <cell r="F1095" t="str">
            <v>592WYU</v>
          </cell>
          <cell r="G1095" t="str">
            <v>592</v>
          </cell>
          <cell r="I1095">
            <v>509.43230761031708</v>
          </cell>
        </row>
        <row r="1096">
          <cell r="A1096" t="str">
            <v>593CA</v>
          </cell>
          <cell r="B1096" t="str">
            <v>593</v>
          </cell>
          <cell r="D1096">
            <v>5637411.5236110566</v>
          </cell>
          <cell r="F1096" t="str">
            <v>593CA</v>
          </cell>
          <cell r="G1096" t="str">
            <v>593</v>
          </cell>
          <cell r="I1096">
            <v>5637411.5236110566</v>
          </cell>
        </row>
        <row r="1097">
          <cell r="A1097" t="str">
            <v>593ID</v>
          </cell>
          <cell r="B1097" t="str">
            <v>593</v>
          </cell>
          <cell r="D1097">
            <v>4455370.8733061915</v>
          </cell>
          <cell r="F1097" t="str">
            <v>593ID</v>
          </cell>
          <cell r="G1097" t="str">
            <v>593</v>
          </cell>
          <cell r="I1097">
            <v>4455370.8733061915</v>
          </cell>
        </row>
        <row r="1098">
          <cell r="A1098" t="str">
            <v>593OR</v>
          </cell>
          <cell r="B1098" t="str">
            <v>593</v>
          </cell>
          <cell r="D1098">
            <v>30034032.501911093</v>
          </cell>
          <cell r="F1098" t="str">
            <v>593OR</v>
          </cell>
          <cell r="G1098" t="str">
            <v>593</v>
          </cell>
          <cell r="I1098">
            <v>30034032.501911093</v>
          </cell>
        </row>
        <row r="1099">
          <cell r="A1099" t="str">
            <v>593SNPD</v>
          </cell>
          <cell r="B1099" t="str">
            <v>593</v>
          </cell>
          <cell r="D1099">
            <v>1529561.4788166699</v>
          </cell>
          <cell r="F1099" t="str">
            <v>593SNPD</v>
          </cell>
          <cell r="G1099" t="str">
            <v>593</v>
          </cell>
          <cell r="I1099">
            <v>1529561.4788166699</v>
          </cell>
        </row>
        <row r="1100">
          <cell r="A1100" t="str">
            <v>593UT</v>
          </cell>
          <cell r="B1100" t="str">
            <v>593</v>
          </cell>
          <cell r="D1100">
            <v>30442322.160977904</v>
          </cell>
          <cell r="F1100" t="str">
            <v>593UT</v>
          </cell>
          <cell r="G1100" t="str">
            <v>593</v>
          </cell>
          <cell r="I1100">
            <v>30442322.160977904</v>
          </cell>
        </row>
        <row r="1101">
          <cell r="A1101" t="str">
            <v>593WA</v>
          </cell>
          <cell r="B1101" t="str">
            <v>593</v>
          </cell>
          <cell r="D1101">
            <v>5579061.9176760614</v>
          </cell>
          <cell r="F1101" t="str">
            <v>593WA</v>
          </cell>
          <cell r="G1101" t="str">
            <v>593</v>
          </cell>
          <cell r="I1101">
            <v>5579061.9176760614</v>
          </cell>
        </row>
        <row r="1102">
          <cell r="A1102" t="str">
            <v>593WYP</v>
          </cell>
          <cell r="B1102" t="str">
            <v>593</v>
          </cell>
          <cell r="D1102">
            <v>5295520.6060440233</v>
          </cell>
          <cell r="F1102" t="str">
            <v>593WYP</v>
          </cell>
          <cell r="G1102" t="str">
            <v>593</v>
          </cell>
          <cell r="I1102">
            <v>5295520.6060440233</v>
          </cell>
        </row>
        <row r="1103">
          <cell r="A1103" t="str">
            <v>593WYU</v>
          </cell>
          <cell r="B1103" t="str">
            <v>593</v>
          </cell>
          <cell r="D1103">
            <v>814800.9713582031</v>
          </cell>
          <cell r="F1103" t="str">
            <v>593WYU</v>
          </cell>
          <cell r="G1103" t="str">
            <v>593</v>
          </cell>
          <cell r="I1103">
            <v>814800.9713582031</v>
          </cell>
        </row>
        <row r="1104">
          <cell r="A1104" t="str">
            <v>594CA</v>
          </cell>
          <cell r="B1104" t="str">
            <v>594</v>
          </cell>
          <cell r="D1104">
            <v>682349.83031523577</v>
          </cell>
          <cell r="F1104" t="str">
            <v>594CA</v>
          </cell>
          <cell r="G1104" t="str">
            <v>594</v>
          </cell>
          <cell r="I1104">
            <v>682349.83031523577</v>
          </cell>
        </row>
        <row r="1105">
          <cell r="A1105" t="str">
            <v>594ID</v>
          </cell>
          <cell r="B1105" t="str">
            <v>594</v>
          </cell>
          <cell r="D1105">
            <v>660820.0928080118</v>
          </cell>
          <cell r="F1105" t="str">
            <v>594ID</v>
          </cell>
          <cell r="G1105" t="str">
            <v>594</v>
          </cell>
          <cell r="I1105">
            <v>660820.0928080118</v>
          </cell>
        </row>
        <row r="1106">
          <cell r="A1106" t="str">
            <v>594OR</v>
          </cell>
          <cell r="B1106" t="str">
            <v>594</v>
          </cell>
          <cell r="D1106">
            <v>6483538.9606770249</v>
          </cell>
          <cell r="F1106" t="str">
            <v>594OR</v>
          </cell>
          <cell r="G1106" t="str">
            <v>594</v>
          </cell>
          <cell r="I1106">
            <v>6483538.9606770249</v>
          </cell>
        </row>
        <row r="1107">
          <cell r="A1107" t="str">
            <v>594SNPD</v>
          </cell>
          <cell r="B1107" t="str">
            <v>594</v>
          </cell>
          <cell r="D1107">
            <v>18177.270699989396</v>
          </cell>
          <cell r="F1107" t="str">
            <v>594SNPD</v>
          </cell>
          <cell r="G1107" t="str">
            <v>594</v>
          </cell>
          <cell r="I1107">
            <v>18177.270699989396</v>
          </cell>
        </row>
        <row r="1108">
          <cell r="A1108" t="str">
            <v>594UT</v>
          </cell>
          <cell r="B1108" t="str">
            <v>594</v>
          </cell>
          <cell r="D1108">
            <v>13045946.13194022</v>
          </cell>
          <cell r="F1108" t="str">
            <v>594UT</v>
          </cell>
          <cell r="G1108" t="str">
            <v>594</v>
          </cell>
          <cell r="I1108">
            <v>13045946.13194022</v>
          </cell>
        </row>
        <row r="1109">
          <cell r="A1109" t="str">
            <v>594WA</v>
          </cell>
          <cell r="B1109" t="str">
            <v>594</v>
          </cell>
          <cell r="D1109">
            <v>1180660.926594378</v>
          </cell>
          <cell r="F1109" t="str">
            <v>594WA</v>
          </cell>
          <cell r="G1109" t="str">
            <v>594</v>
          </cell>
          <cell r="I1109">
            <v>1180660.926594378</v>
          </cell>
        </row>
        <row r="1110">
          <cell r="A1110" t="str">
            <v>594WYP</v>
          </cell>
          <cell r="B1110" t="str">
            <v>594</v>
          </cell>
          <cell r="D1110">
            <v>1629134.840077824</v>
          </cell>
          <cell r="F1110" t="str">
            <v>594WYP</v>
          </cell>
          <cell r="G1110" t="str">
            <v>594</v>
          </cell>
          <cell r="I1110">
            <v>1629134.840077824</v>
          </cell>
        </row>
        <row r="1111">
          <cell r="A1111" t="str">
            <v>594WYU</v>
          </cell>
          <cell r="B1111" t="str">
            <v>594</v>
          </cell>
          <cell r="D1111">
            <v>338941.98462772707</v>
          </cell>
          <cell r="F1111" t="str">
            <v>594WYU</v>
          </cell>
          <cell r="G1111" t="str">
            <v>594</v>
          </cell>
          <cell r="I1111">
            <v>338941.98462772707</v>
          </cell>
        </row>
        <row r="1112">
          <cell r="A1112" t="str">
            <v>595SNPD</v>
          </cell>
          <cell r="B1112" t="str">
            <v>595</v>
          </cell>
          <cell r="D1112">
            <v>1154740.7168330047</v>
          </cell>
          <cell r="F1112" t="str">
            <v>595SNPD</v>
          </cell>
          <cell r="G1112" t="str">
            <v>595</v>
          </cell>
          <cell r="I1112">
            <v>1154740.7168330047</v>
          </cell>
        </row>
        <row r="1113">
          <cell r="A1113" t="str">
            <v>595UT</v>
          </cell>
          <cell r="B1113" t="str">
            <v>595</v>
          </cell>
          <cell r="D1113">
            <v>-45.868966609570911</v>
          </cell>
          <cell r="F1113" t="str">
            <v>595UT</v>
          </cell>
          <cell r="G1113" t="str">
            <v>595</v>
          </cell>
          <cell r="I1113">
            <v>-45.868966609570911</v>
          </cell>
        </row>
        <row r="1114">
          <cell r="A1114" t="str">
            <v>596CA</v>
          </cell>
          <cell r="B1114" t="str">
            <v>596</v>
          </cell>
          <cell r="D1114">
            <v>124346.55416611953</v>
          </cell>
          <cell r="F1114" t="str">
            <v>596CA</v>
          </cell>
          <cell r="G1114" t="str">
            <v>596</v>
          </cell>
          <cell r="I1114">
            <v>124346.55416611953</v>
          </cell>
        </row>
        <row r="1115">
          <cell r="A1115" t="str">
            <v>596ID</v>
          </cell>
          <cell r="B1115" t="str">
            <v>596</v>
          </cell>
          <cell r="D1115">
            <v>170447.1453232358</v>
          </cell>
          <cell r="F1115" t="str">
            <v>596ID</v>
          </cell>
          <cell r="G1115" t="str">
            <v>596</v>
          </cell>
          <cell r="I1115">
            <v>170447.1453232358</v>
          </cell>
        </row>
        <row r="1116">
          <cell r="A1116" t="str">
            <v>596OR</v>
          </cell>
          <cell r="B1116" t="str">
            <v>596</v>
          </cell>
          <cell r="D1116">
            <v>948126.03911085753</v>
          </cell>
          <cell r="F1116" t="str">
            <v>596OR</v>
          </cell>
          <cell r="G1116" t="str">
            <v>596</v>
          </cell>
          <cell r="I1116">
            <v>948126.03911085753</v>
          </cell>
        </row>
        <row r="1117">
          <cell r="A1117" t="str">
            <v>596UT</v>
          </cell>
          <cell r="B1117" t="str">
            <v>596</v>
          </cell>
          <cell r="D1117">
            <v>2357970.3374954429</v>
          </cell>
          <cell r="F1117" t="str">
            <v>596UT</v>
          </cell>
          <cell r="G1117" t="str">
            <v>596</v>
          </cell>
          <cell r="I1117">
            <v>2357970.3374954429</v>
          </cell>
        </row>
        <row r="1118">
          <cell r="A1118" t="str">
            <v>596WA</v>
          </cell>
          <cell r="B1118" t="str">
            <v>596</v>
          </cell>
          <cell r="D1118">
            <v>213682.42850214994</v>
          </cell>
          <cell r="F1118" t="str">
            <v>596WA</v>
          </cell>
          <cell r="G1118" t="str">
            <v>596</v>
          </cell>
          <cell r="I1118">
            <v>213682.42850214994</v>
          </cell>
        </row>
        <row r="1119">
          <cell r="A1119" t="str">
            <v>596WYP</v>
          </cell>
          <cell r="B1119" t="str">
            <v>596</v>
          </cell>
          <cell r="D1119">
            <v>261828.70829499647</v>
          </cell>
          <cell r="F1119" t="str">
            <v>596WYP</v>
          </cell>
          <cell r="G1119" t="str">
            <v>596</v>
          </cell>
          <cell r="I1119">
            <v>261828.70829499647</v>
          </cell>
        </row>
        <row r="1120">
          <cell r="A1120" t="str">
            <v>596WYU</v>
          </cell>
          <cell r="B1120" t="str">
            <v>596</v>
          </cell>
          <cell r="D1120">
            <v>65625.725343260419</v>
          </cell>
          <cell r="F1120" t="str">
            <v>596WYU</v>
          </cell>
          <cell r="G1120" t="str">
            <v>596</v>
          </cell>
          <cell r="I1120">
            <v>65625.725343260419</v>
          </cell>
        </row>
        <row r="1121">
          <cell r="A1121" t="str">
            <v>597CA</v>
          </cell>
          <cell r="B1121" t="str">
            <v>597</v>
          </cell>
          <cell r="D1121">
            <v>63873.761206691095</v>
          </cell>
          <cell r="F1121" t="str">
            <v>597CA</v>
          </cell>
          <cell r="G1121" t="str">
            <v>597</v>
          </cell>
          <cell r="I1121">
            <v>63873.761206691095</v>
          </cell>
        </row>
        <row r="1122">
          <cell r="A1122" t="str">
            <v>597ID</v>
          </cell>
          <cell r="B1122" t="str">
            <v>597</v>
          </cell>
          <cell r="D1122">
            <v>285816.85539956554</v>
          </cell>
          <cell r="F1122" t="str">
            <v>597ID</v>
          </cell>
          <cell r="G1122" t="str">
            <v>597</v>
          </cell>
          <cell r="I1122">
            <v>285816.85539956554</v>
          </cell>
        </row>
        <row r="1123">
          <cell r="A1123" t="str">
            <v>597OR</v>
          </cell>
          <cell r="B1123" t="str">
            <v>597</v>
          </cell>
          <cell r="D1123">
            <v>1203680.3664290141</v>
          </cell>
          <cell r="F1123" t="str">
            <v>597OR</v>
          </cell>
          <cell r="G1123" t="str">
            <v>597</v>
          </cell>
          <cell r="I1123">
            <v>1203680.3664290141</v>
          </cell>
        </row>
        <row r="1124">
          <cell r="A1124" t="str">
            <v>597SNPD</v>
          </cell>
          <cell r="B1124" t="str">
            <v>597</v>
          </cell>
          <cell r="D1124">
            <v>1001450.6289425867</v>
          </cell>
          <cell r="F1124" t="str">
            <v>597SNPD</v>
          </cell>
          <cell r="G1124" t="str">
            <v>597</v>
          </cell>
          <cell r="I1124">
            <v>1001450.6289425867</v>
          </cell>
        </row>
        <row r="1125">
          <cell r="A1125" t="str">
            <v>597UT</v>
          </cell>
          <cell r="B1125" t="str">
            <v>597</v>
          </cell>
          <cell r="D1125">
            <v>1709449.6815291643</v>
          </cell>
          <cell r="F1125" t="str">
            <v>597UT</v>
          </cell>
          <cell r="G1125" t="str">
            <v>597</v>
          </cell>
          <cell r="I1125">
            <v>1709449.6815291643</v>
          </cell>
        </row>
        <row r="1126">
          <cell r="A1126" t="str">
            <v>597WA</v>
          </cell>
          <cell r="B1126" t="str">
            <v>597</v>
          </cell>
          <cell r="D1126">
            <v>401634.86110224319</v>
          </cell>
          <cell r="F1126" t="str">
            <v>597WA</v>
          </cell>
          <cell r="G1126" t="str">
            <v>597</v>
          </cell>
          <cell r="I1126">
            <v>401634.86110224319</v>
          </cell>
        </row>
        <row r="1127">
          <cell r="A1127" t="str">
            <v>597WYP</v>
          </cell>
          <cell r="B1127" t="str">
            <v>597</v>
          </cell>
          <cell r="D1127">
            <v>669042.8087361661</v>
          </cell>
          <cell r="F1127" t="str">
            <v>597WYP</v>
          </cell>
          <cell r="G1127" t="str">
            <v>597</v>
          </cell>
          <cell r="I1127">
            <v>669042.8087361661</v>
          </cell>
        </row>
        <row r="1128">
          <cell r="A1128" t="str">
            <v>597WYU</v>
          </cell>
          <cell r="B1128" t="str">
            <v>597</v>
          </cell>
          <cell r="D1128">
            <v>100948.35327108344</v>
          </cell>
          <cell r="F1128" t="str">
            <v>597WYU</v>
          </cell>
          <cell r="G1128" t="str">
            <v>597</v>
          </cell>
          <cell r="I1128">
            <v>100948.35327108344</v>
          </cell>
        </row>
        <row r="1129">
          <cell r="A1129" t="str">
            <v>598CA</v>
          </cell>
          <cell r="B1129" t="str">
            <v>598</v>
          </cell>
          <cell r="D1129">
            <v>234884.55519208594</v>
          </cell>
          <cell r="F1129" t="str">
            <v>598CA</v>
          </cell>
          <cell r="G1129" t="str">
            <v>598</v>
          </cell>
          <cell r="I1129">
            <v>234884.55519208594</v>
          </cell>
        </row>
        <row r="1130">
          <cell r="A1130" t="str">
            <v>598ID</v>
          </cell>
          <cell r="B1130" t="str">
            <v>598</v>
          </cell>
          <cell r="D1130">
            <v>104030.90568840725</v>
          </cell>
          <cell r="F1130" t="str">
            <v>598ID</v>
          </cell>
          <cell r="G1130" t="str">
            <v>598</v>
          </cell>
          <cell r="I1130">
            <v>104030.90568840725</v>
          </cell>
        </row>
        <row r="1131">
          <cell r="A1131" t="str">
            <v>598OR</v>
          </cell>
          <cell r="B1131" t="str">
            <v>598</v>
          </cell>
          <cell r="D1131">
            <v>1391675.4238561646</v>
          </cell>
          <cell r="F1131" t="str">
            <v>598OR</v>
          </cell>
          <cell r="G1131" t="str">
            <v>598</v>
          </cell>
          <cell r="I1131">
            <v>1391675.4238561646</v>
          </cell>
        </row>
        <row r="1132">
          <cell r="A1132" t="str">
            <v>598SNPD</v>
          </cell>
          <cell r="B1132" t="str">
            <v>598</v>
          </cell>
          <cell r="D1132">
            <v>-338036.05359243415</v>
          </cell>
          <cell r="F1132" t="str">
            <v>598SNPD</v>
          </cell>
          <cell r="G1132" t="str">
            <v>598</v>
          </cell>
          <cell r="I1132">
            <v>-338036.05359243415</v>
          </cell>
        </row>
        <row r="1133">
          <cell r="A1133" t="str">
            <v>598UT</v>
          </cell>
          <cell r="B1133" t="str">
            <v>598</v>
          </cell>
          <cell r="D1133">
            <v>1440201.1151392895</v>
          </cell>
          <cell r="F1133" t="str">
            <v>598UT</v>
          </cell>
          <cell r="G1133" t="str">
            <v>598</v>
          </cell>
          <cell r="I1133">
            <v>1440201.1151392895</v>
          </cell>
        </row>
        <row r="1134">
          <cell r="A1134" t="str">
            <v>598WA</v>
          </cell>
          <cell r="B1134" t="str">
            <v>598</v>
          </cell>
          <cell r="D1134">
            <v>186282.24640917787</v>
          </cell>
          <cell r="F1134" t="str">
            <v>598WA</v>
          </cell>
          <cell r="G1134" t="str">
            <v>598</v>
          </cell>
          <cell r="I1134">
            <v>186282.24640917787</v>
          </cell>
        </row>
        <row r="1135">
          <cell r="A1135" t="str">
            <v>598WYP</v>
          </cell>
          <cell r="B1135" t="str">
            <v>598</v>
          </cell>
          <cell r="D1135">
            <v>347946.69532480178</v>
          </cell>
          <cell r="F1135" t="str">
            <v>598WYP</v>
          </cell>
          <cell r="G1135" t="str">
            <v>598</v>
          </cell>
          <cell r="I1135">
            <v>347946.69532480178</v>
          </cell>
        </row>
        <row r="1136">
          <cell r="A1136" t="str">
            <v>598WYU</v>
          </cell>
          <cell r="B1136" t="str">
            <v>598</v>
          </cell>
          <cell r="D1136">
            <v>2556.3651080372865</v>
          </cell>
          <cell r="F1136" t="str">
            <v>598WYU</v>
          </cell>
          <cell r="G1136" t="str">
            <v>598</v>
          </cell>
          <cell r="I1136">
            <v>2556.3651080372865</v>
          </cell>
        </row>
        <row r="1137">
          <cell r="A1137" t="str">
            <v>901CA</v>
          </cell>
          <cell r="B1137" t="str">
            <v>901</v>
          </cell>
          <cell r="D1137">
            <v>325.27799427111034</v>
          </cell>
          <cell r="F1137" t="str">
            <v>901CA</v>
          </cell>
          <cell r="G1137" t="str">
            <v>901</v>
          </cell>
          <cell r="I1137">
            <v>325.27799427111034</v>
          </cell>
        </row>
        <row r="1138">
          <cell r="A1138" t="str">
            <v>901CN</v>
          </cell>
          <cell r="B1138" t="str">
            <v>901</v>
          </cell>
          <cell r="D1138">
            <v>2429451.8611869314</v>
          </cell>
          <cell r="F1138" t="str">
            <v>901CN</v>
          </cell>
          <cell r="G1138" t="str">
            <v>901</v>
          </cell>
          <cell r="I1138">
            <v>2429451.8611869314</v>
          </cell>
        </row>
        <row r="1139">
          <cell r="A1139" t="str">
            <v>901ID</v>
          </cell>
          <cell r="B1139" t="str">
            <v>901</v>
          </cell>
          <cell r="D1139">
            <v>2715.5367526902637</v>
          </cell>
          <cell r="F1139" t="str">
            <v>901ID</v>
          </cell>
          <cell r="G1139" t="str">
            <v>901</v>
          </cell>
          <cell r="I1139">
            <v>2715.5367526902637</v>
          </cell>
        </row>
        <row r="1140">
          <cell r="A1140" t="str">
            <v>901OR</v>
          </cell>
          <cell r="B1140" t="str">
            <v>901</v>
          </cell>
          <cell r="D1140">
            <v>47105.957968876181</v>
          </cell>
          <cell r="F1140" t="str">
            <v>901OR</v>
          </cell>
          <cell r="G1140" t="str">
            <v>901</v>
          </cell>
          <cell r="I1140">
            <v>47105.957968876181</v>
          </cell>
        </row>
        <row r="1141">
          <cell r="A1141" t="str">
            <v>901UT</v>
          </cell>
          <cell r="B1141" t="str">
            <v>901</v>
          </cell>
          <cell r="D1141">
            <v>8197.5942496886546</v>
          </cell>
          <cell r="F1141" t="str">
            <v>901UT</v>
          </cell>
          <cell r="G1141" t="str">
            <v>901</v>
          </cell>
          <cell r="I1141">
            <v>8197.5942496886546</v>
          </cell>
        </row>
        <row r="1142">
          <cell r="A1142" t="str">
            <v>901WA</v>
          </cell>
          <cell r="B1142" t="str">
            <v>901</v>
          </cell>
          <cell r="D1142">
            <v>94844.610919363346</v>
          </cell>
          <cell r="F1142" t="str">
            <v>901WA</v>
          </cell>
          <cell r="G1142" t="str">
            <v>901</v>
          </cell>
          <cell r="I1142">
            <v>94844.610919363346</v>
          </cell>
        </row>
        <row r="1143">
          <cell r="A1143" t="str">
            <v>901WYP</v>
          </cell>
          <cell r="B1143" t="str">
            <v>901</v>
          </cell>
          <cell r="D1143">
            <v>19895.295261819694</v>
          </cell>
          <cell r="F1143" t="str">
            <v>901WYP</v>
          </cell>
          <cell r="G1143" t="str">
            <v>901</v>
          </cell>
          <cell r="I1143">
            <v>19895.295261819694</v>
          </cell>
        </row>
        <row r="1144">
          <cell r="A1144" t="str">
            <v>902CA</v>
          </cell>
          <cell r="B1144" t="str">
            <v>902</v>
          </cell>
          <cell r="D1144">
            <v>905255.79903865117</v>
          </cell>
          <cell r="F1144" t="str">
            <v>902CA</v>
          </cell>
          <cell r="G1144" t="str">
            <v>902</v>
          </cell>
          <cell r="I1144">
            <v>905255.79903865117</v>
          </cell>
        </row>
        <row r="1145">
          <cell r="A1145" t="str">
            <v>902CN</v>
          </cell>
          <cell r="B1145" t="str">
            <v>902</v>
          </cell>
          <cell r="D1145">
            <v>1617969.3366716257</v>
          </cell>
          <cell r="F1145" t="str">
            <v>902CN</v>
          </cell>
          <cell r="G1145" t="str">
            <v>902</v>
          </cell>
          <cell r="I1145">
            <v>1617969.3366716257</v>
          </cell>
        </row>
        <row r="1146">
          <cell r="A1146" t="str">
            <v>902ID</v>
          </cell>
          <cell r="B1146" t="str">
            <v>902</v>
          </cell>
          <cell r="D1146">
            <v>1848810.9629021164</v>
          </cell>
          <cell r="F1146" t="str">
            <v>902ID</v>
          </cell>
          <cell r="G1146" t="str">
            <v>902</v>
          </cell>
          <cell r="I1146">
            <v>1848810.9629021164</v>
          </cell>
        </row>
        <row r="1147">
          <cell r="A1147" t="str">
            <v>902OR</v>
          </cell>
          <cell r="B1147" t="str">
            <v>902</v>
          </cell>
          <cell r="D1147">
            <v>9235498.3604255021</v>
          </cell>
          <cell r="F1147" t="str">
            <v>902OR</v>
          </cell>
          <cell r="G1147" t="str">
            <v>902</v>
          </cell>
          <cell r="I1147">
            <v>9235498.3604255021</v>
          </cell>
        </row>
        <row r="1148">
          <cell r="A1148" t="str">
            <v>902UT</v>
          </cell>
          <cell r="B1148" t="str">
            <v>902</v>
          </cell>
          <cell r="D1148">
            <v>7976280.8122748462</v>
          </cell>
          <cell r="F1148" t="str">
            <v>902UT</v>
          </cell>
          <cell r="G1148" t="str">
            <v>902</v>
          </cell>
          <cell r="I1148">
            <v>7976280.8122748462</v>
          </cell>
        </row>
        <row r="1149">
          <cell r="A1149" t="str">
            <v>902WA</v>
          </cell>
          <cell r="B1149" t="str">
            <v>902</v>
          </cell>
          <cell r="D1149">
            <v>2197898.4689046731</v>
          </cell>
          <cell r="F1149" t="str">
            <v>902WA</v>
          </cell>
          <cell r="G1149" t="str">
            <v>902</v>
          </cell>
          <cell r="I1149">
            <v>2197898.4689046731</v>
          </cell>
        </row>
        <row r="1150">
          <cell r="A1150" t="str">
            <v>902WYP</v>
          </cell>
          <cell r="B1150" t="str">
            <v>902</v>
          </cell>
          <cell r="D1150">
            <v>2262748.6005870323</v>
          </cell>
          <cell r="F1150" t="str">
            <v>902WYP</v>
          </cell>
          <cell r="G1150" t="str">
            <v>902</v>
          </cell>
          <cell r="I1150">
            <v>2262748.6005870323</v>
          </cell>
        </row>
        <row r="1151">
          <cell r="A1151" t="str">
            <v>902WYU</v>
          </cell>
          <cell r="B1151" t="str">
            <v>902</v>
          </cell>
          <cell r="D1151">
            <v>357936.74708149536</v>
          </cell>
          <cell r="F1151" t="str">
            <v>902WYU</v>
          </cell>
          <cell r="G1151" t="str">
            <v>902</v>
          </cell>
          <cell r="I1151">
            <v>357936.74708149536</v>
          </cell>
        </row>
        <row r="1152">
          <cell r="A1152" t="str">
            <v>903CA</v>
          </cell>
          <cell r="B1152" t="str">
            <v>903</v>
          </cell>
          <cell r="D1152">
            <v>190167.11822988853</v>
          </cell>
          <cell r="F1152" t="str">
            <v>903CA</v>
          </cell>
          <cell r="G1152" t="str">
            <v>903</v>
          </cell>
          <cell r="I1152">
            <v>190167.11822988853</v>
          </cell>
        </row>
        <row r="1153">
          <cell r="A1153" t="str">
            <v>903CN</v>
          </cell>
          <cell r="B1153" t="str">
            <v>903</v>
          </cell>
          <cell r="D1153">
            <v>52780589.113836206</v>
          </cell>
          <cell r="F1153" t="str">
            <v>903CN</v>
          </cell>
          <cell r="G1153" t="str">
            <v>903</v>
          </cell>
          <cell r="I1153">
            <v>52780589.113836206</v>
          </cell>
        </row>
        <row r="1154">
          <cell r="A1154" t="str">
            <v>903ID</v>
          </cell>
          <cell r="B1154" t="str">
            <v>903</v>
          </cell>
          <cell r="D1154">
            <v>218816.62190781572</v>
          </cell>
          <cell r="F1154" t="str">
            <v>903ID</v>
          </cell>
          <cell r="G1154" t="str">
            <v>903</v>
          </cell>
          <cell r="I1154">
            <v>218816.62190781572</v>
          </cell>
        </row>
        <row r="1155">
          <cell r="A1155" t="str">
            <v>903OR</v>
          </cell>
          <cell r="B1155" t="str">
            <v>903</v>
          </cell>
          <cell r="D1155">
            <v>2118913.7558310591</v>
          </cell>
          <cell r="F1155" t="str">
            <v>903OR</v>
          </cell>
          <cell r="G1155" t="str">
            <v>903</v>
          </cell>
          <cell r="I1155">
            <v>2118913.7558310591</v>
          </cell>
        </row>
        <row r="1156">
          <cell r="A1156" t="str">
            <v>903UT</v>
          </cell>
          <cell r="B1156" t="str">
            <v>903</v>
          </cell>
          <cell r="D1156">
            <v>2902001.9422746059</v>
          </cell>
          <cell r="F1156" t="str">
            <v>903UT</v>
          </cell>
          <cell r="G1156" t="str">
            <v>903</v>
          </cell>
          <cell r="I1156">
            <v>2902001.9422746059</v>
          </cell>
        </row>
        <row r="1157">
          <cell r="A1157" t="str">
            <v>903WA</v>
          </cell>
          <cell r="B1157" t="str">
            <v>903</v>
          </cell>
          <cell r="D1157">
            <v>524729.89113524731</v>
          </cell>
          <cell r="F1157" t="str">
            <v>903WA</v>
          </cell>
          <cell r="G1157" t="str">
            <v>903</v>
          </cell>
          <cell r="I1157">
            <v>524729.89113524731</v>
          </cell>
        </row>
        <row r="1158">
          <cell r="A1158" t="str">
            <v>903WYP</v>
          </cell>
          <cell r="B1158" t="str">
            <v>903</v>
          </cell>
          <cell r="D1158">
            <v>455937.14916169364</v>
          </cell>
          <cell r="F1158" t="str">
            <v>903WYP</v>
          </cell>
          <cell r="G1158" t="str">
            <v>903</v>
          </cell>
          <cell r="I1158">
            <v>455937.14916169364</v>
          </cell>
        </row>
        <row r="1159">
          <cell r="A1159" t="str">
            <v>903WYU</v>
          </cell>
          <cell r="B1159" t="str">
            <v>903</v>
          </cell>
          <cell r="D1159">
            <v>51664.125433956498</v>
          </cell>
          <cell r="F1159" t="str">
            <v>903WYU</v>
          </cell>
          <cell r="G1159" t="str">
            <v>903</v>
          </cell>
          <cell r="I1159">
            <v>51664.125433956498</v>
          </cell>
        </row>
        <row r="1160">
          <cell r="A1160" t="str">
            <v>904CA</v>
          </cell>
          <cell r="B1160" t="str">
            <v>904</v>
          </cell>
          <cell r="D1160">
            <v>85790.026427586214</v>
          </cell>
          <cell r="F1160" t="str">
            <v>904CA</v>
          </cell>
          <cell r="G1160" t="str">
            <v>904</v>
          </cell>
          <cell r="I1160">
            <v>85790.026427586214</v>
          </cell>
        </row>
        <row r="1161">
          <cell r="A1161" t="str">
            <v>904CN</v>
          </cell>
          <cell r="B1161" t="str">
            <v>904</v>
          </cell>
          <cell r="D1161">
            <v>11819.27867586207</v>
          </cell>
          <cell r="F1161" t="str">
            <v>904CN</v>
          </cell>
          <cell r="G1161" t="str">
            <v>904</v>
          </cell>
          <cell r="I1161">
            <v>11819.27867586207</v>
          </cell>
        </row>
        <row r="1162">
          <cell r="A1162" t="str">
            <v>904ID</v>
          </cell>
          <cell r="B1162" t="str">
            <v>904</v>
          </cell>
          <cell r="D1162">
            <v>308846.11878620688</v>
          </cell>
          <cell r="F1162" t="str">
            <v>904ID</v>
          </cell>
          <cell r="G1162" t="str">
            <v>904</v>
          </cell>
          <cell r="I1162">
            <v>308846.11878620688</v>
          </cell>
        </row>
        <row r="1163">
          <cell r="A1163" t="str">
            <v>904OR</v>
          </cell>
          <cell r="B1163" t="str">
            <v>904</v>
          </cell>
          <cell r="D1163">
            <v>6381689.4029793004</v>
          </cell>
          <cell r="F1163" t="str">
            <v>904OR</v>
          </cell>
          <cell r="G1163" t="str">
            <v>904</v>
          </cell>
          <cell r="I1163">
            <v>6381689.4029793004</v>
          </cell>
        </row>
        <row r="1164">
          <cell r="A1164" t="str">
            <v>904UT</v>
          </cell>
          <cell r="B1164" t="str">
            <v>904</v>
          </cell>
          <cell r="D1164">
            <v>5256615.9865655173</v>
          </cell>
          <cell r="F1164" t="str">
            <v>904UT</v>
          </cell>
          <cell r="G1164" t="str">
            <v>904</v>
          </cell>
          <cell r="I1164">
            <v>5256615.9865655173</v>
          </cell>
        </row>
        <row r="1165">
          <cell r="A1165" t="str">
            <v>904WA</v>
          </cell>
          <cell r="B1165" t="str">
            <v>904</v>
          </cell>
          <cell r="D1165">
            <v>1910429.8075862068</v>
          </cell>
          <cell r="F1165" t="str">
            <v>904WA</v>
          </cell>
          <cell r="G1165" t="str">
            <v>904</v>
          </cell>
          <cell r="I1165">
            <v>1910429.8075862068</v>
          </cell>
        </row>
        <row r="1166">
          <cell r="A1166" t="str">
            <v>904WYP</v>
          </cell>
          <cell r="B1166" t="str">
            <v>904</v>
          </cell>
          <cell r="D1166">
            <v>887334.67034482758</v>
          </cell>
          <cell r="F1166" t="str">
            <v>904WYP</v>
          </cell>
          <cell r="G1166" t="str">
            <v>904</v>
          </cell>
          <cell r="I1166">
            <v>887334.67034482758</v>
          </cell>
        </row>
        <row r="1167">
          <cell r="A1167" t="str">
            <v>905CN</v>
          </cell>
          <cell r="B1167" t="str">
            <v>905</v>
          </cell>
          <cell r="D1167">
            <v>-3414855.9335363223</v>
          </cell>
          <cell r="F1167" t="str">
            <v>905CN</v>
          </cell>
          <cell r="G1167" t="str">
            <v>905</v>
          </cell>
          <cell r="I1167">
            <v>-3414855.9335363223</v>
          </cell>
        </row>
        <row r="1168">
          <cell r="A1168" t="str">
            <v>905OR</v>
          </cell>
          <cell r="B1168" t="str">
            <v>905</v>
          </cell>
          <cell r="D1168">
            <v>9126.8918068965522</v>
          </cell>
          <cell r="F1168" t="str">
            <v>905OR</v>
          </cell>
          <cell r="G1168" t="str">
            <v>905</v>
          </cell>
          <cell r="I1168">
            <v>9126.8918068965522</v>
          </cell>
        </row>
        <row r="1169">
          <cell r="A1169" t="str">
            <v>907CN</v>
          </cell>
          <cell r="B1169" t="str">
            <v>907</v>
          </cell>
          <cell r="D1169">
            <v>263916.98103701253</v>
          </cell>
          <cell r="F1169" t="str">
            <v>907CN</v>
          </cell>
          <cell r="G1169" t="str">
            <v>907</v>
          </cell>
          <cell r="I1169">
            <v>263916.98103701253</v>
          </cell>
        </row>
        <row r="1170">
          <cell r="A1170" t="str">
            <v>908CA</v>
          </cell>
          <cell r="B1170" t="str">
            <v>908</v>
          </cell>
          <cell r="D1170">
            <v>112943.14864662921</v>
          </cell>
          <cell r="F1170" t="str">
            <v>908CA</v>
          </cell>
          <cell r="G1170" t="str">
            <v>908</v>
          </cell>
          <cell r="I1170">
            <v>112943.14864662921</v>
          </cell>
        </row>
        <row r="1171">
          <cell r="A1171" t="str">
            <v>908CN</v>
          </cell>
          <cell r="B1171" t="str">
            <v>908</v>
          </cell>
          <cell r="D1171">
            <v>2693789.5532963579</v>
          </cell>
          <cell r="F1171" t="str">
            <v>908CN</v>
          </cell>
          <cell r="G1171" t="str">
            <v>908</v>
          </cell>
          <cell r="I1171">
            <v>2693789.5532963579</v>
          </cell>
        </row>
        <row r="1172">
          <cell r="A1172" t="str">
            <v>908ID</v>
          </cell>
          <cell r="B1172" t="str">
            <v>908</v>
          </cell>
          <cell r="D1172">
            <v>1503378.3251597232</v>
          </cell>
          <cell r="F1172" t="str">
            <v>908ID</v>
          </cell>
          <cell r="G1172" t="str">
            <v>908</v>
          </cell>
          <cell r="I1172">
            <v>1503378.3251597232</v>
          </cell>
        </row>
        <row r="1173">
          <cell r="A1173" t="str">
            <v>908OR</v>
          </cell>
          <cell r="B1173" t="str">
            <v>908</v>
          </cell>
          <cell r="D1173">
            <v>1185950.8914600103</v>
          </cell>
          <cell r="F1173" t="str">
            <v>908OR</v>
          </cell>
          <cell r="G1173" t="str">
            <v>908</v>
          </cell>
          <cell r="I1173">
            <v>1185950.8914600103</v>
          </cell>
        </row>
        <row r="1174">
          <cell r="A1174" t="str">
            <v>908OTHER</v>
          </cell>
          <cell r="B1174" t="str">
            <v>908</v>
          </cell>
          <cell r="D1174">
            <v>36027.43338529233</v>
          </cell>
          <cell r="F1174" t="str">
            <v>908OTHER</v>
          </cell>
          <cell r="G1174" t="str">
            <v>908</v>
          </cell>
          <cell r="I1174">
            <v>36027.43338529233</v>
          </cell>
        </row>
        <row r="1175">
          <cell r="A1175" t="str">
            <v>908UT</v>
          </cell>
          <cell r="B1175" t="str">
            <v>908</v>
          </cell>
          <cell r="D1175">
            <v>3691500.1428186139</v>
          </cell>
          <cell r="F1175" t="str">
            <v>908UT</v>
          </cell>
          <cell r="G1175" t="str">
            <v>908</v>
          </cell>
          <cell r="I1175">
            <v>3691500.1428186139</v>
          </cell>
        </row>
        <row r="1176">
          <cell r="A1176" t="str">
            <v>908WYP</v>
          </cell>
          <cell r="B1176" t="str">
            <v>908</v>
          </cell>
          <cell r="D1176">
            <v>864116.21006812342</v>
          </cell>
          <cell r="F1176" t="str">
            <v>908WYP</v>
          </cell>
          <cell r="G1176" t="str">
            <v>908</v>
          </cell>
          <cell r="I1176">
            <v>864116.21006812342</v>
          </cell>
        </row>
        <row r="1177">
          <cell r="A1177" t="str">
            <v>909CA</v>
          </cell>
          <cell r="B1177" t="str">
            <v>909</v>
          </cell>
          <cell r="D1177">
            <v>1494.753572377158</v>
          </cell>
          <cell r="F1177" t="str">
            <v>909CA</v>
          </cell>
          <cell r="G1177" t="str">
            <v>909</v>
          </cell>
          <cell r="I1177">
            <v>1494.753572377158</v>
          </cell>
        </row>
        <row r="1178">
          <cell r="A1178" t="str">
            <v>909CN</v>
          </cell>
          <cell r="B1178" t="str">
            <v>909</v>
          </cell>
          <cell r="D1178">
            <v>3705881.5073186397</v>
          </cell>
          <cell r="F1178" t="str">
            <v>909CN</v>
          </cell>
          <cell r="G1178" t="str">
            <v>909</v>
          </cell>
          <cell r="I1178">
            <v>3705881.5073186397</v>
          </cell>
        </row>
        <row r="1179">
          <cell r="A1179" t="str">
            <v>909ID</v>
          </cell>
          <cell r="B1179" t="str">
            <v>909</v>
          </cell>
          <cell r="D1179">
            <v>53.360956175298803</v>
          </cell>
          <cell r="F1179" t="str">
            <v>909ID</v>
          </cell>
          <cell r="G1179" t="str">
            <v>909</v>
          </cell>
          <cell r="I1179">
            <v>53.360956175298803</v>
          </cell>
        </row>
        <row r="1180">
          <cell r="A1180" t="str">
            <v>909OR</v>
          </cell>
          <cell r="B1180" t="str">
            <v>909</v>
          </cell>
          <cell r="D1180">
            <v>123318.38247011953</v>
          </cell>
          <cell r="F1180" t="str">
            <v>909OR</v>
          </cell>
          <cell r="G1180" t="str">
            <v>909</v>
          </cell>
          <cell r="I1180">
            <v>123318.38247011953</v>
          </cell>
        </row>
        <row r="1181">
          <cell r="A1181" t="str">
            <v>909UT</v>
          </cell>
          <cell r="B1181" t="str">
            <v>909</v>
          </cell>
          <cell r="D1181">
            <v>-2973.2765205843293</v>
          </cell>
          <cell r="F1181" t="str">
            <v>909UT</v>
          </cell>
          <cell r="G1181" t="str">
            <v>909</v>
          </cell>
          <cell r="I1181">
            <v>-2973.2765205843293</v>
          </cell>
        </row>
        <row r="1182">
          <cell r="A1182" t="str">
            <v>909WA</v>
          </cell>
          <cell r="B1182" t="str">
            <v>909</v>
          </cell>
          <cell r="D1182">
            <v>5604.173784860558</v>
          </cell>
          <cell r="F1182" t="str">
            <v>909WA</v>
          </cell>
          <cell r="G1182" t="str">
            <v>909</v>
          </cell>
          <cell r="I1182">
            <v>5604.173784860558</v>
          </cell>
        </row>
        <row r="1183">
          <cell r="A1183" t="str">
            <v>909WYP</v>
          </cell>
          <cell r="B1183" t="str">
            <v>909</v>
          </cell>
          <cell r="D1183">
            <v>1077.0727091633466</v>
          </cell>
          <cell r="F1183" t="str">
            <v>909WYP</v>
          </cell>
          <cell r="G1183" t="str">
            <v>909</v>
          </cell>
          <cell r="I1183">
            <v>1077.0727091633466</v>
          </cell>
        </row>
        <row r="1184">
          <cell r="A1184" t="str">
            <v>910CN</v>
          </cell>
          <cell r="B1184" t="str">
            <v>910</v>
          </cell>
          <cell r="D1184">
            <v>64582.07854085783</v>
          </cell>
          <cell r="F1184" t="str">
            <v>910CN</v>
          </cell>
          <cell r="G1184" t="str">
            <v>910</v>
          </cell>
          <cell r="I1184">
            <v>64582.07854085783</v>
          </cell>
        </row>
        <row r="1185">
          <cell r="A1185" t="str">
            <v>920ID</v>
          </cell>
          <cell r="B1185" t="str">
            <v>920</v>
          </cell>
          <cell r="D1185">
            <v>651825.96775033162</v>
          </cell>
          <cell r="F1185" t="str">
            <v>920ID</v>
          </cell>
          <cell r="G1185" t="str">
            <v>920</v>
          </cell>
          <cell r="I1185">
            <v>651825.96775033162</v>
          </cell>
        </row>
        <row r="1186">
          <cell r="A1186" t="str">
            <v>920SO</v>
          </cell>
          <cell r="B1186" t="str">
            <v>920</v>
          </cell>
          <cell r="D1186">
            <v>75347757.223410547</v>
          </cell>
          <cell r="F1186" t="str">
            <v>920SO</v>
          </cell>
          <cell r="G1186" t="str">
            <v>920</v>
          </cell>
          <cell r="I1186">
            <v>75347757.223410547</v>
          </cell>
        </row>
        <row r="1187">
          <cell r="A1187" t="str">
            <v>920UT</v>
          </cell>
          <cell r="B1187" t="str">
            <v>920</v>
          </cell>
          <cell r="D1187">
            <v>-2.0000000018626451E-2</v>
          </cell>
          <cell r="F1187" t="str">
            <v>920UT</v>
          </cell>
          <cell r="G1187" t="str">
            <v>920</v>
          </cell>
          <cell r="I1187">
            <v>-2.0000000018626451E-2</v>
          </cell>
        </row>
        <row r="1188">
          <cell r="A1188" t="str">
            <v>920WA</v>
          </cell>
          <cell r="B1188" t="str">
            <v>920</v>
          </cell>
          <cell r="D1188">
            <v>637872.91585898399</v>
          </cell>
          <cell r="F1188" t="str">
            <v>920WA</v>
          </cell>
          <cell r="G1188" t="str">
            <v>920</v>
          </cell>
          <cell r="I1188">
            <v>637872.91585898399</v>
          </cell>
        </row>
        <row r="1189">
          <cell r="A1189" t="str">
            <v>920WYP</v>
          </cell>
          <cell r="B1189" t="str">
            <v>920</v>
          </cell>
          <cell r="D1189">
            <v>-1238.0490105445497</v>
          </cell>
          <cell r="F1189" t="str">
            <v>920WYP</v>
          </cell>
          <cell r="G1189" t="str">
            <v>920</v>
          </cell>
          <cell r="I1189">
            <v>-1238.0490105445497</v>
          </cell>
        </row>
        <row r="1190">
          <cell r="A1190" t="str">
            <v>921ID</v>
          </cell>
          <cell r="B1190" t="str">
            <v>921</v>
          </cell>
          <cell r="D1190">
            <v>156.30605381165918</v>
          </cell>
          <cell r="F1190" t="str">
            <v>921ID</v>
          </cell>
          <cell r="G1190" t="str">
            <v>921</v>
          </cell>
          <cell r="I1190">
            <v>156.30605381165918</v>
          </cell>
        </row>
        <row r="1191">
          <cell r="A1191" t="str">
            <v>921SO</v>
          </cell>
          <cell r="B1191" t="str">
            <v>921</v>
          </cell>
          <cell r="D1191">
            <v>11939678.91047439</v>
          </cell>
          <cell r="F1191" t="str">
            <v>921SO</v>
          </cell>
          <cell r="G1191" t="str">
            <v>921</v>
          </cell>
          <cell r="I1191">
            <v>11939678.91047439</v>
          </cell>
        </row>
        <row r="1192">
          <cell r="A1192" t="str">
            <v>921UT</v>
          </cell>
          <cell r="B1192" t="str">
            <v>921</v>
          </cell>
          <cell r="D1192">
            <v>0.39597533631604165</v>
          </cell>
          <cell r="F1192" t="str">
            <v>921UT</v>
          </cell>
          <cell r="G1192" t="str">
            <v>921</v>
          </cell>
          <cell r="I1192">
            <v>0.39597533631604165</v>
          </cell>
        </row>
        <row r="1193">
          <cell r="A1193" t="str">
            <v>921WA</v>
          </cell>
          <cell r="B1193" t="str">
            <v>921</v>
          </cell>
          <cell r="D1193">
            <v>464.21855941704035</v>
          </cell>
          <cell r="F1193" t="str">
            <v>921WA</v>
          </cell>
          <cell r="G1193" t="str">
            <v>921</v>
          </cell>
          <cell r="I1193">
            <v>464.21855941704035</v>
          </cell>
        </row>
        <row r="1194">
          <cell r="A1194" t="str">
            <v>922SO</v>
          </cell>
          <cell r="B1194" t="str">
            <v>922</v>
          </cell>
          <cell r="D1194">
            <v>-22453503.397861708</v>
          </cell>
          <cell r="F1194" t="str">
            <v>922SO</v>
          </cell>
          <cell r="G1194" t="str">
            <v>922</v>
          </cell>
          <cell r="I1194">
            <v>-22453503.397861708</v>
          </cell>
        </row>
        <row r="1195">
          <cell r="A1195" t="str">
            <v>923SO</v>
          </cell>
          <cell r="B1195" t="str">
            <v>923</v>
          </cell>
          <cell r="D1195">
            <v>12141400.801446559</v>
          </cell>
          <cell r="F1195" t="str">
            <v>923SO</v>
          </cell>
          <cell r="G1195" t="str">
            <v>923</v>
          </cell>
          <cell r="I1195">
            <v>12141400.801446559</v>
          </cell>
        </row>
        <row r="1196">
          <cell r="A1196" t="str">
            <v>923UT</v>
          </cell>
          <cell r="B1196" t="str">
            <v>923</v>
          </cell>
          <cell r="D1196">
            <v>2544.6625560538114</v>
          </cell>
          <cell r="F1196" t="str">
            <v>923UT</v>
          </cell>
          <cell r="G1196" t="str">
            <v>923</v>
          </cell>
          <cell r="I1196">
            <v>2544.6625560538114</v>
          </cell>
        </row>
        <row r="1197">
          <cell r="A1197" t="str">
            <v>924SO</v>
          </cell>
          <cell r="B1197" t="str">
            <v>924</v>
          </cell>
          <cell r="D1197">
            <v>34205467.443811655</v>
          </cell>
          <cell r="F1197" t="str">
            <v>924SO</v>
          </cell>
          <cell r="G1197" t="str">
            <v>924</v>
          </cell>
          <cell r="I1197">
            <v>34205467.443811655</v>
          </cell>
        </row>
        <row r="1198">
          <cell r="A1198" t="str">
            <v>925SO</v>
          </cell>
          <cell r="B1198" t="str">
            <v>925</v>
          </cell>
          <cell r="D1198">
            <v>9668699.9735201802</v>
          </cell>
          <cell r="F1198" t="str">
            <v>925SO</v>
          </cell>
          <cell r="G1198" t="str">
            <v>925</v>
          </cell>
          <cell r="I1198">
            <v>9668699.9735201802</v>
          </cell>
        </row>
        <row r="1199">
          <cell r="A1199" t="str">
            <v>928CA</v>
          </cell>
          <cell r="B1199" t="str">
            <v>928</v>
          </cell>
          <cell r="D1199">
            <v>74311.565964125562</v>
          </cell>
          <cell r="F1199" t="str">
            <v>928CA</v>
          </cell>
          <cell r="G1199" t="str">
            <v>928</v>
          </cell>
          <cell r="I1199">
            <v>74311.565964125562</v>
          </cell>
        </row>
        <row r="1200">
          <cell r="A1200" t="str">
            <v>928ID</v>
          </cell>
          <cell r="B1200" t="str">
            <v>928</v>
          </cell>
          <cell r="D1200">
            <v>451206.92448991031</v>
          </cell>
          <cell r="F1200" t="str">
            <v>928ID</v>
          </cell>
          <cell r="G1200" t="str">
            <v>928</v>
          </cell>
          <cell r="I1200">
            <v>451206.92448991031</v>
          </cell>
        </row>
        <row r="1201">
          <cell r="A1201" t="str">
            <v>928OR</v>
          </cell>
          <cell r="B1201" t="str">
            <v>928</v>
          </cell>
          <cell r="D1201">
            <v>4050270.6783295861</v>
          </cell>
          <cell r="F1201" t="str">
            <v>928OR</v>
          </cell>
          <cell r="G1201" t="str">
            <v>928</v>
          </cell>
          <cell r="I1201">
            <v>4050270.6783295861</v>
          </cell>
        </row>
        <row r="1202">
          <cell r="A1202" t="str">
            <v>928SG</v>
          </cell>
          <cell r="B1202" t="str">
            <v>928</v>
          </cell>
          <cell r="D1202">
            <v>1979812.5127690581</v>
          </cell>
          <cell r="F1202" t="str">
            <v>928SG</v>
          </cell>
          <cell r="G1202" t="str">
            <v>928</v>
          </cell>
          <cell r="I1202">
            <v>1979812.5127690581</v>
          </cell>
        </row>
        <row r="1203">
          <cell r="A1203" t="str">
            <v>928SO</v>
          </cell>
          <cell r="B1203" t="str">
            <v>928</v>
          </cell>
          <cell r="D1203">
            <v>2937.3554652466364</v>
          </cell>
          <cell r="F1203" t="str">
            <v>928SO</v>
          </cell>
          <cell r="G1203" t="str">
            <v>928</v>
          </cell>
          <cell r="I1203">
            <v>2937.3554652466364</v>
          </cell>
        </row>
        <row r="1204">
          <cell r="A1204" t="str">
            <v>928UT</v>
          </cell>
          <cell r="B1204" t="str">
            <v>928</v>
          </cell>
          <cell r="D1204">
            <v>3911530.2780044843</v>
          </cell>
          <cell r="F1204" t="str">
            <v>928UT</v>
          </cell>
          <cell r="G1204" t="str">
            <v>928</v>
          </cell>
          <cell r="I1204">
            <v>3911530.2780044843</v>
          </cell>
        </row>
        <row r="1205">
          <cell r="A1205" t="str">
            <v>928WA</v>
          </cell>
          <cell r="B1205" t="str">
            <v>928</v>
          </cell>
          <cell r="D1205">
            <v>503638.98786995513</v>
          </cell>
          <cell r="F1205" t="str">
            <v>928WA</v>
          </cell>
          <cell r="G1205" t="str">
            <v>928</v>
          </cell>
          <cell r="I1205">
            <v>503638.98786995513</v>
          </cell>
        </row>
        <row r="1206">
          <cell r="A1206" t="str">
            <v>928WYP</v>
          </cell>
          <cell r="B1206" t="str">
            <v>928</v>
          </cell>
          <cell r="D1206">
            <v>1145494.459013453</v>
          </cell>
          <cell r="F1206" t="str">
            <v>928WYP</v>
          </cell>
          <cell r="G1206" t="str">
            <v>928</v>
          </cell>
          <cell r="I1206">
            <v>1145494.459013453</v>
          </cell>
        </row>
        <row r="1207">
          <cell r="A1207" t="str">
            <v>929SO</v>
          </cell>
          <cell r="B1207" t="str">
            <v>929</v>
          </cell>
          <cell r="D1207">
            <v>-4165348.5149099268</v>
          </cell>
          <cell r="F1207" t="str">
            <v>929SO</v>
          </cell>
          <cell r="G1207" t="str">
            <v>929</v>
          </cell>
          <cell r="I1207">
            <v>-4165348.5149099268</v>
          </cell>
        </row>
        <row r="1208">
          <cell r="A1208" t="str">
            <v>930CN</v>
          </cell>
          <cell r="B1208" t="str">
            <v>930</v>
          </cell>
          <cell r="D1208">
            <v>4689.1816143497754</v>
          </cell>
          <cell r="F1208" t="str">
            <v>930CN</v>
          </cell>
          <cell r="G1208" t="str">
            <v>930</v>
          </cell>
          <cell r="I1208">
            <v>4689.1816143497754</v>
          </cell>
        </row>
        <row r="1209">
          <cell r="A1209" t="str">
            <v>930ID</v>
          </cell>
          <cell r="B1209" t="str">
            <v>930</v>
          </cell>
          <cell r="D1209">
            <v>6252.2421524663678</v>
          </cell>
          <cell r="F1209" t="str">
            <v>930ID</v>
          </cell>
          <cell r="G1209" t="str">
            <v>930</v>
          </cell>
          <cell r="I1209">
            <v>6252.2421524663678</v>
          </cell>
        </row>
        <row r="1210">
          <cell r="A1210" t="str">
            <v>930OR</v>
          </cell>
          <cell r="B1210" t="str">
            <v>930</v>
          </cell>
          <cell r="D1210">
            <v>4102719.3414125559</v>
          </cell>
          <cell r="F1210" t="str">
            <v>930OR</v>
          </cell>
          <cell r="G1210" t="str">
            <v>930</v>
          </cell>
          <cell r="I1210">
            <v>4102719.3414125559</v>
          </cell>
        </row>
        <row r="1211">
          <cell r="A1211" t="str">
            <v>930SO</v>
          </cell>
          <cell r="B1211" t="str">
            <v>930</v>
          </cell>
          <cell r="D1211">
            <v>6782975.7095700894</v>
          </cell>
          <cell r="F1211" t="str">
            <v>930SO</v>
          </cell>
          <cell r="G1211" t="str">
            <v>930</v>
          </cell>
          <cell r="I1211">
            <v>6782975.7095700894</v>
          </cell>
        </row>
        <row r="1212">
          <cell r="A1212" t="str">
            <v>930UT</v>
          </cell>
          <cell r="B1212" t="str">
            <v>930</v>
          </cell>
          <cell r="D1212">
            <v>1567094.8286266816</v>
          </cell>
          <cell r="F1212" t="str">
            <v>930UT</v>
          </cell>
          <cell r="G1212" t="str">
            <v>930</v>
          </cell>
          <cell r="I1212">
            <v>1567094.8286266816</v>
          </cell>
        </row>
        <row r="1213">
          <cell r="A1213" t="str">
            <v>930WA</v>
          </cell>
          <cell r="B1213" t="str">
            <v>930</v>
          </cell>
          <cell r="D1213">
            <v>7815.3547926008969</v>
          </cell>
          <cell r="F1213" t="str">
            <v>930WA</v>
          </cell>
          <cell r="G1213" t="str">
            <v>930</v>
          </cell>
          <cell r="I1213">
            <v>7815.3547926008969</v>
          </cell>
        </row>
        <row r="1214">
          <cell r="A1214" t="str">
            <v>930WYP</v>
          </cell>
          <cell r="B1214" t="str">
            <v>930</v>
          </cell>
          <cell r="D1214">
            <v>205409.54439461883</v>
          </cell>
          <cell r="F1214" t="str">
            <v>930WYP</v>
          </cell>
          <cell r="G1214" t="str">
            <v>930</v>
          </cell>
          <cell r="I1214">
            <v>205409.54439461883</v>
          </cell>
        </row>
        <row r="1215">
          <cell r="A1215" t="str">
            <v>931OR</v>
          </cell>
          <cell r="B1215" t="str">
            <v>931</v>
          </cell>
          <cell r="D1215">
            <v>972565.89202354266</v>
          </cell>
          <cell r="F1215" t="str">
            <v>931OR</v>
          </cell>
          <cell r="G1215" t="str">
            <v>931</v>
          </cell>
          <cell r="I1215">
            <v>972565.89202354266</v>
          </cell>
        </row>
        <row r="1216">
          <cell r="A1216" t="str">
            <v>931SO</v>
          </cell>
          <cell r="B1216" t="str">
            <v>931</v>
          </cell>
          <cell r="D1216">
            <v>5591078.3820627695</v>
          </cell>
          <cell r="F1216" t="str">
            <v>931SO</v>
          </cell>
          <cell r="G1216" t="str">
            <v>931</v>
          </cell>
          <cell r="I1216">
            <v>5591078.3820627695</v>
          </cell>
        </row>
        <row r="1217">
          <cell r="A1217" t="str">
            <v>931UT</v>
          </cell>
          <cell r="B1217" t="str">
            <v>931</v>
          </cell>
          <cell r="D1217">
            <v>-287.6031390134529</v>
          </cell>
          <cell r="F1217" t="str">
            <v>931UT</v>
          </cell>
          <cell r="G1217" t="str">
            <v>931</v>
          </cell>
          <cell r="I1217">
            <v>-287.6031390134529</v>
          </cell>
        </row>
        <row r="1218">
          <cell r="A1218" t="str">
            <v>931WA</v>
          </cell>
          <cell r="B1218" t="str">
            <v>931</v>
          </cell>
          <cell r="D1218">
            <v>-521.02017937219728</v>
          </cell>
          <cell r="F1218" t="str">
            <v>931WA</v>
          </cell>
          <cell r="G1218" t="str">
            <v>931</v>
          </cell>
          <cell r="I1218">
            <v>-521.02017937219728</v>
          </cell>
        </row>
        <row r="1219">
          <cell r="A1219" t="str">
            <v>931WYP</v>
          </cell>
          <cell r="B1219" t="str">
            <v>931</v>
          </cell>
          <cell r="D1219">
            <v>1969.8522533632288</v>
          </cell>
          <cell r="F1219" t="str">
            <v>931WYP</v>
          </cell>
          <cell r="G1219" t="str">
            <v>931</v>
          </cell>
          <cell r="I1219">
            <v>1969.8522533632288</v>
          </cell>
        </row>
        <row r="1220">
          <cell r="A1220" t="str">
            <v>935OR</v>
          </cell>
          <cell r="B1220" t="str">
            <v>935</v>
          </cell>
          <cell r="D1220">
            <v>24372.289666854125</v>
          </cell>
          <cell r="F1220" t="str">
            <v>935OR</v>
          </cell>
          <cell r="G1220" t="str">
            <v>935</v>
          </cell>
          <cell r="I1220">
            <v>24372.289666854125</v>
          </cell>
        </row>
        <row r="1221">
          <cell r="A1221" t="str">
            <v>935SO</v>
          </cell>
          <cell r="B1221" t="str">
            <v>935</v>
          </cell>
          <cell r="D1221">
            <v>27422623.51836475</v>
          </cell>
          <cell r="F1221" t="str">
            <v>935SO</v>
          </cell>
          <cell r="G1221" t="str">
            <v>935</v>
          </cell>
          <cell r="I1221">
            <v>27422623.51836475</v>
          </cell>
        </row>
        <row r="1222">
          <cell r="A1222" t="str">
            <v>DPCA</v>
          </cell>
          <cell r="B1222" t="str">
            <v>DP</v>
          </cell>
          <cell r="D1222">
            <v>360377.61</v>
          </cell>
          <cell r="F1222" t="str">
            <v>DPCA</v>
          </cell>
          <cell r="G1222" t="str">
            <v>DP</v>
          </cell>
          <cell r="I1222">
            <v>360377.61</v>
          </cell>
        </row>
        <row r="1223">
          <cell r="A1223" t="str">
            <v>DPID</v>
          </cell>
          <cell r="B1223" t="str">
            <v>DP</v>
          </cell>
          <cell r="D1223">
            <v>838370.67</v>
          </cell>
          <cell r="F1223" t="str">
            <v>DPID</v>
          </cell>
          <cell r="G1223" t="str">
            <v>DP</v>
          </cell>
          <cell r="I1223">
            <v>838370.67</v>
          </cell>
        </row>
        <row r="1224">
          <cell r="A1224" t="str">
            <v>DPOR</v>
          </cell>
          <cell r="B1224" t="str">
            <v>DP</v>
          </cell>
          <cell r="D1224">
            <v>6817549.1900000004</v>
          </cell>
          <cell r="F1224" t="str">
            <v>DPOR</v>
          </cell>
          <cell r="G1224" t="str">
            <v>DP</v>
          </cell>
          <cell r="I1224">
            <v>6817549.1900000004</v>
          </cell>
        </row>
        <row r="1225">
          <cell r="A1225" t="str">
            <v>DPUT</v>
          </cell>
          <cell r="B1225" t="str">
            <v>DP</v>
          </cell>
          <cell r="D1225">
            <v>12608876.720000001</v>
          </cell>
          <cell r="F1225" t="str">
            <v>DPUT</v>
          </cell>
          <cell r="G1225" t="str">
            <v>DP</v>
          </cell>
          <cell r="I1225">
            <v>12608876.720000001</v>
          </cell>
        </row>
        <row r="1226">
          <cell r="A1226" t="str">
            <v>DPWA</v>
          </cell>
          <cell r="B1226" t="str">
            <v>DP</v>
          </cell>
          <cell r="D1226">
            <v>2103300.81</v>
          </cell>
          <cell r="F1226" t="str">
            <v>DPWA</v>
          </cell>
          <cell r="G1226" t="str">
            <v>DP</v>
          </cell>
          <cell r="I1226">
            <v>2103300.81</v>
          </cell>
        </row>
        <row r="1227">
          <cell r="A1227" t="str">
            <v>DPWYU</v>
          </cell>
          <cell r="B1227" t="str">
            <v>DP</v>
          </cell>
          <cell r="D1227">
            <v>2164394.7200000002</v>
          </cell>
          <cell r="F1227" t="str">
            <v>DPWYU</v>
          </cell>
          <cell r="G1227" t="str">
            <v>DP</v>
          </cell>
          <cell r="I1227">
            <v>2164394.7200000002</v>
          </cell>
        </row>
        <row r="1228">
          <cell r="A1228" t="str">
            <v>GPSO</v>
          </cell>
          <cell r="B1228" t="str">
            <v>GP</v>
          </cell>
          <cell r="D1228">
            <v>206987.86</v>
          </cell>
          <cell r="F1228" t="str">
            <v>GPSO</v>
          </cell>
          <cell r="G1228" t="str">
            <v>GP</v>
          </cell>
          <cell r="I1228">
            <v>206987.86</v>
          </cell>
        </row>
        <row r="1229">
          <cell r="A1229" t="str">
            <v>OPSG</v>
          </cell>
          <cell r="B1229" t="str">
            <v>OP</v>
          </cell>
          <cell r="D1229">
            <v>300383502.86000001</v>
          </cell>
          <cell r="F1229" t="str">
            <v>OPSG</v>
          </cell>
          <cell r="G1229" t="str">
            <v>OP</v>
          </cell>
          <cell r="I1229">
            <v>300383502.86000001</v>
          </cell>
        </row>
        <row r="1230">
          <cell r="A1230" t="str">
            <v>SCHMAPSE</v>
          </cell>
          <cell r="B1230" t="str">
            <v>SCHMAP</v>
          </cell>
          <cell r="D1230">
            <v>45000.341581000001</v>
          </cell>
          <cell r="F1230" t="str">
            <v>SCHMAPSE</v>
          </cell>
          <cell r="G1230" t="str">
            <v>SCHMAP</v>
          </cell>
          <cell r="I1230">
            <v>45000.341581000001</v>
          </cell>
        </row>
        <row r="1231">
          <cell r="A1231" t="str">
            <v>SCHMAPSO</v>
          </cell>
          <cell r="B1231" t="str">
            <v>SCHMAP</v>
          </cell>
          <cell r="D1231">
            <v>9738000.2000000011</v>
          </cell>
          <cell r="F1231" t="str">
            <v>SCHMAPSO</v>
          </cell>
          <cell r="G1231" t="str">
            <v>SCHMAP</v>
          </cell>
          <cell r="I1231">
            <v>9738000.2000000011</v>
          </cell>
        </row>
        <row r="1232">
          <cell r="A1232" t="str">
            <v>SCHMATBADDEBT</v>
          </cell>
          <cell r="B1232" t="str">
            <v>SCHMAT</v>
          </cell>
          <cell r="D1232">
            <v>-0.14000000001396984</v>
          </cell>
          <cell r="F1232" t="str">
            <v>SCHMATBADDEBT</v>
          </cell>
          <cell r="G1232" t="str">
            <v>SCHMAT</v>
          </cell>
          <cell r="I1232">
            <v>-0.14000000001396984</v>
          </cell>
        </row>
        <row r="1233">
          <cell r="A1233" t="str">
            <v>SCHMATCA</v>
          </cell>
          <cell r="B1233" t="str">
            <v>SCHMAT</v>
          </cell>
          <cell r="D1233">
            <v>878130.35999999987</v>
          </cell>
          <cell r="F1233" t="str">
            <v>SCHMATCA</v>
          </cell>
          <cell r="G1233" t="str">
            <v>SCHMAT</v>
          </cell>
          <cell r="I1233">
            <v>878130.35999999987</v>
          </cell>
        </row>
        <row r="1234">
          <cell r="A1234" t="str">
            <v>SCHMATCIAC</v>
          </cell>
          <cell r="B1234" t="str">
            <v>SCHMAT</v>
          </cell>
          <cell r="D1234">
            <v>59831265.339999996</v>
          </cell>
          <cell r="F1234" t="str">
            <v>SCHMATCIAC</v>
          </cell>
          <cell r="G1234" t="str">
            <v>SCHMAT</v>
          </cell>
          <cell r="I1234">
            <v>59831265.339999996</v>
          </cell>
        </row>
        <row r="1235">
          <cell r="A1235" t="str">
            <v>SCHMATID</v>
          </cell>
          <cell r="B1235" t="str">
            <v>SCHMAT</v>
          </cell>
          <cell r="D1235">
            <v>634938.9</v>
          </cell>
          <cell r="F1235" t="str">
            <v>SCHMATID</v>
          </cell>
          <cell r="G1235" t="str">
            <v>SCHMAT</v>
          </cell>
          <cell r="I1235">
            <v>634938.9</v>
          </cell>
        </row>
        <row r="1236">
          <cell r="A1236" t="str">
            <v>SCHMATOR</v>
          </cell>
          <cell r="B1236" t="str">
            <v>SCHMAT</v>
          </cell>
          <cell r="D1236">
            <v>12578727.59</v>
          </cell>
          <cell r="F1236" t="str">
            <v>SCHMATOR</v>
          </cell>
          <cell r="G1236" t="str">
            <v>SCHMAT</v>
          </cell>
          <cell r="I1236">
            <v>12578727.59</v>
          </cell>
        </row>
        <row r="1237">
          <cell r="A1237" t="str">
            <v>SCHMATOTHER</v>
          </cell>
          <cell r="B1237" t="str">
            <v>SCHMAT</v>
          </cell>
          <cell r="D1237">
            <v>-1024000.5399999991</v>
          </cell>
          <cell r="F1237" t="str">
            <v>SCHMATOTHER</v>
          </cell>
          <cell r="G1237" t="str">
            <v>SCHMAT</v>
          </cell>
          <cell r="I1237">
            <v>-1024000.5399999991</v>
          </cell>
        </row>
        <row r="1238">
          <cell r="A1238" t="str">
            <v>SCHMATSCHMDEXP</v>
          </cell>
          <cell r="B1238" t="str">
            <v>SCHMAT</v>
          </cell>
          <cell r="D1238">
            <v>562216209.41899395</v>
          </cell>
          <cell r="F1238" t="str">
            <v>SCHMATSCHMDEXP</v>
          </cell>
          <cell r="G1238" t="str">
            <v>SCHMAT</v>
          </cell>
          <cell r="I1238">
            <v>562216209.41899395</v>
          </cell>
        </row>
        <row r="1239">
          <cell r="A1239" t="str">
            <v>SCHMATSE</v>
          </cell>
          <cell r="B1239" t="str">
            <v>SCHMAT</v>
          </cell>
          <cell r="D1239">
            <v>4460615.8398009986</v>
          </cell>
          <cell r="F1239" t="str">
            <v>SCHMATSE</v>
          </cell>
          <cell r="G1239" t="str">
            <v>SCHMAT</v>
          </cell>
          <cell r="I1239">
            <v>4460615.8398009986</v>
          </cell>
        </row>
        <row r="1240">
          <cell r="A1240" t="str">
            <v>SCHMATSG</v>
          </cell>
          <cell r="B1240" t="str">
            <v>SCHMAT</v>
          </cell>
          <cell r="D1240">
            <v>2654641.2359850006</v>
          </cell>
          <cell r="F1240" t="str">
            <v>SCHMATSG</v>
          </cell>
          <cell r="G1240" t="str">
            <v>SCHMAT</v>
          </cell>
          <cell r="I1240">
            <v>2654641.2359850006</v>
          </cell>
        </row>
        <row r="1241">
          <cell r="A1241" t="str">
            <v>SCHMATSGCT</v>
          </cell>
          <cell r="B1241" t="str">
            <v>SCHMAT</v>
          </cell>
          <cell r="D1241">
            <v>938632.46613700001</v>
          </cell>
          <cell r="F1241" t="str">
            <v>SCHMATSGCT</v>
          </cell>
          <cell r="G1241" t="str">
            <v>SCHMAT</v>
          </cell>
          <cell r="I1241">
            <v>938632.46613700001</v>
          </cell>
        </row>
        <row r="1242">
          <cell r="A1242" t="str">
            <v>SCHMATSNP</v>
          </cell>
          <cell r="B1242" t="str">
            <v>SCHMAT</v>
          </cell>
          <cell r="D1242">
            <v>138230745.75999999</v>
          </cell>
          <cell r="F1242" t="str">
            <v>SCHMATSNP</v>
          </cell>
          <cell r="G1242" t="str">
            <v>SCHMAT</v>
          </cell>
          <cell r="I1242">
            <v>138230745.75999999</v>
          </cell>
        </row>
        <row r="1243">
          <cell r="A1243" t="str">
            <v>SCHMATSNPD</v>
          </cell>
          <cell r="B1243" t="str">
            <v>SCHMAT</v>
          </cell>
          <cell r="D1243">
            <v>0</v>
          </cell>
          <cell r="F1243" t="str">
            <v>SCHMATSNPD</v>
          </cell>
          <cell r="G1243" t="str">
            <v>SCHMAT</v>
          </cell>
          <cell r="I1243">
            <v>0</v>
          </cell>
        </row>
        <row r="1244">
          <cell r="A1244" t="str">
            <v>SCHMATSO</v>
          </cell>
          <cell r="B1244" t="str">
            <v>SCHMAT</v>
          </cell>
          <cell r="D1244">
            <v>1660162.290000001</v>
          </cell>
          <cell r="F1244" t="str">
            <v>SCHMATSO</v>
          </cell>
          <cell r="G1244" t="str">
            <v>SCHMAT</v>
          </cell>
          <cell r="I1244">
            <v>1660162.290000001</v>
          </cell>
        </row>
        <row r="1245">
          <cell r="A1245" t="str">
            <v>SCHMATTROJD</v>
          </cell>
          <cell r="B1245" t="str">
            <v>SCHMAT</v>
          </cell>
          <cell r="D1245">
            <v>1670005.61354</v>
          </cell>
          <cell r="F1245" t="str">
            <v>SCHMATTROJD</v>
          </cell>
          <cell r="G1245" t="str">
            <v>SCHMAT</v>
          </cell>
          <cell r="I1245">
            <v>1670005.61354</v>
          </cell>
        </row>
        <row r="1246">
          <cell r="A1246" t="str">
            <v>SCHMATUT</v>
          </cell>
          <cell r="B1246" t="str">
            <v>SCHMAT</v>
          </cell>
          <cell r="D1246">
            <v>398143.36999999732</v>
          </cell>
          <cell r="F1246" t="str">
            <v>SCHMATUT</v>
          </cell>
          <cell r="G1246" t="str">
            <v>SCHMAT</v>
          </cell>
          <cell r="I1246">
            <v>398143.36999999732</v>
          </cell>
        </row>
        <row r="1247">
          <cell r="A1247" t="str">
            <v>SCHMATWA</v>
          </cell>
          <cell r="B1247" t="str">
            <v>SCHMAT</v>
          </cell>
          <cell r="D1247">
            <v>371832.75</v>
          </cell>
          <cell r="F1247" t="str">
            <v>SCHMATWA</v>
          </cell>
          <cell r="G1247" t="str">
            <v>SCHMAT</v>
          </cell>
          <cell r="I1247">
            <v>371832.75</v>
          </cell>
        </row>
        <row r="1248">
          <cell r="A1248" t="str">
            <v>SCHMATWYP</v>
          </cell>
          <cell r="B1248" t="str">
            <v>SCHMAT</v>
          </cell>
          <cell r="D1248">
            <v>141262.80999999866</v>
          </cell>
          <cell r="F1248" t="str">
            <v>SCHMATWYP</v>
          </cell>
          <cell r="G1248" t="str">
            <v>SCHMAT</v>
          </cell>
          <cell r="I1248">
            <v>141262.80999999866</v>
          </cell>
        </row>
        <row r="1249">
          <cell r="A1249" t="str">
            <v>SCHMDPSE</v>
          </cell>
          <cell r="B1249" t="str">
            <v>SCHMDP</v>
          </cell>
          <cell r="D1249">
            <v>274059.99077999964</v>
          </cell>
          <cell r="F1249" t="str">
            <v>SCHMDPSE</v>
          </cell>
          <cell r="G1249" t="str">
            <v>SCHMDP</v>
          </cell>
          <cell r="I1249">
            <v>274059.99077999964</v>
          </cell>
        </row>
        <row r="1250">
          <cell r="A1250" t="str">
            <v>SCHMDPSG</v>
          </cell>
          <cell r="B1250" t="str">
            <v>SCHMDP</v>
          </cell>
          <cell r="D1250">
            <v>-0.24</v>
          </cell>
          <cell r="F1250" t="str">
            <v>SCHMDPSG</v>
          </cell>
          <cell r="G1250" t="str">
            <v>SCHMDP</v>
          </cell>
          <cell r="I1250">
            <v>-0.24</v>
          </cell>
        </row>
        <row r="1251">
          <cell r="A1251" t="str">
            <v>SCHMDPSNP</v>
          </cell>
          <cell r="B1251" t="str">
            <v>SCHMDP</v>
          </cell>
          <cell r="D1251">
            <v>381062.7</v>
          </cell>
          <cell r="F1251" t="str">
            <v>SCHMDPSNP</v>
          </cell>
          <cell r="G1251" t="str">
            <v>SCHMDP</v>
          </cell>
          <cell r="I1251">
            <v>381062.7</v>
          </cell>
        </row>
        <row r="1252">
          <cell r="A1252" t="str">
            <v>SCHMDPSO</v>
          </cell>
          <cell r="B1252" t="str">
            <v>SCHMDP</v>
          </cell>
          <cell r="D1252">
            <v>15400500.260000002</v>
          </cell>
          <cell r="F1252" t="str">
            <v>SCHMDPSO</v>
          </cell>
          <cell r="G1252" t="str">
            <v>SCHMDP</v>
          </cell>
          <cell r="I1252">
            <v>15400500.260000002</v>
          </cell>
        </row>
        <row r="1253">
          <cell r="A1253" t="str">
            <v>SCHMDTCA</v>
          </cell>
          <cell r="B1253" t="str">
            <v>SCHMDT</v>
          </cell>
          <cell r="D1253">
            <v>15051.179999999935</v>
          </cell>
          <cell r="F1253" t="str">
            <v>SCHMDTCA</v>
          </cell>
          <cell r="G1253" t="str">
            <v>SCHMDT</v>
          </cell>
          <cell r="I1253">
            <v>15051.179999999935</v>
          </cell>
        </row>
        <row r="1254">
          <cell r="A1254" t="str">
            <v>SCHMDTCN</v>
          </cell>
          <cell r="B1254" t="str">
            <v>SCHMDT</v>
          </cell>
          <cell r="D1254">
            <v>0.27372400000604102</v>
          </cell>
          <cell r="F1254" t="str">
            <v>SCHMDTCN</v>
          </cell>
          <cell r="G1254" t="str">
            <v>SCHMDT</v>
          </cell>
          <cell r="I1254">
            <v>0.27372400000604102</v>
          </cell>
        </row>
        <row r="1255">
          <cell r="A1255" t="str">
            <v>SCHMDTDGP</v>
          </cell>
          <cell r="B1255" t="str">
            <v>SCHMDT</v>
          </cell>
          <cell r="D1255">
            <v>0</v>
          </cell>
          <cell r="F1255" t="str">
            <v>SCHMDTDGP</v>
          </cell>
          <cell r="G1255" t="str">
            <v>SCHMDT</v>
          </cell>
          <cell r="I1255">
            <v>0</v>
          </cell>
        </row>
        <row r="1256">
          <cell r="A1256" t="str">
            <v>SCHMDTGPS</v>
          </cell>
          <cell r="B1256" t="str">
            <v>SCHMDT</v>
          </cell>
          <cell r="D1256">
            <v>38086908.850000009</v>
          </cell>
          <cell r="F1256" t="str">
            <v>SCHMDTGPS</v>
          </cell>
          <cell r="G1256" t="str">
            <v>SCHMDT</v>
          </cell>
          <cell r="I1256">
            <v>38086908.850000009</v>
          </cell>
        </row>
        <row r="1257">
          <cell r="A1257" t="str">
            <v>SCHMDTID</v>
          </cell>
          <cell r="B1257" t="str">
            <v>SCHMDT</v>
          </cell>
          <cell r="D1257">
            <v>602208.23</v>
          </cell>
          <cell r="F1257" t="str">
            <v>SCHMDTID</v>
          </cell>
          <cell r="G1257" t="str">
            <v>SCHMDT</v>
          </cell>
          <cell r="I1257">
            <v>602208.23</v>
          </cell>
        </row>
        <row r="1258">
          <cell r="A1258" t="str">
            <v>SCHMDTOR</v>
          </cell>
          <cell r="B1258" t="str">
            <v>SCHMDT</v>
          </cell>
          <cell r="D1258">
            <v>7.0000000298023224E-2</v>
          </cell>
          <cell r="F1258" t="str">
            <v>SCHMDTOR</v>
          </cell>
          <cell r="G1258" t="str">
            <v>SCHMDT</v>
          </cell>
          <cell r="I1258">
            <v>7.0000000298023224E-2</v>
          </cell>
        </row>
        <row r="1259">
          <cell r="A1259" t="str">
            <v>SCHMDTOTHER</v>
          </cell>
          <cell r="B1259" t="str">
            <v>SCHMDT</v>
          </cell>
          <cell r="D1259">
            <v>1565755.6</v>
          </cell>
          <cell r="F1259" t="str">
            <v>SCHMDTOTHER</v>
          </cell>
          <cell r="G1259" t="str">
            <v>SCHMDT</v>
          </cell>
          <cell r="I1259">
            <v>1565755.6</v>
          </cell>
        </row>
        <row r="1260">
          <cell r="A1260" t="str">
            <v>SCHMDTSE</v>
          </cell>
          <cell r="B1260" t="str">
            <v>SCHMDT</v>
          </cell>
          <cell r="D1260">
            <v>10701490.857638009</v>
          </cell>
          <cell r="F1260" t="str">
            <v>SCHMDTSE</v>
          </cell>
          <cell r="G1260" t="str">
            <v>SCHMDT</v>
          </cell>
          <cell r="I1260">
            <v>10701490.857638009</v>
          </cell>
        </row>
        <row r="1261">
          <cell r="A1261" t="str">
            <v>SCHMDTSG</v>
          </cell>
          <cell r="B1261" t="str">
            <v>SCHMDT</v>
          </cell>
          <cell r="D1261">
            <v>128819384.168075</v>
          </cell>
          <cell r="F1261" t="str">
            <v>SCHMDTSG</v>
          </cell>
          <cell r="G1261" t="str">
            <v>SCHMDT</v>
          </cell>
          <cell r="I1261">
            <v>128819384.168075</v>
          </cell>
        </row>
        <row r="1262">
          <cell r="A1262" t="str">
            <v>SCHMDTSNP</v>
          </cell>
          <cell r="B1262" t="str">
            <v>SCHMDT</v>
          </cell>
          <cell r="D1262">
            <v>132781765.75</v>
          </cell>
          <cell r="F1262" t="str">
            <v>SCHMDTSNP</v>
          </cell>
          <cell r="G1262" t="str">
            <v>SCHMDT</v>
          </cell>
          <cell r="I1262">
            <v>132781765.75</v>
          </cell>
        </row>
        <row r="1263">
          <cell r="A1263" t="str">
            <v>SCHMDTSNPD</v>
          </cell>
          <cell r="B1263" t="str">
            <v>SCHMDT</v>
          </cell>
          <cell r="D1263">
            <v>0.11999999999534339</v>
          </cell>
          <cell r="F1263" t="str">
            <v>SCHMDTSNPD</v>
          </cell>
          <cell r="G1263" t="str">
            <v>SCHMDT</v>
          </cell>
          <cell r="I1263">
            <v>0.11999999999534339</v>
          </cell>
        </row>
        <row r="1264">
          <cell r="A1264" t="str">
            <v>SCHMDTSO</v>
          </cell>
          <cell r="B1264" t="str">
            <v>SCHMDT</v>
          </cell>
          <cell r="D1264">
            <v>-8.0000005662441254E-2</v>
          </cell>
          <cell r="F1264" t="str">
            <v>SCHMDTSO</v>
          </cell>
          <cell r="G1264" t="str">
            <v>SCHMDT</v>
          </cell>
          <cell r="I1264">
            <v>-8.0000005662441254E-2</v>
          </cell>
        </row>
        <row r="1265">
          <cell r="A1265" t="str">
            <v>SCHMDTTAXDEPR</v>
          </cell>
          <cell r="B1265" t="str">
            <v>SCHMDT</v>
          </cell>
          <cell r="D1265">
            <v>944321437.39999986</v>
          </cell>
          <cell r="F1265" t="str">
            <v>SCHMDTTAXDEPR</v>
          </cell>
          <cell r="G1265" t="str">
            <v>SCHMDT</v>
          </cell>
          <cell r="I1265">
            <v>944321437.39999986</v>
          </cell>
        </row>
        <row r="1266">
          <cell r="A1266" t="str">
            <v>SCHMDTUT</v>
          </cell>
          <cell r="B1266" t="str">
            <v>SCHMDT</v>
          </cell>
          <cell r="D1266">
            <v>679353.63</v>
          </cell>
          <cell r="F1266" t="str">
            <v>SCHMDTUT</v>
          </cell>
          <cell r="G1266" t="str">
            <v>SCHMDT</v>
          </cell>
          <cell r="I1266">
            <v>679353.63</v>
          </cell>
        </row>
        <row r="1267">
          <cell r="A1267" t="str">
            <v>SCHMDTWA</v>
          </cell>
          <cell r="B1267" t="str">
            <v>SCHMDT</v>
          </cell>
          <cell r="D1267">
            <v>0.79999999981373549</v>
          </cell>
          <cell r="F1267" t="str">
            <v>SCHMDTWA</v>
          </cell>
          <cell r="G1267" t="str">
            <v>SCHMDT</v>
          </cell>
          <cell r="I1267">
            <v>0.79999999981373549</v>
          </cell>
        </row>
        <row r="1268">
          <cell r="A1268" t="str">
            <v>SCHMDTWYP</v>
          </cell>
          <cell r="B1268" t="str">
            <v>SCHMDT</v>
          </cell>
          <cell r="D1268">
            <v>85700.059999998659</v>
          </cell>
          <cell r="F1268" t="str">
            <v>SCHMDTWYP</v>
          </cell>
          <cell r="G1268" t="str">
            <v>SCHMDT</v>
          </cell>
          <cell r="I1268">
            <v>85700.059999998659</v>
          </cell>
        </row>
        <row r="1269">
          <cell r="A1269" t="str">
            <v>SPSG</v>
          </cell>
          <cell r="B1269" t="str">
            <v>SP</v>
          </cell>
          <cell r="D1269">
            <v>3112950.43</v>
          </cell>
          <cell r="F1269" t="str">
            <v>SPSG</v>
          </cell>
          <cell r="G1269" t="str">
            <v>SP</v>
          </cell>
          <cell r="I1269">
            <v>3112950.43</v>
          </cell>
        </row>
        <row r="1270">
          <cell r="A1270" t="str">
            <v>TPSG</v>
          </cell>
          <cell r="B1270" t="str">
            <v>TP</v>
          </cell>
          <cell r="D1270">
            <v>33221646.190000001</v>
          </cell>
          <cell r="F1270" t="str">
            <v>TPSG</v>
          </cell>
          <cell r="G1270" t="str">
            <v>TP</v>
          </cell>
          <cell r="I1270">
            <v>33221646.190000001</v>
          </cell>
        </row>
        <row r="1271">
          <cell r="A1271" t="str">
            <v>182MSE</v>
          </cell>
          <cell r="B1271" t="str">
            <v>182M</v>
          </cell>
          <cell r="D1271">
            <v>10764260.085237224</v>
          </cell>
          <cell r="F1271" t="str">
            <v>182MSE</v>
          </cell>
          <cell r="G1271" t="str">
            <v>182M</v>
          </cell>
          <cell r="I1271">
            <v>10764260.085237224</v>
          </cell>
        </row>
        <row r="1272">
          <cell r="A1272" t="str">
            <v>555WYP</v>
          </cell>
          <cell r="B1272">
            <v>555</v>
          </cell>
          <cell r="D1272">
            <v>0</v>
          </cell>
          <cell r="F1272" t="str">
            <v>555WYP</v>
          </cell>
          <cell r="G1272">
            <v>555</v>
          </cell>
          <cell r="I1272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ADVN</v>
          </cell>
        </row>
        <row r="29">
          <cell r="D29" t="str">
            <v>Taxes Other Than Income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cture Changes"/>
      <sheetName val="FX FLDOPS"/>
      <sheetName val="cost center"/>
    </sheetNames>
    <sheetDataSet>
      <sheetData sheetId="0"/>
      <sheetData sheetId="1"/>
      <sheetData sheetId="2" refreshError="1">
        <row r="1">
          <cell r="A1" t="str">
            <v>Cost Center or Group</v>
          </cell>
          <cell r="B1" t="str">
            <v>Cost Center or Group w Desc</v>
          </cell>
          <cell r="C1" t="str">
            <v>Cost Center or Group Desc</v>
          </cell>
          <cell r="D1" t="str">
            <v>CCG1</v>
          </cell>
          <cell r="E1" t="str">
            <v>CCG Rollup1</v>
          </cell>
          <cell r="F1" t="str">
            <v>CCG2</v>
          </cell>
          <cell r="G1" t="str">
            <v>CCG Rollup2</v>
          </cell>
          <cell r="H1" t="str">
            <v>CCG3</v>
          </cell>
          <cell r="I1" t="str">
            <v>CCG Rollup3</v>
          </cell>
          <cell r="J1" t="str">
            <v>CCG4</v>
          </cell>
          <cell r="K1" t="str">
            <v>CCG Rollup4</v>
          </cell>
          <cell r="L1" t="str">
            <v>CCG5</v>
          </cell>
          <cell r="M1" t="str">
            <v>CCG Rollup5</v>
          </cell>
          <cell r="N1" t="str">
            <v>CCG6</v>
          </cell>
          <cell r="O1" t="str">
            <v>CCG Rollup6</v>
          </cell>
          <cell r="P1" t="str">
            <v>CCG Rollup7</v>
          </cell>
          <cell r="Q1" t="str">
            <v>FX_FLDOPS</v>
          </cell>
        </row>
        <row r="2">
          <cell r="A2">
            <v>10750</v>
          </cell>
        </row>
        <row r="3">
          <cell r="A3">
            <v>10752</v>
          </cell>
        </row>
        <row r="4">
          <cell r="A4">
            <v>10754</v>
          </cell>
        </row>
        <row r="5">
          <cell r="A5">
            <v>10756</v>
          </cell>
        </row>
        <row r="6">
          <cell r="A6">
            <v>10758</v>
          </cell>
        </row>
        <row r="7">
          <cell r="A7">
            <v>10760</v>
          </cell>
        </row>
        <row r="8">
          <cell r="A8">
            <v>10762</v>
          </cell>
        </row>
        <row r="9">
          <cell r="A9">
            <v>10765</v>
          </cell>
        </row>
        <row r="10">
          <cell r="A10">
            <v>10778</v>
          </cell>
        </row>
        <row r="11">
          <cell r="A11">
            <v>10779</v>
          </cell>
        </row>
        <row r="12">
          <cell r="A12">
            <v>10780</v>
          </cell>
        </row>
        <row r="13">
          <cell r="A13">
            <v>10781</v>
          </cell>
        </row>
        <row r="14">
          <cell r="A14">
            <v>10782</v>
          </cell>
        </row>
        <row r="15">
          <cell r="A15">
            <v>10783</v>
          </cell>
        </row>
        <row r="16">
          <cell r="A16">
            <v>10784</v>
          </cell>
        </row>
        <row r="17">
          <cell r="A17">
            <v>10785</v>
          </cell>
        </row>
        <row r="18">
          <cell r="A18">
            <v>10786</v>
          </cell>
        </row>
        <row r="19">
          <cell r="A19">
            <v>10787</v>
          </cell>
        </row>
        <row r="20">
          <cell r="A20">
            <v>10788</v>
          </cell>
        </row>
        <row r="21">
          <cell r="A21">
            <v>10789</v>
          </cell>
        </row>
        <row r="22">
          <cell r="A22">
            <v>10790</v>
          </cell>
        </row>
        <row r="23">
          <cell r="A23">
            <v>10791</v>
          </cell>
        </row>
        <row r="24">
          <cell r="A24">
            <v>10792</v>
          </cell>
        </row>
        <row r="25">
          <cell r="A25">
            <v>10793</v>
          </cell>
        </row>
        <row r="26">
          <cell r="A26">
            <v>10794</v>
          </cell>
        </row>
        <row r="27">
          <cell r="A27">
            <v>10795</v>
          </cell>
        </row>
        <row r="28">
          <cell r="A28">
            <v>10796</v>
          </cell>
        </row>
        <row r="29">
          <cell r="A29">
            <v>10797</v>
          </cell>
        </row>
        <row r="30">
          <cell r="A30">
            <v>10798</v>
          </cell>
        </row>
        <row r="31">
          <cell r="A31">
            <v>10799</v>
          </cell>
        </row>
        <row r="32">
          <cell r="A32">
            <v>10800</v>
          </cell>
        </row>
        <row r="33">
          <cell r="A33">
            <v>10801</v>
          </cell>
        </row>
        <row r="34">
          <cell r="A34">
            <v>10802</v>
          </cell>
        </row>
        <row r="35">
          <cell r="A35">
            <v>10803</v>
          </cell>
        </row>
        <row r="36">
          <cell r="A36">
            <v>10804</v>
          </cell>
        </row>
        <row r="37">
          <cell r="A37">
            <v>10805</v>
          </cell>
        </row>
        <row r="38">
          <cell r="A38">
            <v>10806</v>
          </cell>
        </row>
        <row r="39">
          <cell r="A39">
            <v>10807</v>
          </cell>
        </row>
        <row r="40">
          <cell r="A40">
            <v>10808</v>
          </cell>
        </row>
        <row r="41">
          <cell r="A41">
            <v>10809</v>
          </cell>
        </row>
        <row r="42">
          <cell r="A42">
            <v>10810</v>
          </cell>
        </row>
        <row r="43">
          <cell r="A43">
            <v>10811</v>
          </cell>
        </row>
        <row r="44">
          <cell r="A44">
            <v>10812</v>
          </cell>
        </row>
        <row r="45">
          <cell r="A45">
            <v>10813</v>
          </cell>
        </row>
        <row r="46">
          <cell r="A46">
            <v>10821</v>
          </cell>
        </row>
        <row r="47">
          <cell r="A47">
            <v>10822</v>
          </cell>
        </row>
        <row r="48">
          <cell r="A48">
            <v>10823</v>
          </cell>
        </row>
        <row r="49">
          <cell r="A49">
            <v>10824</v>
          </cell>
        </row>
        <row r="50">
          <cell r="A50">
            <v>10826</v>
          </cell>
        </row>
        <row r="51">
          <cell r="A51">
            <v>10827</v>
          </cell>
        </row>
        <row r="52">
          <cell r="A52">
            <v>10828</v>
          </cell>
        </row>
        <row r="53">
          <cell r="A53">
            <v>10830</v>
          </cell>
        </row>
        <row r="54">
          <cell r="A54">
            <v>10831</v>
          </cell>
        </row>
        <row r="55">
          <cell r="A55">
            <v>10832</v>
          </cell>
        </row>
        <row r="56">
          <cell r="A56">
            <v>10834</v>
          </cell>
        </row>
        <row r="57">
          <cell r="A57">
            <v>10835</v>
          </cell>
        </row>
        <row r="58">
          <cell r="A58">
            <v>10836</v>
          </cell>
        </row>
        <row r="59">
          <cell r="A59">
            <v>10838</v>
          </cell>
        </row>
        <row r="60">
          <cell r="A60">
            <v>10839</v>
          </cell>
        </row>
        <row r="61">
          <cell r="A61">
            <v>10840</v>
          </cell>
        </row>
        <row r="62">
          <cell r="A62">
            <v>10842</v>
          </cell>
        </row>
        <row r="63">
          <cell r="A63">
            <v>10843</v>
          </cell>
        </row>
        <row r="64">
          <cell r="A64">
            <v>10844</v>
          </cell>
        </row>
        <row r="65">
          <cell r="A65">
            <v>10845</v>
          </cell>
        </row>
        <row r="66">
          <cell r="A66">
            <v>10846</v>
          </cell>
        </row>
        <row r="67">
          <cell r="A67">
            <v>10847</v>
          </cell>
        </row>
        <row r="68">
          <cell r="A68">
            <v>10848</v>
          </cell>
        </row>
        <row r="69">
          <cell r="A69">
            <v>10849</v>
          </cell>
        </row>
        <row r="70">
          <cell r="A70">
            <v>10850</v>
          </cell>
        </row>
        <row r="71">
          <cell r="A71">
            <v>10851</v>
          </cell>
        </row>
        <row r="72">
          <cell r="A72">
            <v>10852</v>
          </cell>
        </row>
        <row r="73">
          <cell r="A73">
            <v>10854</v>
          </cell>
        </row>
        <row r="74">
          <cell r="A74">
            <v>10855</v>
          </cell>
        </row>
        <row r="75">
          <cell r="A75">
            <v>10856</v>
          </cell>
        </row>
        <row r="76">
          <cell r="A76">
            <v>10858</v>
          </cell>
        </row>
        <row r="77">
          <cell r="A77">
            <v>10859</v>
          </cell>
        </row>
        <row r="78">
          <cell r="A78">
            <v>10860</v>
          </cell>
        </row>
        <row r="79">
          <cell r="A79">
            <v>10862</v>
          </cell>
        </row>
        <row r="80">
          <cell r="A80">
            <v>10863</v>
          </cell>
        </row>
        <row r="81">
          <cell r="A81">
            <v>10864</v>
          </cell>
        </row>
        <row r="82">
          <cell r="A82">
            <v>10866</v>
          </cell>
        </row>
        <row r="83">
          <cell r="A83">
            <v>10867</v>
          </cell>
        </row>
        <row r="84">
          <cell r="A84">
            <v>10868</v>
          </cell>
        </row>
        <row r="85">
          <cell r="A85">
            <v>10870</v>
          </cell>
        </row>
        <row r="86">
          <cell r="A86">
            <v>10871</v>
          </cell>
        </row>
        <row r="87">
          <cell r="A87">
            <v>10872</v>
          </cell>
        </row>
        <row r="88">
          <cell r="A88">
            <v>10874</v>
          </cell>
        </row>
        <row r="89">
          <cell r="A89">
            <v>10875</v>
          </cell>
        </row>
        <row r="90">
          <cell r="A90">
            <v>10876</v>
          </cell>
        </row>
        <row r="91">
          <cell r="A91">
            <v>10878</v>
          </cell>
        </row>
        <row r="92">
          <cell r="A92">
            <v>10879</v>
          </cell>
        </row>
        <row r="93">
          <cell r="A93">
            <v>10880</v>
          </cell>
        </row>
        <row r="94">
          <cell r="A94">
            <v>10882</v>
          </cell>
        </row>
        <row r="95">
          <cell r="A95">
            <v>10883</v>
          </cell>
        </row>
        <row r="96">
          <cell r="A96">
            <v>10884</v>
          </cell>
        </row>
        <row r="97">
          <cell r="A97">
            <v>10886</v>
          </cell>
        </row>
        <row r="98">
          <cell r="A98">
            <v>10887</v>
          </cell>
        </row>
        <row r="99">
          <cell r="A99">
            <v>10888</v>
          </cell>
        </row>
        <row r="100">
          <cell r="A100">
            <v>10890</v>
          </cell>
        </row>
        <row r="101">
          <cell r="A101">
            <v>10891</v>
          </cell>
        </row>
        <row r="102">
          <cell r="A102">
            <v>10892</v>
          </cell>
        </row>
        <row r="103">
          <cell r="A103">
            <v>10893</v>
          </cell>
        </row>
        <row r="104">
          <cell r="A104">
            <v>10894</v>
          </cell>
        </row>
        <row r="105">
          <cell r="A105">
            <v>10895</v>
          </cell>
        </row>
        <row r="106">
          <cell r="A106">
            <v>10896</v>
          </cell>
        </row>
        <row r="107">
          <cell r="A107">
            <v>10898</v>
          </cell>
        </row>
        <row r="108">
          <cell r="A108">
            <v>10899</v>
          </cell>
        </row>
        <row r="109">
          <cell r="A109">
            <v>10900</v>
          </cell>
        </row>
        <row r="110">
          <cell r="A110">
            <v>10902</v>
          </cell>
        </row>
        <row r="111">
          <cell r="A111">
            <v>10903</v>
          </cell>
        </row>
        <row r="112">
          <cell r="A112">
            <v>10904</v>
          </cell>
        </row>
        <row r="113">
          <cell r="A113">
            <v>10906</v>
          </cell>
        </row>
        <row r="114">
          <cell r="A114">
            <v>10907</v>
          </cell>
        </row>
        <row r="115">
          <cell r="A115">
            <v>10908</v>
          </cell>
        </row>
        <row r="116">
          <cell r="A116">
            <v>10910</v>
          </cell>
        </row>
        <row r="117">
          <cell r="A117">
            <v>10911</v>
          </cell>
        </row>
        <row r="118">
          <cell r="A118">
            <v>10912</v>
          </cell>
        </row>
        <row r="119">
          <cell r="A119">
            <v>10913</v>
          </cell>
        </row>
        <row r="120">
          <cell r="A120">
            <v>10914</v>
          </cell>
        </row>
        <row r="121">
          <cell r="A121">
            <v>10915</v>
          </cell>
        </row>
        <row r="122">
          <cell r="A122">
            <v>10916</v>
          </cell>
        </row>
        <row r="123">
          <cell r="A123">
            <v>10918</v>
          </cell>
        </row>
        <row r="124">
          <cell r="A124">
            <v>10919</v>
          </cell>
        </row>
        <row r="125">
          <cell r="A125">
            <v>10920</v>
          </cell>
        </row>
        <row r="126">
          <cell r="A126">
            <v>10922</v>
          </cell>
        </row>
        <row r="127">
          <cell r="A127">
            <v>10923</v>
          </cell>
        </row>
        <row r="128">
          <cell r="A128">
            <v>10924</v>
          </cell>
        </row>
        <row r="129">
          <cell r="A129">
            <v>10926</v>
          </cell>
        </row>
        <row r="130">
          <cell r="A130">
            <v>10927</v>
          </cell>
        </row>
        <row r="131">
          <cell r="A131">
            <v>10928</v>
          </cell>
        </row>
        <row r="132">
          <cell r="A132">
            <v>10930</v>
          </cell>
        </row>
        <row r="133">
          <cell r="A133">
            <v>10931</v>
          </cell>
        </row>
        <row r="134">
          <cell r="A134">
            <v>10932</v>
          </cell>
        </row>
        <row r="135">
          <cell r="A135">
            <v>10934</v>
          </cell>
        </row>
        <row r="136">
          <cell r="A136">
            <v>10935</v>
          </cell>
        </row>
        <row r="137">
          <cell r="A137">
            <v>10936</v>
          </cell>
        </row>
        <row r="138">
          <cell r="A138">
            <v>10938</v>
          </cell>
        </row>
        <row r="139">
          <cell r="A139">
            <v>10939</v>
          </cell>
        </row>
        <row r="140">
          <cell r="A140">
            <v>10940</v>
          </cell>
        </row>
        <row r="141">
          <cell r="A141">
            <v>10942</v>
          </cell>
        </row>
        <row r="142">
          <cell r="A142">
            <v>10943</v>
          </cell>
        </row>
        <row r="143">
          <cell r="A143">
            <v>10944</v>
          </cell>
        </row>
        <row r="144">
          <cell r="A144">
            <v>10946</v>
          </cell>
        </row>
        <row r="145">
          <cell r="A145">
            <v>10947</v>
          </cell>
        </row>
        <row r="146">
          <cell r="A146">
            <v>10948</v>
          </cell>
        </row>
        <row r="147">
          <cell r="A147">
            <v>10950</v>
          </cell>
        </row>
        <row r="148">
          <cell r="A148">
            <v>10951</v>
          </cell>
        </row>
        <row r="149">
          <cell r="A149">
            <v>10952</v>
          </cell>
        </row>
        <row r="150">
          <cell r="A150">
            <v>10954</v>
          </cell>
        </row>
        <row r="151">
          <cell r="A151">
            <v>10955</v>
          </cell>
        </row>
        <row r="152">
          <cell r="A152">
            <v>10956</v>
          </cell>
        </row>
        <row r="153">
          <cell r="A153">
            <v>10958</v>
          </cell>
        </row>
        <row r="154">
          <cell r="A154">
            <v>10959</v>
          </cell>
        </row>
        <row r="155">
          <cell r="A155">
            <v>10960</v>
          </cell>
        </row>
        <row r="156">
          <cell r="A156">
            <v>10962</v>
          </cell>
        </row>
        <row r="157">
          <cell r="A157">
            <v>10963</v>
          </cell>
        </row>
        <row r="158">
          <cell r="A158">
            <v>10964</v>
          </cell>
        </row>
        <row r="159">
          <cell r="A159">
            <v>10966</v>
          </cell>
        </row>
        <row r="160">
          <cell r="A160">
            <v>10967</v>
          </cell>
        </row>
        <row r="161">
          <cell r="A161">
            <v>10968</v>
          </cell>
        </row>
        <row r="162">
          <cell r="A162">
            <v>10970</v>
          </cell>
        </row>
        <row r="163">
          <cell r="A163">
            <v>10971</v>
          </cell>
        </row>
        <row r="164">
          <cell r="A164">
            <v>10972</v>
          </cell>
        </row>
        <row r="165">
          <cell r="A165">
            <v>10974</v>
          </cell>
        </row>
        <row r="166">
          <cell r="A166">
            <v>10975</v>
          </cell>
        </row>
        <row r="167">
          <cell r="A167">
            <v>10976</v>
          </cell>
        </row>
        <row r="168">
          <cell r="A168">
            <v>10978</v>
          </cell>
        </row>
        <row r="169">
          <cell r="A169">
            <v>10979</v>
          </cell>
        </row>
        <row r="170">
          <cell r="A170">
            <v>10980</v>
          </cell>
        </row>
        <row r="171">
          <cell r="A171">
            <v>10982</v>
          </cell>
        </row>
        <row r="172">
          <cell r="A172">
            <v>10983</v>
          </cell>
        </row>
        <row r="173">
          <cell r="A173">
            <v>10984</v>
          </cell>
        </row>
        <row r="174">
          <cell r="A174">
            <v>10985</v>
          </cell>
        </row>
        <row r="175">
          <cell r="A175">
            <v>10986</v>
          </cell>
        </row>
        <row r="176">
          <cell r="A176">
            <v>10987</v>
          </cell>
        </row>
        <row r="177">
          <cell r="A177">
            <v>10988</v>
          </cell>
        </row>
        <row r="178">
          <cell r="A178">
            <v>10990</v>
          </cell>
        </row>
        <row r="179">
          <cell r="A179">
            <v>10991</v>
          </cell>
        </row>
        <row r="180">
          <cell r="A180">
            <v>10992</v>
          </cell>
        </row>
        <row r="181">
          <cell r="A181">
            <v>10994</v>
          </cell>
        </row>
        <row r="182">
          <cell r="A182">
            <v>10995</v>
          </cell>
        </row>
        <row r="183">
          <cell r="A183">
            <v>10996</v>
          </cell>
        </row>
        <row r="184">
          <cell r="A184">
            <v>10998</v>
          </cell>
        </row>
        <row r="185">
          <cell r="A185">
            <v>10999</v>
          </cell>
        </row>
        <row r="186">
          <cell r="A186">
            <v>11000</v>
          </cell>
        </row>
        <row r="187">
          <cell r="A187">
            <v>11002</v>
          </cell>
        </row>
        <row r="188">
          <cell r="A188">
            <v>11003</v>
          </cell>
        </row>
        <row r="189">
          <cell r="A189">
            <v>11004</v>
          </cell>
        </row>
        <row r="190">
          <cell r="A190">
            <v>11005</v>
          </cell>
        </row>
        <row r="191">
          <cell r="A191">
            <v>11006</v>
          </cell>
        </row>
        <row r="192">
          <cell r="A192">
            <v>11007</v>
          </cell>
        </row>
        <row r="193">
          <cell r="A193">
            <v>11008</v>
          </cell>
        </row>
        <row r="194">
          <cell r="A194">
            <v>11010</v>
          </cell>
        </row>
        <row r="195">
          <cell r="A195">
            <v>11011</v>
          </cell>
        </row>
        <row r="196">
          <cell r="A196">
            <v>11012</v>
          </cell>
        </row>
        <row r="197">
          <cell r="A197">
            <v>11014</v>
          </cell>
        </row>
        <row r="198">
          <cell r="A198">
            <v>11015</v>
          </cell>
        </row>
        <row r="199">
          <cell r="A199">
            <v>11016</v>
          </cell>
        </row>
        <row r="200">
          <cell r="A200">
            <v>11017</v>
          </cell>
        </row>
        <row r="201">
          <cell r="A201">
            <v>11018</v>
          </cell>
        </row>
        <row r="202">
          <cell r="A202">
            <v>11019</v>
          </cell>
        </row>
        <row r="203">
          <cell r="A203">
            <v>11020</v>
          </cell>
        </row>
        <row r="204">
          <cell r="A204">
            <v>11022</v>
          </cell>
        </row>
        <row r="205">
          <cell r="A205">
            <v>11023</v>
          </cell>
        </row>
        <row r="206">
          <cell r="A206">
            <v>11024</v>
          </cell>
        </row>
        <row r="207">
          <cell r="A207">
            <v>11026</v>
          </cell>
        </row>
        <row r="208">
          <cell r="A208">
            <v>11027</v>
          </cell>
        </row>
        <row r="209">
          <cell r="A209">
            <v>11028</v>
          </cell>
        </row>
        <row r="210">
          <cell r="A210">
            <v>11029</v>
          </cell>
        </row>
        <row r="211">
          <cell r="A211">
            <v>11030</v>
          </cell>
        </row>
        <row r="212">
          <cell r="A212">
            <v>11031</v>
          </cell>
        </row>
        <row r="213">
          <cell r="A213">
            <v>11032</v>
          </cell>
        </row>
        <row r="214">
          <cell r="A214">
            <v>11034</v>
          </cell>
        </row>
        <row r="215">
          <cell r="A215">
            <v>11035</v>
          </cell>
        </row>
        <row r="216">
          <cell r="A216">
            <v>11036</v>
          </cell>
        </row>
        <row r="217">
          <cell r="A217">
            <v>11038</v>
          </cell>
        </row>
        <row r="218">
          <cell r="A218">
            <v>11039</v>
          </cell>
        </row>
        <row r="219">
          <cell r="A219">
            <v>11040</v>
          </cell>
        </row>
        <row r="220">
          <cell r="A220">
            <v>11042</v>
          </cell>
        </row>
        <row r="221">
          <cell r="A221">
            <v>11043</v>
          </cell>
        </row>
        <row r="222">
          <cell r="A222">
            <v>11044</v>
          </cell>
        </row>
        <row r="223">
          <cell r="A223">
            <v>11046</v>
          </cell>
        </row>
        <row r="224">
          <cell r="A224">
            <v>11047</v>
          </cell>
        </row>
        <row r="225">
          <cell r="A225">
            <v>11048</v>
          </cell>
        </row>
        <row r="226">
          <cell r="A226">
            <v>11050</v>
          </cell>
        </row>
        <row r="227">
          <cell r="A227">
            <v>11051</v>
          </cell>
        </row>
        <row r="228">
          <cell r="A228">
            <v>11052</v>
          </cell>
        </row>
        <row r="229">
          <cell r="A229">
            <v>11054</v>
          </cell>
        </row>
        <row r="230">
          <cell r="A230">
            <v>11055</v>
          </cell>
        </row>
        <row r="231">
          <cell r="A231">
            <v>11056</v>
          </cell>
        </row>
        <row r="232">
          <cell r="A232">
            <v>11058</v>
          </cell>
        </row>
        <row r="233">
          <cell r="A233">
            <v>11059</v>
          </cell>
        </row>
        <row r="234">
          <cell r="A234">
            <v>11060</v>
          </cell>
        </row>
        <row r="235">
          <cell r="A235">
            <v>11062</v>
          </cell>
        </row>
        <row r="236">
          <cell r="A236">
            <v>11063</v>
          </cell>
        </row>
        <row r="237">
          <cell r="A237">
            <v>11064</v>
          </cell>
        </row>
        <row r="238">
          <cell r="A238">
            <v>11066</v>
          </cell>
        </row>
        <row r="239">
          <cell r="A239">
            <v>11067</v>
          </cell>
        </row>
        <row r="240">
          <cell r="A240">
            <v>11071</v>
          </cell>
        </row>
        <row r="241">
          <cell r="A241">
            <v>11072</v>
          </cell>
        </row>
        <row r="242">
          <cell r="A242">
            <v>11074</v>
          </cell>
        </row>
        <row r="243">
          <cell r="A243">
            <v>11075</v>
          </cell>
        </row>
        <row r="244">
          <cell r="A244">
            <v>11076</v>
          </cell>
        </row>
        <row r="245">
          <cell r="A245">
            <v>11078</v>
          </cell>
        </row>
        <row r="246">
          <cell r="A246">
            <v>11083</v>
          </cell>
        </row>
        <row r="247">
          <cell r="A247">
            <v>11084</v>
          </cell>
        </row>
        <row r="248">
          <cell r="A248">
            <v>11085</v>
          </cell>
        </row>
        <row r="249">
          <cell r="A249">
            <v>11086</v>
          </cell>
        </row>
        <row r="250">
          <cell r="A250">
            <v>11091</v>
          </cell>
        </row>
        <row r="251">
          <cell r="A251">
            <v>11092</v>
          </cell>
        </row>
        <row r="252">
          <cell r="A252">
            <v>11093</v>
          </cell>
        </row>
        <row r="253">
          <cell r="A253">
            <v>11094</v>
          </cell>
        </row>
        <row r="254">
          <cell r="A254">
            <v>11095</v>
          </cell>
        </row>
        <row r="255">
          <cell r="A255">
            <v>11096</v>
          </cell>
        </row>
        <row r="256">
          <cell r="A256">
            <v>11097</v>
          </cell>
        </row>
        <row r="257">
          <cell r="A257">
            <v>11098</v>
          </cell>
        </row>
        <row r="258">
          <cell r="A258">
            <v>11103</v>
          </cell>
        </row>
        <row r="259">
          <cell r="A259">
            <v>11104</v>
          </cell>
        </row>
        <row r="260">
          <cell r="A260">
            <v>11106</v>
          </cell>
        </row>
        <row r="261">
          <cell r="A261">
            <v>11107</v>
          </cell>
        </row>
        <row r="262">
          <cell r="A262">
            <v>11108</v>
          </cell>
        </row>
        <row r="263">
          <cell r="A263">
            <v>11110</v>
          </cell>
        </row>
        <row r="264">
          <cell r="A264">
            <v>11111</v>
          </cell>
        </row>
        <row r="265">
          <cell r="A265">
            <v>11112</v>
          </cell>
        </row>
        <row r="266">
          <cell r="A266">
            <v>11114</v>
          </cell>
        </row>
        <row r="267">
          <cell r="A267">
            <v>11115</v>
          </cell>
        </row>
        <row r="268">
          <cell r="A268">
            <v>11116</v>
          </cell>
        </row>
        <row r="269">
          <cell r="A269">
            <v>11118</v>
          </cell>
        </row>
        <row r="270">
          <cell r="A270">
            <v>11119</v>
          </cell>
        </row>
        <row r="271">
          <cell r="A271">
            <v>11120</v>
          </cell>
        </row>
        <row r="272">
          <cell r="A272">
            <v>11121</v>
          </cell>
        </row>
        <row r="273">
          <cell r="A273">
            <v>11122</v>
          </cell>
        </row>
        <row r="274">
          <cell r="A274">
            <v>11123</v>
          </cell>
        </row>
        <row r="275">
          <cell r="A275">
            <v>11127</v>
          </cell>
        </row>
        <row r="276">
          <cell r="A276">
            <v>11128</v>
          </cell>
        </row>
        <row r="277">
          <cell r="A277">
            <v>11129</v>
          </cell>
        </row>
        <row r="278">
          <cell r="A278">
            <v>11130</v>
          </cell>
        </row>
        <row r="279">
          <cell r="A279">
            <v>11608</v>
          </cell>
        </row>
        <row r="280">
          <cell r="A280">
            <v>12301</v>
          </cell>
        </row>
        <row r="281">
          <cell r="A281">
            <v>12500</v>
          </cell>
        </row>
        <row r="282">
          <cell r="A282">
            <v>12501</v>
          </cell>
        </row>
        <row r="283">
          <cell r="A283">
            <v>12502</v>
          </cell>
        </row>
        <row r="284">
          <cell r="A284">
            <v>12503</v>
          </cell>
        </row>
        <row r="285">
          <cell r="A285">
            <v>12504</v>
          </cell>
        </row>
        <row r="286">
          <cell r="A286">
            <v>12505</v>
          </cell>
        </row>
        <row r="287">
          <cell r="A287">
            <v>12506</v>
          </cell>
        </row>
        <row r="288">
          <cell r="A288">
            <v>12507</v>
          </cell>
        </row>
        <row r="289">
          <cell r="A289">
            <v>12508</v>
          </cell>
        </row>
        <row r="290">
          <cell r="A290">
            <v>12509</v>
          </cell>
        </row>
        <row r="291">
          <cell r="A291">
            <v>12510</v>
          </cell>
        </row>
        <row r="292">
          <cell r="A292">
            <v>12511</v>
          </cell>
        </row>
        <row r="293">
          <cell r="A293">
            <v>12512</v>
          </cell>
        </row>
        <row r="294">
          <cell r="A294">
            <v>12513</v>
          </cell>
        </row>
        <row r="295">
          <cell r="A295">
            <v>12514</v>
          </cell>
        </row>
        <row r="296">
          <cell r="A296">
            <v>12515</v>
          </cell>
        </row>
        <row r="297">
          <cell r="A297">
            <v>12516</v>
          </cell>
        </row>
        <row r="298">
          <cell r="A298">
            <v>12517</v>
          </cell>
        </row>
        <row r="299">
          <cell r="A299">
            <v>12518</v>
          </cell>
        </row>
        <row r="300">
          <cell r="A300">
            <v>12519</v>
          </cell>
        </row>
        <row r="301">
          <cell r="A301">
            <v>12520</v>
          </cell>
        </row>
        <row r="302">
          <cell r="A302">
            <v>12521</v>
          </cell>
        </row>
        <row r="303">
          <cell r="A303">
            <v>12522</v>
          </cell>
        </row>
        <row r="304">
          <cell r="A304">
            <v>12523</v>
          </cell>
        </row>
        <row r="305">
          <cell r="A305">
            <v>12524</v>
          </cell>
        </row>
        <row r="306">
          <cell r="A306">
            <v>12525</v>
          </cell>
        </row>
        <row r="307">
          <cell r="A307">
            <v>12526</v>
          </cell>
        </row>
        <row r="308">
          <cell r="A308">
            <v>12527</v>
          </cell>
        </row>
        <row r="309">
          <cell r="A309">
            <v>12528</v>
          </cell>
        </row>
        <row r="310">
          <cell r="A310">
            <v>12529</v>
          </cell>
        </row>
        <row r="311">
          <cell r="A311">
            <v>12530</v>
          </cell>
        </row>
        <row r="312">
          <cell r="A312">
            <v>12531</v>
          </cell>
        </row>
        <row r="313">
          <cell r="A313">
            <v>12532</v>
          </cell>
        </row>
        <row r="314">
          <cell r="A314">
            <v>12533</v>
          </cell>
        </row>
        <row r="315">
          <cell r="A315">
            <v>12534</v>
          </cell>
        </row>
        <row r="316">
          <cell r="A316">
            <v>12535</v>
          </cell>
        </row>
        <row r="317">
          <cell r="A317">
            <v>12536</v>
          </cell>
        </row>
        <row r="318">
          <cell r="A318">
            <v>12537</v>
          </cell>
        </row>
        <row r="319">
          <cell r="A319">
            <v>12538</v>
          </cell>
        </row>
        <row r="320">
          <cell r="A320">
            <v>12539</v>
          </cell>
        </row>
        <row r="321">
          <cell r="A321">
            <v>12540</v>
          </cell>
        </row>
        <row r="322">
          <cell r="A322">
            <v>12541</v>
          </cell>
        </row>
        <row r="323">
          <cell r="A323">
            <v>12542</v>
          </cell>
        </row>
        <row r="324">
          <cell r="A324">
            <v>12543</v>
          </cell>
        </row>
        <row r="325">
          <cell r="A325">
            <v>12544</v>
          </cell>
        </row>
        <row r="326">
          <cell r="A326">
            <v>12545</v>
          </cell>
        </row>
        <row r="327">
          <cell r="A327">
            <v>12546</v>
          </cell>
        </row>
        <row r="328">
          <cell r="A328">
            <v>12547</v>
          </cell>
        </row>
        <row r="329">
          <cell r="A329">
            <v>12548</v>
          </cell>
        </row>
        <row r="330">
          <cell r="A330">
            <v>12549</v>
          </cell>
        </row>
        <row r="331">
          <cell r="A331">
            <v>12550</v>
          </cell>
        </row>
        <row r="332">
          <cell r="A332">
            <v>12551</v>
          </cell>
        </row>
        <row r="333">
          <cell r="A333">
            <v>12552</v>
          </cell>
        </row>
        <row r="334">
          <cell r="A334">
            <v>12553</v>
          </cell>
        </row>
        <row r="335">
          <cell r="A335">
            <v>12554</v>
          </cell>
        </row>
        <row r="336">
          <cell r="A336">
            <v>12555</v>
          </cell>
        </row>
        <row r="337">
          <cell r="A337">
            <v>12556</v>
          </cell>
        </row>
        <row r="338">
          <cell r="A338">
            <v>12557</v>
          </cell>
        </row>
        <row r="339">
          <cell r="A339">
            <v>12558</v>
          </cell>
        </row>
        <row r="340">
          <cell r="A340">
            <v>12559</v>
          </cell>
        </row>
        <row r="341">
          <cell r="A341">
            <v>12560</v>
          </cell>
        </row>
        <row r="342">
          <cell r="A342">
            <v>12561</v>
          </cell>
        </row>
        <row r="343">
          <cell r="A343">
            <v>12562</v>
          </cell>
        </row>
        <row r="344">
          <cell r="A344">
            <v>12563</v>
          </cell>
        </row>
        <row r="345">
          <cell r="A345">
            <v>12564</v>
          </cell>
        </row>
        <row r="346">
          <cell r="A346">
            <v>12565</v>
          </cell>
        </row>
        <row r="347">
          <cell r="A347">
            <v>12566</v>
          </cell>
        </row>
        <row r="348">
          <cell r="A348">
            <v>12567</v>
          </cell>
        </row>
        <row r="349">
          <cell r="A349">
            <v>12568</v>
          </cell>
        </row>
        <row r="350">
          <cell r="A350">
            <v>12569</v>
          </cell>
        </row>
        <row r="351">
          <cell r="A351">
            <v>12570</v>
          </cell>
        </row>
        <row r="352">
          <cell r="A352">
            <v>12571</v>
          </cell>
        </row>
        <row r="353">
          <cell r="A353">
            <v>12572</v>
          </cell>
        </row>
        <row r="354">
          <cell r="A354">
            <v>12586</v>
          </cell>
        </row>
        <row r="355">
          <cell r="A355">
            <v>12587</v>
          </cell>
        </row>
        <row r="356">
          <cell r="A356">
            <v>12588</v>
          </cell>
        </row>
        <row r="357">
          <cell r="A357">
            <v>12590</v>
          </cell>
        </row>
        <row r="358">
          <cell r="A358">
            <v>12591</v>
          </cell>
        </row>
        <row r="359">
          <cell r="A359">
            <v>12598</v>
          </cell>
        </row>
        <row r="360">
          <cell r="A360">
            <v>12600</v>
          </cell>
        </row>
        <row r="361">
          <cell r="A361">
            <v>13033</v>
          </cell>
        </row>
        <row r="362">
          <cell r="A362">
            <v>13034</v>
          </cell>
        </row>
        <row r="363">
          <cell r="A363">
            <v>13035</v>
          </cell>
        </row>
        <row r="364">
          <cell r="A364">
            <v>13036</v>
          </cell>
        </row>
        <row r="365">
          <cell r="A365">
            <v>13037</v>
          </cell>
        </row>
        <row r="366">
          <cell r="A366">
            <v>13038</v>
          </cell>
        </row>
        <row r="367">
          <cell r="A367">
            <v>13039</v>
          </cell>
        </row>
        <row r="368">
          <cell r="A368">
            <v>13040</v>
          </cell>
        </row>
        <row r="369">
          <cell r="A369">
            <v>13041</v>
          </cell>
        </row>
        <row r="370">
          <cell r="A370">
            <v>13042</v>
          </cell>
        </row>
        <row r="371">
          <cell r="A371">
            <v>13043</v>
          </cell>
        </row>
        <row r="372">
          <cell r="A372">
            <v>13044</v>
          </cell>
        </row>
        <row r="373">
          <cell r="A373">
            <v>13045</v>
          </cell>
        </row>
        <row r="374">
          <cell r="A374">
            <v>13046</v>
          </cell>
        </row>
        <row r="375">
          <cell r="A375">
            <v>13047</v>
          </cell>
        </row>
        <row r="376">
          <cell r="A376">
            <v>13048</v>
          </cell>
        </row>
        <row r="377">
          <cell r="A377">
            <v>13049</v>
          </cell>
        </row>
        <row r="378">
          <cell r="A378">
            <v>13050</v>
          </cell>
        </row>
        <row r="379">
          <cell r="A379">
            <v>13051</v>
          </cell>
        </row>
        <row r="380">
          <cell r="A380">
            <v>13052</v>
          </cell>
        </row>
        <row r="381">
          <cell r="A381">
            <v>13053</v>
          </cell>
        </row>
        <row r="382">
          <cell r="A382">
            <v>13054</v>
          </cell>
        </row>
        <row r="383">
          <cell r="A383">
            <v>13055</v>
          </cell>
        </row>
        <row r="384">
          <cell r="A384">
            <v>13056</v>
          </cell>
        </row>
        <row r="385">
          <cell r="A385">
            <v>13057</v>
          </cell>
        </row>
        <row r="386">
          <cell r="A386">
            <v>13058</v>
          </cell>
        </row>
        <row r="387">
          <cell r="A387">
            <v>13059</v>
          </cell>
        </row>
        <row r="388">
          <cell r="A388">
            <v>13060</v>
          </cell>
        </row>
        <row r="389">
          <cell r="A389">
            <v>13061</v>
          </cell>
        </row>
        <row r="390">
          <cell r="A390">
            <v>13062</v>
          </cell>
        </row>
        <row r="391">
          <cell r="A391">
            <v>13063</v>
          </cell>
        </row>
        <row r="392">
          <cell r="A392">
            <v>13064</v>
          </cell>
        </row>
        <row r="393">
          <cell r="A393">
            <v>13065</v>
          </cell>
        </row>
        <row r="394">
          <cell r="A394">
            <v>13066</v>
          </cell>
        </row>
        <row r="395">
          <cell r="A395">
            <v>13067</v>
          </cell>
        </row>
        <row r="396">
          <cell r="A396">
            <v>13068</v>
          </cell>
        </row>
        <row r="397">
          <cell r="A397">
            <v>13069</v>
          </cell>
        </row>
        <row r="398">
          <cell r="A398">
            <v>13070</v>
          </cell>
        </row>
        <row r="399">
          <cell r="A399">
            <v>13071</v>
          </cell>
        </row>
        <row r="400">
          <cell r="A400">
            <v>13072</v>
          </cell>
        </row>
        <row r="401">
          <cell r="A401">
            <v>13073</v>
          </cell>
        </row>
        <row r="402">
          <cell r="A402">
            <v>13074</v>
          </cell>
        </row>
        <row r="403">
          <cell r="A403">
            <v>13075</v>
          </cell>
        </row>
        <row r="404">
          <cell r="A404">
            <v>13076</v>
          </cell>
        </row>
        <row r="405">
          <cell r="A405">
            <v>13077</v>
          </cell>
        </row>
        <row r="406">
          <cell r="A406">
            <v>13078</v>
          </cell>
        </row>
        <row r="407">
          <cell r="A407">
            <v>13079</v>
          </cell>
        </row>
        <row r="408">
          <cell r="A408">
            <v>13080</v>
          </cell>
        </row>
        <row r="409">
          <cell r="A409">
            <v>13081</v>
          </cell>
        </row>
        <row r="410">
          <cell r="A410">
            <v>13082</v>
          </cell>
        </row>
        <row r="411">
          <cell r="A411">
            <v>13083</v>
          </cell>
        </row>
        <row r="412">
          <cell r="A412">
            <v>13084</v>
          </cell>
        </row>
        <row r="413">
          <cell r="A413">
            <v>13085</v>
          </cell>
        </row>
        <row r="414">
          <cell r="A414">
            <v>13086</v>
          </cell>
        </row>
        <row r="415">
          <cell r="A415">
            <v>13087</v>
          </cell>
        </row>
        <row r="416">
          <cell r="A416">
            <v>13088</v>
          </cell>
        </row>
        <row r="417">
          <cell r="A417">
            <v>13089</v>
          </cell>
        </row>
        <row r="418">
          <cell r="A418">
            <v>13090</v>
          </cell>
        </row>
        <row r="419">
          <cell r="A419">
            <v>13092</v>
          </cell>
        </row>
        <row r="420">
          <cell r="A420">
            <v>13098</v>
          </cell>
        </row>
        <row r="421">
          <cell r="A421">
            <v>13099</v>
          </cell>
        </row>
        <row r="422">
          <cell r="A422">
            <v>13100</v>
          </cell>
        </row>
        <row r="423">
          <cell r="A423">
            <v>13101</v>
          </cell>
        </row>
        <row r="424">
          <cell r="A424">
            <v>13102</v>
          </cell>
        </row>
        <row r="425">
          <cell r="A425">
            <v>13103</v>
          </cell>
        </row>
        <row r="426">
          <cell r="A426">
            <v>13104</v>
          </cell>
        </row>
        <row r="427">
          <cell r="A427">
            <v>13105</v>
          </cell>
        </row>
        <row r="428">
          <cell r="A428">
            <v>13106</v>
          </cell>
        </row>
        <row r="429">
          <cell r="A429">
            <v>13107</v>
          </cell>
        </row>
        <row r="430">
          <cell r="A430">
            <v>13108</v>
          </cell>
        </row>
        <row r="431">
          <cell r="A431">
            <v>13109</v>
          </cell>
        </row>
        <row r="432">
          <cell r="A432">
            <v>13110</v>
          </cell>
        </row>
        <row r="433">
          <cell r="A433">
            <v>13111</v>
          </cell>
        </row>
        <row r="434">
          <cell r="A434">
            <v>13112</v>
          </cell>
        </row>
        <row r="435">
          <cell r="A435">
            <v>13113</v>
          </cell>
        </row>
        <row r="436">
          <cell r="A436">
            <v>13114</v>
          </cell>
        </row>
        <row r="437">
          <cell r="A437">
            <v>13115</v>
          </cell>
        </row>
        <row r="438">
          <cell r="A438">
            <v>13116</v>
          </cell>
        </row>
        <row r="439">
          <cell r="A439">
            <v>13117</v>
          </cell>
        </row>
        <row r="440">
          <cell r="A440">
            <v>13118</v>
          </cell>
        </row>
        <row r="441">
          <cell r="A441">
            <v>13127</v>
          </cell>
        </row>
        <row r="442">
          <cell r="A442">
            <v>13128</v>
          </cell>
        </row>
        <row r="443">
          <cell r="A443">
            <v>13129</v>
          </cell>
        </row>
        <row r="444">
          <cell r="A444">
            <v>13130</v>
          </cell>
        </row>
        <row r="445">
          <cell r="A445">
            <v>13131</v>
          </cell>
        </row>
        <row r="446">
          <cell r="A446">
            <v>13132</v>
          </cell>
        </row>
        <row r="447">
          <cell r="A447">
            <v>13133</v>
          </cell>
        </row>
        <row r="448">
          <cell r="A448">
            <v>13134</v>
          </cell>
        </row>
        <row r="449">
          <cell r="A449">
            <v>13135</v>
          </cell>
        </row>
        <row r="450">
          <cell r="A450">
            <v>13136</v>
          </cell>
        </row>
        <row r="451">
          <cell r="A451">
            <v>13137</v>
          </cell>
        </row>
        <row r="452">
          <cell r="A452">
            <v>13138</v>
          </cell>
        </row>
        <row r="453">
          <cell r="A453">
            <v>13139</v>
          </cell>
        </row>
        <row r="454">
          <cell r="A454">
            <v>13142</v>
          </cell>
        </row>
        <row r="455">
          <cell r="A455">
            <v>13143</v>
          </cell>
        </row>
        <row r="456">
          <cell r="A456">
            <v>13144</v>
          </cell>
        </row>
        <row r="457">
          <cell r="A457">
            <v>13145</v>
          </cell>
        </row>
        <row r="458">
          <cell r="A458">
            <v>13188</v>
          </cell>
        </row>
        <row r="459">
          <cell r="A459">
            <v>13189</v>
          </cell>
        </row>
        <row r="460">
          <cell r="A460">
            <v>13190</v>
          </cell>
        </row>
        <row r="461">
          <cell r="A461">
            <v>13191</v>
          </cell>
        </row>
        <row r="462">
          <cell r="A462">
            <v>13230</v>
          </cell>
        </row>
        <row r="463">
          <cell r="A463">
            <v>13231</v>
          </cell>
        </row>
        <row r="464">
          <cell r="A464">
            <v>13232</v>
          </cell>
        </row>
        <row r="465">
          <cell r="A465">
            <v>13233</v>
          </cell>
        </row>
        <row r="466">
          <cell r="A466">
            <v>13344</v>
          </cell>
        </row>
        <row r="467">
          <cell r="A467">
            <v>13345</v>
          </cell>
        </row>
        <row r="468">
          <cell r="A468">
            <v>13346</v>
          </cell>
        </row>
        <row r="469">
          <cell r="A469">
            <v>13347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Valid Acct-Factor Combo"/>
      <sheetName val="Factors"/>
      <sheetName val="UnadjData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AFError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Transfer"/>
      <sheetName val="PrepareDataba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5">
          <cell r="AQ25">
            <v>0.48838198838026431</v>
          </cell>
          <cell r="AT25">
            <v>6.3009964386057896E-2</v>
          </cell>
        </row>
        <row r="26">
          <cell r="AQ26">
            <v>1.0801365719328297E-2</v>
          </cell>
          <cell r="AT26">
            <v>6.5548649799562472E-2</v>
          </cell>
        </row>
        <row r="27">
          <cell r="AQ27">
            <v>0.50081664590040742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RS Depreciation Variances"/>
      <sheetName val="DS13"/>
      <sheetName val="Loc &amp; FERC Plant R3"/>
    </sheetNames>
    <sheetDataSet>
      <sheetData sheetId="0" refreshError="1"/>
      <sheetData sheetId="1">
        <row r="2">
          <cell r="E2">
            <v>136.88</v>
          </cell>
          <cell r="F2">
            <v>273.76</v>
          </cell>
        </row>
        <row r="3">
          <cell r="E3">
            <v>2.16</v>
          </cell>
          <cell r="F3">
            <v>4.32</v>
          </cell>
        </row>
        <row r="4">
          <cell r="E4">
            <v>88.08</v>
          </cell>
          <cell r="F4">
            <v>176.17</v>
          </cell>
        </row>
        <row r="5">
          <cell r="E5">
            <v>22.53</v>
          </cell>
          <cell r="F5">
            <v>45.07</v>
          </cell>
        </row>
        <row r="6">
          <cell r="E6">
            <v>2.5</v>
          </cell>
          <cell r="F6">
            <v>5</v>
          </cell>
        </row>
        <row r="7">
          <cell r="E7">
            <v>1.7</v>
          </cell>
          <cell r="F7">
            <v>3.4</v>
          </cell>
        </row>
        <row r="8">
          <cell r="E8">
            <v>2.5099999999999998</v>
          </cell>
          <cell r="F8">
            <v>5.01</v>
          </cell>
        </row>
        <row r="9">
          <cell r="E9">
            <v>6.19</v>
          </cell>
          <cell r="F9">
            <v>12.38</v>
          </cell>
        </row>
        <row r="10">
          <cell r="E10">
            <v>2.08</v>
          </cell>
          <cell r="F10">
            <v>4.17</v>
          </cell>
        </row>
        <row r="11">
          <cell r="E11">
            <v>5.95</v>
          </cell>
          <cell r="F11">
            <v>11.89</v>
          </cell>
        </row>
        <row r="12">
          <cell r="E12">
            <v>13.12</v>
          </cell>
          <cell r="F12">
            <v>26.24</v>
          </cell>
        </row>
        <row r="13">
          <cell r="E13">
            <v>6.29</v>
          </cell>
          <cell r="F13">
            <v>12.58</v>
          </cell>
        </row>
        <row r="14">
          <cell r="E14">
            <v>16.100000000000001</v>
          </cell>
          <cell r="F14">
            <v>32.19</v>
          </cell>
        </row>
        <row r="15">
          <cell r="E15">
            <v>5.64</v>
          </cell>
          <cell r="F15">
            <v>11.28</v>
          </cell>
        </row>
        <row r="16">
          <cell r="E16">
            <v>1.42</v>
          </cell>
          <cell r="F16">
            <v>2.83</v>
          </cell>
        </row>
        <row r="17">
          <cell r="E17">
            <v>1.26</v>
          </cell>
          <cell r="F17">
            <v>2.52</v>
          </cell>
        </row>
        <row r="18">
          <cell r="E18">
            <v>1.39</v>
          </cell>
          <cell r="F18">
            <v>2.78</v>
          </cell>
        </row>
        <row r="19">
          <cell r="E19">
            <v>6.01</v>
          </cell>
          <cell r="F19">
            <v>12.03</v>
          </cell>
        </row>
        <row r="20">
          <cell r="E20">
            <v>26.73</v>
          </cell>
          <cell r="F20">
            <v>53.47</v>
          </cell>
        </row>
        <row r="21">
          <cell r="E21">
            <v>19.13</v>
          </cell>
          <cell r="F21">
            <v>38.26</v>
          </cell>
        </row>
        <row r="22">
          <cell r="E22">
            <v>12.97</v>
          </cell>
          <cell r="F22">
            <v>25.94</v>
          </cell>
        </row>
        <row r="23">
          <cell r="E23">
            <v>2.93</v>
          </cell>
          <cell r="F23">
            <v>5.86</v>
          </cell>
        </row>
        <row r="24">
          <cell r="E24">
            <v>9.31</v>
          </cell>
          <cell r="F24">
            <v>18.61</v>
          </cell>
        </row>
        <row r="25">
          <cell r="E25">
            <v>4.32</v>
          </cell>
          <cell r="F25">
            <v>8.64</v>
          </cell>
        </row>
        <row r="26">
          <cell r="E26">
            <v>53.51</v>
          </cell>
          <cell r="F26">
            <v>107.01</v>
          </cell>
        </row>
        <row r="27">
          <cell r="E27">
            <v>1.24</v>
          </cell>
          <cell r="F27">
            <v>2.48</v>
          </cell>
        </row>
        <row r="28">
          <cell r="E28">
            <v>2.42</v>
          </cell>
          <cell r="F28">
            <v>4.8499999999999996</v>
          </cell>
        </row>
        <row r="29">
          <cell r="E29">
            <v>14.19</v>
          </cell>
          <cell r="F29">
            <v>28.39</v>
          </cell>
        </row>
        <row r="30">
          <cell r="E30">
            <v>3.36</v>
          </cell>
          <cell r="F30">
            <v>6.71</v>
          </cell>
        </row>
        <row r="31">
          <cell r="E31">
            <v>11.95</v>
          </cell>
          <cell r="F31">
            <v>23.9</v>
          </cell>
        </row>
        <row r="32">
          <cell r="E32">
            <v>3.33</v>
          </cell>
          <cell r="F32">
            <v>6.66</v>
          </cell>
        </row>
        <row r="33">
          <cell r="E33">
            <v>289</v>
          </cell>
          <cell r="F33">
            <v>577.99</v>
          </cell>
        </row>
        <row r="34">
          <cell r="E34">
            <v>226.34</v>
          </cell>
          <cell r="F34">
            <v>452.68</v>
          </cell>
        </row>
        <row r="35">
          <cell r="E35">
            <v>17.79</v>
          </cell>
          <cell r="F35">
            <v>35.590000000000003</v>
          </cell>
        </row>
        <row r="36">
          <cell r="E36">
            <v>5.79</v>
          </cell>
          <cell r="F36">
            <v>11.57</v>
          </cell>
        </row>
        <row r="37">
          <cell r="E37">
            <v>0.42</v>
          </cell>
          <cell r="F37">
            <v>0.84</v>
          </cell>
        </row>
        <row r="38">
          <cell r="E38">
            <v>6.02</v>
          </cell>
          <cell r="F38">
            <v>12.04</v>
          </cell>
        </row>
        <row r="39">
          <cell r="E39">
            <v>32.479999999999997</v>
          </cell>
          <cell r="F39">
            <v>64.959999999999994</v>
          </cell>
        </row>
        <row r="40">
          <cell r="E40">
            <v>6.44</v>
          </cell>
          <cell r="F40">
            <v>12.88</v>
          </cell>
        </row>
        <row r="41">
          <cell r="E41">
            <v>12.2</v>
          </cell>
          <cell r="F41">
            <v>24.4</v>
          </cell>
        </row>
        <row r="42">
          <cell r="E42">
            <v>1.32</v>
          </cell>
          <cell r="F42">
            <v>2.65</v>
          </cell>
        </row>
        <row r="43">
          <cell r="E43">
            <v>1.45</v>
          </cell>
          <cell r="F43">
            <v>2.9</v>
          </cell>
        </row>
        <row r="44">
          <cell r="E44">
            <v>0.33</v>
          </cell>
          <cell r="F44">
            <v>0.66</v>
          </cell>
        </row>
        <row r="45">
          <cell r="E45">
            <v>1.89</v>
          </cell>
          <cell r="F45">
            <v>3.78</v>
          </cell>
        </row>
        <row r="46">
          <cell r="E46">
            <v>1.74</v>
          </cell>
          <cell r="F46">
            <v>3.49</v>
          </cell>
        </row>
        <row r="47">
          <cell r="E47">
            <v>8.25</v>
          </cell>
          <cell r="F47">
            <v>16.5</v>
          </cell>
        </row>
        <row r="48">
          <cell r="E48">
            <v>0.13</v>
          </cell>
          <cell r="F48">
            <v>0.25</v>
          </cell>
        </row>
        <row r="49">
          <cell r="E49">
            <v>2.84</v>
          </cell>
          <cell r="F49">
            <v>5.67</v>
          </cell>
        </row>
        <row r="50">
          <cell r="E50">
            <v>13.51</v>
          </cell>
          <cell r="F50">
            <v>27.02</v>
          </cell>
        </row>
        <row r="51">
          <cell r="E51">
            <v>422.11</v>
          </cell>
          <cell r="F51">
            <v>562.82000000000005</v>
          </cell>
        </row>
        <row r="52">
          <cell r="E52">
            <v>28.96</v>
          </cell>
          <cell r="F52">
            <v>38.61</v>
          </cell>
        </row>
        <row r="53">
          <cell r="E53">
            <v>41.94</v>
          </cell>
          <cell r="F53">
            <v>55.92</v>
          </cell>
        </row>
        <row r="54">
          <cell r="E54">
            <v>338.58</v>
          </cell>
          <cell r="F54">
            <v>451.44</v>
          </cell>
        </row>
        <row r="55">
          <cell r="E55">
            <v>125.75</v>
          </cell>
          <cell r="F55">
            <v>167.67</v>
          </cell>
        </row>
        <row r="56">
          <cell r="E56">
            <v>155.33000000000001</v>
          </cell>
          <cell r="F56">
            <v>207.11</v>
          </cell>
        </row>
        <row r="57">
          <cell r="E57">
            <v>689.17</v>
          </cell>
          <cell r="F57">
            <v>918.9</v>
          </cell>
        </row>
        <row r="58">
          <cell r="E58">
            <v>5.16</v>
          </cell>
          <cell r="F58">
            <v>6.88</v>
          </cell>
        </row>
        <row r="59">
          <cell r="E59">
            <v>8823.08</v>
          </cell>
          <cell r="F59">
            <v>9803.43</v>
          </cell>
        </row>
        <row r="60">
          <cell r="E60">
            <v>0</v>
          </cell>
          <cell r="F60">
            <v>-70.489999999999995</v>
          </cell>
        </row>
        <row r="61">
          <cell r="E61">
            <v>2.34</v>
          </cell>
          <cell r="F61">
            <v>2.6</v>
          </cell>
        </row>
        <row r="62">
          <cell r="E62">
            <v>198.77</v>
          </cell>
          <cell r="F62">
            <v>298.14999999999998</v>
          </cell>
        </row>
        <row r="63">
          <cell r="E63">
            <v>0.55000000000000004</v>
          </cell>
          <cell r="F63">
            <v>1.1100000000000001</v>
          </cell>
        </row>
        <row r="64">
          <cell r="E64">
            <v>0.21</v>
          </cell>
          <cell r="F64">
            <v>0.42</v>
          </cell>
        </row>
        <row r="65">
          <cell r="E65">
            <v>0.77</v>
          </cell>
          <cell r="F65">
            <v>1.54</v>
          </cell>
        </row>
        <row r="66">
          <cell r="E66">
            <v>1.22</v>
          </cell>
          <cell r="F66">
            <v>2.4300000000000002</v>
          </cell>
        </row>
        <row r="67">
          <cell r="E67">
            <v>0.23</v>
          </cell>
          <cell r="F67">
            <v>0.45</v>
          </cell>
        </row>
        <row r="68">
          <cell r="E68">
            <v>0.43</v>
          </cell>
          <cell r="F68">
            <v>0.86</v>
          </cell>
        </row>
        <row r="69">
          <cell r="E69">
            <v>1.61</v>
          </cell>
          <cell r="F69">
            <v>3.22</v>
          </cell>
        </row>
        <row r="70">
          <cell r="E70">
            <v>3.61</v>
          </cell>
          <cell r="F70">
            <v>7.21</v>
          </cell>
        </row>
        <row r="71">
          <cell r="E71">
            <v>1.37</v>
          </cell>
          <cell r="F71">
            <v>2.75</v>
          </cell>
        </row>
        <row r="72">
          <cell r="E72">
            <v>0.22</v>
          </cell>
          <cell r="F72">
            <v>0.43</v>
          </cell>
        </row>
        <row r="73">
          <cell r="E73">
            <v>0.93</v>
          </cell>
          <cell r="F73">
            <v>1.85</v>
          </cell>
        </row>
        <row r="74">
          <cell r="E74">
            <v>16.149999999999999</v>
          </cell>
          <cell r="F74">
            <v>32.299999999999997</v>
          </cell>
        </row>
        <row r="75">
          <cell r="E75">
            <v>79.08</v>
          </cell>
          <cell r="F75">
            <v>158.16</v>
          </cell>
        </row>
        <row r="76">
          <cell r="E76">
            <v>208.63</v>
          </cell>
          <cell r="F76">
            <v>417.25</v>
          </cell>
        </row>
        <row r="77">
          <cell r="E77">
            <v>157.16999999999999</v>
          </cell>
          <cell r="F77">
            <v>314.33999999999997</v>
          </cell>
        </row>
        <row r="78">
          <cell r="E78">
            <v>21.69</v>
          </cell>
          <cell r="F78">
            <v>43.39</v>
          </cell>
        </row>
        <row r="79">
          <cell r="E79">
            <v>0.61</v>
          </cell>
          <cell r="F79">
            <v>1.22</v>
          </cell>
        </row>
        <row r="80">
          <cell r="E80">
            <v>8.14</v>
          </cell>
          <cell r="F80">
            <v>16.29</v>
          </cell>
        </row>
        <row r="81">
          <cell r="E81">
            <v>28.26</v>
          </cell>
          <cell r="F81">
            <v>56.51</v>
          </cell>
        </row>
        <row r="82">
          <cell r="E82">
            <v>46.96</v>
          </cell>
          <cell r="F82">
            <v>93.93</v>
          </cell>
        </row>
        <row r="83">
          <cell r="E83">
            <v>38.299999999999997</v>
          </cell>
          <cell r="F83">
            <v>76.59</v>
          </cell>
        </row>
        <row r="84">
          <cell r="E84">
            <v>7.65</v>
          </cell>
          <cell r="F84">
            <v>15.3</v>
          </cell>
        </row>
        <row r="85">
          <cell r="E85">
            <v>5.67</v>
          </cell>
          <cell r="F85">
            <v>11.35</v>
          </cell>
        </row>
        <row r="86">
          <cell r="E86">
            <v>125.39</v>
          </cell>
          <cell r="F86">
            <v>250.78</v>
          </cell>
        </row>
        <row r="87">
          <cell r="E87">
            <v>7</v>
          </cell>
          <cell r="F87">
            <v>14</v>
          </cell>
        </row>
        <row r="88">
          <cell r="E88">
            <v>40.700000000000003</v>
          </cell>
          <cell r="F88">
            <v>81.400000000000006</v>
          </cell>
        </row>
        <row r="89">
          <cell r="E89">
            <v>1089.98</v>
          </cell>
          <cell r="F89">
            <v>1211.08</v>
          </cell>
        </row>
        <row r="90">
          <cell r="E90">
            <v>364.27</v>
          </cell>
          <cell r="F90">
            <v>728.54</v>
          </cell>
        </row>
        <row r="91">
          <cell r="E91">
            <v>75.94</v>
          </cell>
          <cell r="F91">
            <v>151.88</v>
          </cell>
        </row>
        <row r="92">
          <cell r="E92">
            <v>512.28</v>
          </cell>
          <cell r="F92">
            <v>-512.28</v>
          </cell>
        </row>
        <row r="93">
          <cell r="E93">
            <v>232.62</v>
          </cell>
          <cell r="F93">
            <v>258.47000000000003</v>
          </cell>
        </row>
        <row r="94">
          <cell r="E94">
            <v>512.28</v>
          </cell>
          <cell r="F94">
            <v>-512.28</v>
          </cell>
        </row>
        <row r="95">
          <cell r="E95">
            <v>232.62</v>
          </cell>
          <cell r="F95">
            <v>258.47000000000003</v>
          </cell>
        </row>
        <row r="96">
          <cell r="E96">
            <v>4.99</v>
          </cell>
          <cell r="F96">
            <v>9.9700000000000006</v>
          </cell>
        </row>
        <row r="97">
          <cell r="E97">
            <v>1.56</v>
          </cell>
          <cell r="F97">
            <v>3.11</v>
          </cell>
        </row>
        <row r="98">
          <cell r="E98">
            <v>59.76</v>
          </cell>
          <cell r="F98">
            <v>59.84</v>
          </cell>
        </row>
        <row r="99">
          <cell r="E99">
            <v>28</v>
          </cell>
          <cell r="F99">
            <v>28.05</v>
          </cell>
        </row>
        <row r="100">
          <cell r="E100">
            <v>10718.37</v>
          </cell>
          <cell r="F100">
            <v>14291.16</v>
          </cell>
        </row>
        <row r="101">
          <cell r="E101">
            <v>284.94</v>
          </cell>
          <cell r="F101">
            <v>379.93</v>
          </cell>
        </row>
        <row r="102">
          <cell r="E102">
            <v>0</v>
          </cell>
          <cell r="F102">
            <v>0</v>
          </cell>
        </row>
        <row r="103">
          <cell r="E103">
            <v>0</v>
          </cell>
          <cell r="F103">
            <v>2097.88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 page 1"/>
      <sheetName val="Exhibit 1"/>
      <sheetName val="Exhibit 2 pages 1,2 of 5"/>
      <sheetName val="Exhibit 2 pages 3,4,5 of 5"/>
      <sheetName val="Exhibit 3 page 1"/>
      <sheetName val="Exhibit 3"/>
      <sheetName val="Exhibit 8"/>
      <sheetName val="Exhibit 9"/>
      <sheetName val="Base NPC"/>
      <sheetName val="Delta NP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orkpaper Index"/>
      <sheetName val="Summary"/>
      <sheetName val="Exhibit JP-2 PCAM Calculation"/>
      <sheetName val="(3.1) WA Allocated Actual NPC"/>
      <sheetName val="(3.2) Adj Actual NPC by Cat"/>
      <sheetName val="(3.3) Adj Actual NPC"/>
      <sheetName val="(3.4) Adjustments"/>
      <sheetName val="(3.5) Actual WCA NPC"/>
      <sheetName val="(4.1) WA Allocated Base NPC"/>
      <sheetName val="(4.2) WCA Base NPC UE-140762"/>
      <sheetName val="(5.1) Actual EIM Costs"/>
      <sheetName val="(6.1) Actual Factors"/>
      <sheetName val="(7.1) WA Sales"/>
    </sheetNames>
    <sheetDataSet>
      <sheetData sheetId="0"/>
      <sheetData sheetId="1">
        <row r="4">
          <cell r="C4" t="str">
            <v>Washington Power Cost Adjustment Mechanism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Check MWh"/>
      <sheetName val="Check Dollars"/>
      <sheetName val="Grant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VDOC"/>
      <sheetName val="E-W Assignments"/>
      <sheetName val="L&amp;R (Monthly)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15">
          <cell r="C15">
            <v>38353</v>
          </cell>
          <cell r="D15">
            <v>38384</v>
          </cell>
          <cell r="E15">
            <v>38412</v>
          </cell>
          <cell r="F15">
            <v>38443</v>
          </cell>
          <cell r="G15">
            <v>38473</v>
          </cell>
          <cell r="H15">
            <v>38504</v>
          </cell>
          <cell r="I15">
            <v>38534</v>
          </cell>
          <cell r="J15">
            <v>38565</v>
          </cell>
          <cell r="K15">
            <v>38596</v>
          </cell>
          <cell r="L15">
            <v>38626</v>
          </cell>
          <cell r="M15">
            <v>38657</v>
          </cell>
          <cell r="N15">
            <v>38687</v>
          </cell>
          <cell r="O15">
            <v>38718</v>
          </cell>
          <cell r="P15">
            <v>38749</v>
          </cell>
          <cell r="Q15">
            <v>38777</v>
          </cell>
          <cell r="R15">
            <v>38808</v>
          </cell>
          <cell r="S15">
            <v>38838</v>
          </cell>
          <cell r="T15">
            <v>38869</v>
          </cell>
          <cell r="U15">
            <v>38899</v>
          </cell>
          <cell r="V15">
            <v>38930</v>
          </cell>
          <cell r="W15">
            <v>38961</v>
          </cell>
          <cell r="X15">
            <v>38991</v>
          </cell>
          <cell r="Y15">
            <v>39022</v>
          </cell>
          <cell r="Z15">
            <v>39052</v>
          </cell>
        </row>
        <row r="16">
          <cell r="C16">
            <v>400</v>
          </cell>
          <cell r="D16">
            <v>384</v>
          </cell>
          <cell r="E16">
            <v>432</v>
          </cell>
          <cell r="F16">
            <v>416</v>
          </cell>
          <cell r="G16">
            <v>400</v>
          </cell>
          <cell r="H16">
            <v>416</v>
          </cell>
          <cell r="I16">
            <v>400</v>
          </cell>
          <cell r="J16">
            <v>432</v>
          </cell>
          <cell r="K16">
            <v>400</v>
          </cell>
          <cell r="L16">
            <v>416</v>
          </cell>
          <cell r="M16">
            <v>400</v>
          </cell>
          <cell r="N16">
            <v>416</v>
          </cell>
          <cell r="O16">
            <v>400</v>
          </cell>
          <cell r="P16">
            <v>384</v>
          </cell>
          <cell r="Q16">
            <v>432</v>
          </cell>
          <cell r="R16">
            <v>400</v>
          </cell>
          <cell r="S16">
            <v>416</v>
          </cell>
          <cell r="T16">
            <v>416</v>
          </cell>
          <cell r="U16">
            <v>400</v>
          </cell>
          <cell r="V16">
            <v>432</v>
          </cell>
          <cell r="W16">
            <v>400</v>
          </cell>
          <cell r="X16">
            <v>416</v>
          </cell>
          <cell r="Y16">
            <v>400</v>
          </cell>
          <cell r="Z16">
            <v>400</v>
          </cell>
        </row>
        <row r="17">
          <cell r="C17">
            <v>344</v>
          </cell>
          <cell r="D17">
            <v>288</v>
          </cell>
          <cell r="E17">
            <v>312</v>
          </cell>
          <cell r="F17">
            <v>304</v>
          </cell>
          <cell r="G17">
            <v>344</v>
          </cell>
          <cell r="H17">
            <v>304</v>
          </cell>
          <cell r="I17">
            <v>344</v>
          </cell>
          <cell r="J17">
            <v>312</v>
          </cell>
          <cell r="K17">
            <v>320</v>
          </cell>
          <cell r="L17">
            <v>328</v>
          </cell>
          <cell r="M17">
            <v>320</v>
          </cell>
          <cell r="N17">
            <v>328</v>
          </cell>
          <cell r="O17">
            <v>344</v>
          </cell>
          <cell r="P17">
            <v>288</v>
          </cell>
          <cell r="Q17">
            <v>312</v>
          </cell>
          <cell r="R17">
            <v>320</v>
          </cell>
          <cell r="S17">
            <v>328</v>
          </cell>
          <cell r="T17">
            <v>304</v>
          </cell>
          <cell r="U17">
            <v>344</v>
          </cell>
          <cell r="V17">
            <v>312</v>
          </cell>
          <cell r="W17">
            <v>320</v>
          </cell>
          <cell r="X17">
            <v>328</v>
          </cell>
          <cell r="Y17">
            <v>320</v>
          </cell>
          <cell r="Z17">
            <v>344</v>
          </cell>
        </row>
        <row r="18">
          <cell r="C18">
            <v>744</v>
          </cell>
          <cell r="D18">
            <v>672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</row>
        <row r="19">
          <cell r="C19">
            <v>344</v>
          </cell>
          <cell r="D19">
            <v>288</v>
          </cell>
          <cell r="E19">
            <v>312</v>
          </cell>
          <cell r="F19">
            <v>303</v>
          </cell>
          <cell r="G19">
            <v>344</v>
          </cell>
          <cell r="H19">
            <v>304</v>
          </cell>
          <cell r="I19">
            <v>344</v>
          </cell>
          <cell r="J19">
            <v>312</v>
          </cell>
          <cell r="K19">
            <v>320</v>
          </cell>
          <cell r="L19">
            <v>329</v>
          </cell>
          <cell r="M19">
            <v>320</v>
          </cell>
          <cell r="N19">
            <v>328</v>
          </cell>
          <cell r="O19">
            <v>344</v>
          </cell>
          <cell r="P19">
            <v>288</v>
          </cell>
          <cell r="Q19">
            <v>312</v>
          </cell>
          <cell r="R19">
            <v>319</v>
          </cell>
          <cell r="S19">
            <v>328</v>
          </cell>
          <cell r="T19">
            <v>304</v>
          </cell>
          <cell r="U19">
            <v>344</v>
          </cell>
          <cell r="V19">
            <v>312</v>
          </cell>
          <cell r="W19">
            <v>320</v>
          </cell>
          <cell r="X19">
            <v>329</v>
          </cell>
          <cell r="Y19">
            <v>320</v>
          </cell>
          <cell r="Z19">
            <v>344</v>
          </cell>
        </row>
        <row r="20">
          <cell r="C20">
            <v>744</v>
          </cell>
          <cell r="D20">
            <v>672</v>
          </cell>
          <cell r="E20">
            <v>744</v>
          </cell>
          <cell r="F20">
            <v>719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745</v>
          </cell>
          <cell r="M20">
            <v>720</v>
          </cell>
          <cell r="N20">
            <v>744</v>
          </cell>
          <cell r="O20">
            <v>744</v>
          </cell>
          <cell r="P20">
            <v>672</v>
          </cell>
          <cell r="Q20">
            <v>744</v>
          </cell>
          <cell r="R20">
            <v>719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745</v>
          </cell>
          <cell r="Y20">
            <v>720</v>
          </cell>
          <cell r="Z20">
            <v>744</v>
          </cell>
        </row>
      </sheetData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Function Summary"/>
      <sheetName val="Class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NPC Facto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9">
          <cell r="D9">
            <v>0.75</v>
          </cell>
        </row>
        <row r="11">
          <cell r="Y1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/>
      <sheetData sheetId="3"/>
      <sheetData sheetId="4"/>
      <sheetData sheetId="5">
        <row r="1">
          <cell r="A1" t="str">
            <v>PacifiCorp Energy - Corporate Adjustments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Summary"/>
      <sheetName val="Data"/>
      <sheetName val="Exports"/>
      <sheetName val="Imports"/>
      <sheetName val="Hourly Summary"/>
      <sheetName val="Transfers by Resource Pivot"/>
      <sheetName val="REX Data"/>
      <sheetName val="Plant Data"/>
      <sheetName val="20141101_20141201_ENE_EIM_TRANS"/>
      <sheetName val="Transfer Limit 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_XL"/>
    </sheetNames>
    <definedNames>
      <definedName name="Macro2"/>
    </defined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C"/>
      <sheetName val="FuelAllocation"/>
      <sheetName val="Ramp Loss Adjustment"/>
      <sheetName val="lookup"/>
    </sheetNames>
    <sheetDataSet>
      <sheetData sheetId="0">
        <row r="1">
          <cell r="A1" t="str">
            <v>PacifiCorp</v>
          </cell>
        </row>
      </sheetData>
      <sheetData sheetId="1">
        <row r="3">
          <cell r="Q3">
            <v>40878</v>
          </cell>
        </row>
      </sheetData>
      <sheetData sheetId="2"/>
      <sheetData sheetId="3">
        <row r="3">
          <cell r="C3" t="str">
            <v>Black Hills s27013/s28160</v>
          </cell>
          <cell r="D3" t="str">
            <v>Pacific Pre Merger</v>
          </cell>
        </row>
        <row r="4">
          <cell r="C4" t="str">
            <v>BPA Wind s42818</v>
          </cell>
          <cell r="D4" t="str">
            <v>Post Merger</v>
          </cell>
        </row>
        <row r="5">
          <cell r="C5" t="str">
            <v>East Area Sales (WCA Sale)</v>
          </cell>
          <cell r="D5" t="str">
            <v>Post Merger</v>
          </cell>
        </row>
        <row r="6">
          <cell r="C6" t="str">
            <v>Hurricane Sale s393046</v>
          </cell>
          <cell r="D6" t="str">
            <v>Post Merger</v>
          </cell>
        </row>
        <row r="7">
          <cell r="C7" t="str">
            <v>LADWP (IPP Layoff)</v>
          </cell>
          <cell r="D7" t="str">
            <v>Utah Pre Merger</v>
          </cell>
        </row>
        <row r="8">
          <cell r="C8" t="str">
            <v>NVE s523485</v>
          </cell>
          <cell r="D8" t="str">
            <v>Post Merger</v>
          </cell>
        </row>
        <row r="9">
          <cell r="C9" t="str">
            <v>NVE s811499</v>
          </cell>
          <cell r="D9" t="str">
            <v>Post Merger</v>
          </cell>
        </row>
        <row r="10">
          <cell r="C10" t="str">
            <v>Pacific Gas &amp; Electric s524491</v>
          </cell>
          <cell r="D10" t="str">
            <v>Post Merger</v>
          </cell>
        </row>
        <row r="11">
          <cell r="C11" t="str">
            <v>PSCO s100035</v>
          </cell>
          <cell r="D11" t="str">
            <v>Post Merger</v>
          </cell>
        </row>
        <row r="12">
          <cell r="C12" t="str">
            <v>Salt River Project s322940</v>
          </cell>
          <cell r="D12" t="str">
            <v>Post Merger</v>
          </cell>
        </row>
        <row r="13">
          <cell r="C13" t="str">
            <v>Sierra Pac 2 s25270</v>
          </cell>
          <cell r="D13" t="str">
            <v>Post Merger</v>
          </cell>
        </row>
        <row r="14">
          <cell r="C14" t="str">
            <v>SCE s513948</v>
          </cell>
          <cell r="D14" t="str">
            <v>Post Merger</v>
          </cell>
        </row>
        <row r="15">
          <cell r="C15" t="str">
            <v>SDG&amp;E s513949</v>
          </cell>
          <cell r="D15" t="str">
            <v>Post Merger</v>
          </cell>
        </row>
        <row r="16">
          <cell r="C16" t="str">
            <v>SMUD s24296</v>
          </cell>
          <cell r="D16" t="str">
            <v>Pacific Pre Merger</v>
          </cell>
        </row>
        <row r="17">
          <cell r="C17" t="str">
            <v>UAMPS s223863</v>
          </cell>
          <cell r="D17" t="str">
            <v>Post Merger</v>
          </cell>
        </row>
        <row r="18">
          <cell r="C18" t="str">
            <v>UAMPS s404236</v>
          </cell>
          <cell r="D18" t="str">
            <v>Post Merger</v>
          </cell>
        </row>
        <row r="19">
          <cell r="C19" t="str">
            <v>UMPA II s45631</v>
          </cell>
          <cell r="D19" t="str">
            <v>Post Merger</v>
          </cell>
        </row>
        <row r="21">
          <cell r="C21" t="str">
            <v>APS Supplemental p27875</v>
          </cell>
          <cell r="D21" t="str">
            <v>Post Merger</v>
          </cell>
        </row>
        <row r="22">
          <cell r="C22" t="str">
            <v>Avoided Cost Resource</v>
          </cell>
          <cell r="D22" t="str">
            <v>Post Merger</v>
          </cell>
        </row>
        <row r="23">
          <cell r="C23" t="str">
            <v>Blanding Purchase p379174</v>
          </cell>
          <cell r="D23" t="str">
            <v>Post Merger</v>
          </cell>
        </row>
        <row r="24">
          <cell r="C24" t="str">
            <v>BPA Reserve Purchase</v>
          </cell>
          <cell r="D24" t="str">
            <v>Post Merger</v>
          </cell>
        </row>
        <row r="25">
          <cell r="C25" t="str">
            <v>Chehalis Station Service</v>
          </cell>
          <cell r="D25" t="str">
            <v>Post Merger</v>
          </cell>
        </row>
        <row r="26">
          <cell r="C26" t="str">
            <v xml:space="preserve">Combine Hills Wind p160595 </v>
          </cell>
          <cell r="D26" t="str">
            <v>Post Merger</v>
          </cell>
        </row>
        <row r="27">
          <cell r="C27" t="str">
            <v>Constellation p257677</v>
          </cell>
          <cell r="D27" t="str">
            <v>Post Merger</v>
          </cell>
        </row>
        <row r="28">
          <cell r="C28" t="str">
            <v>Constellation p257678</v>
          </cell>
          <cell r="D28" t="str">
            <v>Post Merger</v>
          </cell>
        </row>
        <row r="29">
          <cell r="C29" t="str">
            <v>Constellation p268849</v>
          </cell>
          <cell r="D29" t="str">
            <v>Post Merger</v>
          </cell>
        </row>
        <row r="30">
          <cell r="C30" t="str">
            <v>Deseret Purchase p194277</v>
          </cell>
          <cell r="D30" t="str">
            <v>Post Merger</v>
          </cell>
        </row>
        <row r="31">
          <cell r="C31" t="str">
            <v>Douglas PUD Settlement p38185</v>
          </cell>
          <cell r="D31" t="str">
            <v>Mid Columbia</v>
          </cell>
        </row>
        <row r="32">
          <cell r="C32" t="str">
            <v>Gemstate p99489</v>
          </cell>
          <cell r="D32" t="str">
            <v>Gemstate</v>
          </cell>
        </row>
        <row r="33">
          <cell r="C33" t="str">
            <v>Georgia-Pacific Camas</v>
          </cell>
          <cell r="D33" t="str">
            <v>Post Merger</v>
          </cell>
        </row>
        <row r="34">
          <cell r="C34" t="str">
            <v>Grant County 10 aMW p66274</v>
          </cell>
          <cell r="D34" t="str">
            <v>Misc/Pacific</v>
          </cell>
        </row>
        <row r="35">
          <cell r="C35" t="str">
            <v>Hermiston Purchase p99563</v>
          </cell>
          <cell r="D35" t="str">
            <v>Post Merger</v>
          </cell>
        </row>
        <row r="36">
          <cell r="C36" t="str">
            <v>Hurricane Purchase p393045</v>
          </cell>
          <cell r="D36" t="str">
            <v>Post Merger</v>
          </cell>
        </row>
        <row r="37">
          <cell r="C37" t="str">
            <v>Idaho Power p278538</v>
          </cell>
          <cell r="D37" t="str">
            <v>Post Merger</v>
          </cell>
        </row>
        <row r="38">
          <cell r="C38" t="str">
            <v>IPP Purchase</v>
          </cell>
          <cell r="D38" t="str">
            <v>IPP Layoff</v>
          </cell>
        </row>
        <row r="39">
          <cell r="C39" t="str">
            <v>Kennecott Generation Incentive</v>
          </cell>
          <cell r="D39" t="str">
            <v>Post Merger</v>
          </cell>
        </row>
        <row r="40">
          <cell r="C40" t="str">
            <v>LADWP p491303-4</v>
          </cell>
          <cell r="D40" t="str">
            <v>Post Merger</v>
          </cell>
        </row>
        <row r="41">
          <cell r="C41" t="str">
            <v>MagCorp p229846</v>
          </cell>
          <cell r="D41" t="str">
            <v>Post Merger</v>
          </cell>
        </row>
        <row r="42">
          <cell r="C42" t="str">
            <v>MagCorp Reserves p510378</v>
          </cell>
          <cell r="D42" t="str">
            <v>Post Merger</v>
          </cell>
        </row>
        <row r="43">
          <cell r="C43" t="str">
            <v>Morgan Stanley p189046</v>
          </cell>
          <cell r="D43" t="str">
            <v>Post Merger</v>
          </cell>
        </row>
        <row r="44">
          <cell r="C44" t="str">
            <v>Morgan Stanley p244840</v>
          </cell>
          <cell r="D44" t="str">
            <v>Post Merger</v>
          </cell>
        </row>
        <row r="45">
          <cell r="C45" t="str">
            <v>Morgan Stanley p244841</v>
          </cell>
          <cell r="D45" t="str">
            <v>Post Merger</v>
          </cell>
        </row>
        <row r="46">
          <cell r="C46" t="str">
            <v>Morgan Stanley p272153-6-8</v>
          </cell>
          <cell r="D46" t="str">
            <v>Post Merger</v>
          </cell>
        </row>
        <row r="47">
          <cell r="C47" t="str">
            <v>Morgan Stanley p272154-7</v>
          </cell>
          <cell r="D47" t="str">
            <v>Post Merger</v>
          </cell>
        </row>
        <row r="48">
          <cell r="C48" t="str">
            <v>Nebo Heat Rate Option p360539</v>
          </cell>
          <cell r="D48" t="str">
            <v>Post Merger</v>
          </cell>
        </row>
        <row r="49">
          <cell r="C49" t="str">
            <v>Nucor p346856</v>
          </cell>
          <cell r="D49" t="str">
            <v>Post Merger</v>
          </cell>
        </row>
        <row r="50">
          <cell r="C50" t="str">
            <v>P4 Production p137215/p145258</v>
          </cell>
          <cell r="D50" t="str">
            <v>Post Merger</v>
          </cell>
        </row>
        <row r="51">
          <cell r="C51" t="str">
            <v>PGE Cove p83984</v>
          </cell>
          <cell r="D51" t="str">
            <v>Misc/Pacific</v>
          </cell>
        </row>
        <row r="52">
          <cell r="C52" t="str">
            <v>Rock River Wind p100371</v>
          </cell>
          <cell r="D52" t="str">
            <v>Post Merger</v>
          </cell>
        </row>
        <row r="53">
          <cell r="C53" t="str">
            <v>Roseburg Forest Products p312292</v>
          </cell>
          <cell r="D53" t="str">
            <v>Post Merger</v>
          </cell>
        </row>
        <row r="54">
          <cell r="C54" t="str">
            <v>Small Purchases east</v>
          </cell>
          <cell r="D54" t="str">
            <v>Pre Merger</v>
          </cell>
        </row>
        <row r="55">
          <cell r="C55" t="str">
            <v>Small Purchases west</v>
          </cell>
          <cell r="D55" t="str">
            <v>Pre Merger</v>
          </cell>
        </row>
        <row r="56">
          <cell r="C56" t="str">
            <v>Three Buttes Wind p460457</v>
          </cell>
          <cell r="D56" t="str">
            <v>Post Merger</v>
          </cell>
        </row>
        <row r="57">
          <cell r="C57" t="str">
            <v>Top of the World Wind p522807</v>
          </cell>
          <cell r="D57" t="str">
            <v>Post Merger</v>
          </cell>
        </row>
        <row r="58">
          <cell r="C58" t="str">
            <v>Tri-State Purchase p27057</v>
          </cell>
          <cell r="D58" t="str">
            <v>Post Merger</v>
          </cell>
        </row>
        <row r="59">
          <cell r="C59" t="str">
            <v>UBS p268848</v>
          </cell>
          <cell r="D59" t="str">
            <v>Post Merger</v>
          </cell>
        </row>
        <row r="60">
          <cell r="C60" t="str">
            <v>UBS p268850</v>
          </cell>
          <cell r="D60" t="str">
            <v>Post Merger</v>
          </cell>
        </row>
        <row r="61">
          <cell r="C61" t="str">
            <v>Weyerhaeuser Reserve p356685</v>
          </cell>
          <cell r="D61" t="str">
            <v>Post Merger</v>
          </cell>
        </row>
        <row r="62">
          <cell r="C62" t="str">
            <v>Wolverine Creek Wind p244520</v>
          </cell>
          <cell r="D62" t="str">
            <v>Post Merger</v>
          </cell>
        </row>
        <row r="63">
          <cell r="C63" t="str">
            <v>Place Holder</v>
          </cell>
          <cell r="D63" t="str">
            <v>Post Merger</v>
          </cell>
        </row>
        <row r="64">
          <cell r="C64" t="str">
            <v>DSM (Irrigation)</v>
          </cell>
          <cell r="D64" t="str">
            <v>Post Merger</v>
          </cell>
        </row>
        <row r="66">
          <cell r="C66" t="str">
            <v>QF California</v>
          </cell>
          <cell r="D66" t="str">
            <v>QF by State PPL</v>
          </cell>
        </row>
        <row r="67">
          <cell r="C67" t="str">
            <v>QF Idaho</v>
          </cell>
          <cell r="D67" t="str">
            <v>QF by State UPL</v>
          </cell>
        </row>
        <row r="68">
          <cell r="C68" t="str">
            <v>QF Oregon</v>
          </cell>
          <cell r="D68" t="str">
            <v>QF by State PPL</v>
          </cell>
        </row>
        <row r="69">
          <cell r="C69" t="str">
            <v>QF Utah</v>
          </cell>
          <cell r="D69" t="str">
            <v>QF by State UPL</v>
          </cell>
        </row>
        <row r="70">
          <cell r="C70" t="str">
            <v>QF Washington</v>
          </cell>
          <cell r="D70" t="str">
            <v>QF by State PPL</v>
          </cell>
        </row>
        <row r="71">
          <cell r="C71" t="str">
            <v>QF Wyoming</v>
          </cell>
          <cell r="D71" t="str">
            <v>QF by State UPL</v>
          </cell>
        </row>
        <row r="72">
          <cell r="C72" t="str">
            <v>Biomass p234159 QF</v>
          </cell>
          <cell r="D72" t="str">
            <v>QF PPL Pre Merger</v>
          </cell>
        </row>
        <row r="73">
          <cell r="C73" t="str">
            <v>Chevron Wind p499335 QF</v>
          </cell>
          <cell r="D73" t="str">
            <v>QF UPL Post Merger</v>
          </cell>
        </row>
        <row r="74">
          <cell r="C74" t="str">
            <v>Co-Gen II p349170 QF</v>
          </cell>
          <cell r="D74" t="str">
            <v>QF PPL Post Merger</v>
          </cell>
        </row>
        <row r="75">
          <cell r="C75" t="str">
            <v>DCFP p316701 QF</v>
          </cell>
          <cell r="D75" t="str">
            <v>QF PPL Post Merger</v>
          </cell>
        </row>
        <row r="76">
          <cell r="C76" t="str">
            <v>D.R. Johnson</v>
          </cell>
          <cell r="D76" t="str">
            <v>QF PPL Post Merger</v>
          </cell>
        </row>
        <row r="77">
          <cell r="C77" t="str">
            <v>ExxonMobil p255042 QF</v>
          </cell>
          <cell r="D77" t="str">
            <v>QF UPL Post Merger</v>
          </cell>
        </row>
        <row r="78">
          <cell r="C78" t="str">
            <v>Kennecott Refinery QF</v>
          </cell>
          <cell r="D78" t="str">
            <v>QF UPL Post Merger</v>
          </cell>
        </row>
        <row r="79">
          <cell r="C79" t="str">
            <v>Kennecott Smelter QF</v>
          </cell>
          <cell r="D79" t="str">
            <v>QF UPL Post Merger</v>
          </cell>
        </row>
        <row r="80">
          <cell r="C80" t="str">
            <v>Kennecott QF</v>
          </cell>
          <cell r="D80" t="str">
            <v>QF UPL Post Merger</v>
          </cell>
        </row>
        <row r="81">
          <cell r="C81" t="str">
            <v>Oregon Wind Farm QF</v>
          </cell>
          <cell r="D81" t="str">
            <v>QF PPL Post Merger</v>
          </cell>
        </row>
        <row r="82">
          <cell r="C82" t="str">
            <v>Pioneer Wind Park I QF</v>
          </cell>
          <cell r="D82" t="str">
            <v>QF UPL Post Merger</v>
          </cell>
        </row>
        <row r="83">
          <cell r="C83" t="str">
            <v>Pioneer Wind Park II QF</v>
          </cell>
          <cell r="D83" t="str">
            <v>QF UPL Post Merger</v>
          </cell>
        </row>
        <row r="84">
          <cell r="C84" t="str">
            <v>Power County North Wind QF p575612</v>
          </cell>
          <cell r="D84" t="str">
            <v>QF UPL Post Merger</v>
          </cell>
        </row>
        <row r="85">
          <cell r="C85" t="str">
            <v>Power County South Wind QF p575614</v>
          </cell>
          <cell r="D85" t="str">
            <v>QF UPL Post Merger</v>
          </cell>
        </row>
        <row r="86">
          <cell r="C86" t="str">
            <v>Schwendiman QF</v>
          </cell>
          <cell r="D86" t="str">
            <v>QF UPL Post Merger</v>
          </cell>
        </row>
        <row r="87">
          <cell r="C87" t="str">
            <v>SF Phosphates</v>
          </cell>
          <cell r="D87" t="str">
            <v>QF UPL Post Merger</v>
          </cell>
        </row>
        <row r="88">
          <cell r="C88" t="str">
            <v>Spanish Fork Wind 2 p311681 QF</v>
          </cell>
          <cell r="D88" t="str">
            <v>QF UPL Post Merger</v>
          </cell>
        </row>
        <row r="89">
          <cell r="C89" t="str">
            <v>Sunnyside p83997/p59965 QF</v>
          </cell>
          <cell r="D89" t="str">
            <v>QF UPL Pre Merger</v>
          </cell>
        </row>
        <row r="90">
          <cell r="C90" t="str">
            <v>Tesoro QF</v>
          </cell>
          <cell r="D90" t="str">
            <v>QF UPL Post Merger</v>
          </cell>
        </row>
        <row r="91">
          <cell r="C91" t="str">
            <v>Threemile Canyon Wind QF p500139</v>
          </cell>
          <cell r="D91" t="str">
            <v>QF PPL Post Merger</v>
          </cell>
        </row>
        <row r="92">
          <cell r="C92" t="str">
            <v>Evergreen BioPower p351030 QF</v>
          </cell>
          <cell r="D92" t="str">
            <v>QF PPL Post Merger</v>
          </cell>
        </row>
        <row r="93">
          <cell r="C93" t="str">
            <v>Mountain Wind 1 p367721 QF</v>
          </cell>
          <cell r="D93" t="str">
            <v>QF UPL Post Merger</v>
          </cell>
        </row>
        <row r="94">
          <cell r="C94" t="str">
            <v>Mountain Wind 2 p398449 QF</v>
          </cell>
          <cell r="D94" t="str">
            <v>QF UPL Post Merger</v>
          </cell>
        </row>
        <row r="95">
          <cell r="C95" t="str">
            <v>Weyerhaeuser QF</v>
          </cell>
          <cell r="D95" t="str">
            <v>QF PPL Post Merger</v>
          </cell>
        </row>
        <row r="96">
          <cell r="C96" t="str">
            <v>US Magnesium QF</v>
          </cell>
          <cell r="D96" t="str">
            <v>QF UPL Post Merger</v>
          </cell>
        </row>
        <row r="98">
          <cell r="C98" t="str">
            <v>Canadian Entitlement p60828</v>
          </cell>
          <cell r="D98" t="str">
            <v>Post Merger</v>
          </cell>
        </row>
        <row r="99">
          <cell r="C99" t="str">
            <v>Chelan - Rocky Reach p60827</v>
          </cell>
          <cell r="D99" t="str">
            <v>Mid Columbia</v>
          </cell>
        </row>
        <row r="100">
          <cell r="C100" t="str">
            <v>Douglas - Wells p60828</v>
          </cell>
          <cell r="D100" t="str">
            <v>Mid Columbia</v>
          </cell>
        </row>
        <row r="101">
          <cell r="C101" t="str">
            <v>Grant Displacement p270294</v>
          </cell>
          <cell r="D101" t="str">
            <v>Mid Columbia</v>
          </cell>
        </row>
        <row r="102">
          <cell r="C102" t="str">
            <v>Grant Reasonable</v>
          </cell>
          <cell r="D102" t="str">
            <v>Mid Columbia</v>
          </cell>
        </row>
        <row r="103">
          <cell r="C103" t="str">
            <v>Grant Meaningful Priority p390668</v>
          </cell>
          <cell r="D103" t="str">
            <v>Mid Columbia</v>
          </cell>
        </row>
        <row r="104">
          <cell r="C104" t="str">
            <v>Grant Surplus p258951</v>
          </cell>
          <cell r="D104" t="str">
            <v>Mid Columbia</v>
          </cell>
        </row>
        <row r="105">
          <cell r="C105" t="str">
            <v>Grant Power Auction</v>
          </cell>
          <cell r="D105" t="str">
            <v>Mid Columbia</v>
          </cell>
        </row>
        <row r="106">
          <cell r="C106" t="str">
            <v>Grant - Priest Rapids</v>
          </cell>
          <cell r="D106" t="str">
            <v>Mid Columbia</v>
          </cell>
        </row>
        <row r="107">
          <cell r="C107" t="str">
            <v>Grant - Wanapum p60825</v>
          </cell>
          <cell r="D107" t="str">
            <v>Mid Columbia</v>
          </cell>
        </row>
        <row r="109">
          <cell r="C109" t="str">
            <v>APGI/Colockum s191690</v>
          </cell>
          <cell r="D109" t="str">
            <v>Post Merger</v>
          </cell>
        </row>
        <row r="110">
          <cell r="C110" t="str">
            <v>APS Exchange p58118/s58119</v>
          </cell>
          <cell r="D110" t="str">
            <v>Post Merger</v>
          </cell>
        </row>
        <row r="111">
          <cell r="C111" t="str">
            <v>Black Hills CTs p64676</v>
          </cell>
          <cell r="D111" t="str">
            <v>Pacific Capacity</v>
          </cell>
        </row>
        <row r="112">
          <cell r="C112" t="str">
            <v>BPA Exchange p64706/p64888</v>
          </cell>
          <cell r="D112" t="str">
            <v>Pacific Pre Merger</v>
          </cell>
        </row>
        <row r="113">
          <cell r="C113" t="str">
            <v xml:space="preserve">BPA FC II Wind p63507 </v>
          </cell>
          <cell r="D113" t="str">
            <v>Post Merger</v>
          </cell>
        </row>
        <row r="114">
          <cell r="C114" t="str">
            <v xml:space="preserve">BPA FC IV Wind p79207 </v>
          </cell>
          <cell r="D114" t="str">
            <v>Post Merger</v>
          </cell>
        </row>
        <row r="115">
          <cell r="C115" t="str">
            <v>BPA Peaking p59820</v>
          </cell>
          <cell r="D115" t="str">
            <v>BPA Peak Purchase</v>
          </cell>
        </row>
        <row r="116">
          <cell r="C116" t="str">
            <v>BPA So. Idaho p64885/p83975/p64705</v>
          </cell>
          <cell r="D116" t="str">
            <v>Post Merger</v>
          </cell>
        </row>
        <row r="117">
          <cell r="C117" t="str">
            <v>Cargill p483225/s6 p485390/s89</v>
          </cell>
          <cell r="D117" t="str">
            <v>Post Merger</v>
          </cell>
        </row>
        <row r="118">
          <cell r="C118" t="str">
            <v>Cowlitz Swift p65787</v>
          </cell>
          <cell r="D118" t="str">
            <v>Pacific Pre Merger</v>
          </cell>
        </row>
        <row r="119">
          <cell r="C119" t="str">
            <v>EWEB FC I p63508/p63510</v>
          </cell>
          <cell r="D119" t="str">
            <v>Post Merger</v>
          </cell>
        </row>
        <row r="120">
          <cell r="C120" t="str">
            <v>PSCo Exchange p340325</v>
          </cell>
          <cell r="D120" t="str">
            <v>Post Merger</v>
          </cell>
        </row>
        <row r="121">
          <cell r="C121" t="str">
            <v>PSCO FC III p63362/s63361</v>
          </cell>
          <cell r="D121" t="str">
            <v>Post Merger</v>
          </cell>
        </row>
        <row r="122">
          <cell r="C122" t="str">
            <v>Redding Exchange p66276</v>
          </cell>
          <cell r="D122" t="str">
            <v>Post Merger</v>
          </cell>
        </row>
        <row r="123">
          <cell r="C123" t="str">
            <v>SCL State Line p105228</v>
          </cell>
          <cell r="D123" t="str">
            <v>Post Merger</v>
          </cell>
        </row>
        <row r="124">
          <cell r="C124" t="str">
            <v>Shell p489963/s489962</v>
          </cell>
          <cell r="D124" t="str">
            <v>Post Merger</v>
          </cell>
        </row>
        <row r="125">
          <cell r="C125" t="str">
            <v>TransAlta p371343/s371344</v>
          </cell>
          <cell r="D125" t="str">
            <v>Post Merger</v>
          </cell>
        </row>
        <row r="126">
          <cell r="C126" t="str">
            <v>Tri-State Exchange</v>
          </cell>
          <cell r="D126" t="str">
            <v>Post Merger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"/>
      <sheetName val="FuelAllocation"/>
      <sheetName val="West Valley"/>
      <sheetName val="Hermiston"/>
      <sheetName val="Generation Adj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</sheetNames>
    <sheetDataSet>
      <sheetData sheetId="0"/>
      <sheetData sheetId="1"/>
      <sheetData sheetId="2"/>
      <sheetData sheetId="3"/>
      <sheetData sheetId="4">
        <row r="32">
          <cell r="A32">
            <v>37196</v>
          </cell>
          <cell r="B32">
            <v>0.44227329059218473</v>
          </cell>
          <cell r="C32">
            <v>0.61387460599846122</v>
          </cell>
          <cell r="D32">
            <v>0</v>
          </cell>
          <cell r="E32">
            <v>0</v>
          </cell>
        </row>
        <row r="33">
          <cell r="A33">
            <v>37561</v>
          </cell>
          <cell r="B33">
            <v>0.46217558866883307</v>
          </cell>
          <cell r="C33">
            <v>0.6476377093283765</v>
          </cell>
          <cell r="D33">
            <v>0</v>
          </cell>
          <cell r="E33">
            <v>0</v>
          </cell>
        </row>
        <row r="34">
          <cell r="A34">
            <v>37926</v>
          </cell>
          <cell r="B34">
            <v>0.48297349015893043</v>
          </cell>
          <cell r="C34">
            <v>0.68325778334143727</v>
          </cell>
          <cell r="D34">
            <v>0</v>
          </cell>
          <cell r="E34">
            <v>0</v>
          </cell>
        </row>
        <row r="35">
          <cell r="A35">
            <v>38292</v>
          </cell>
          <cell r="B35">
            <v>0.50470729721608232</v>
          </cell>
          <cell r="C35">
            <v>0.72083696142521614</v>
          </cell>
          <cell r="D35">
            <v>0</v>
          </cell>
          <cell r="E35">
            <v>0</v>
          </cell>
        </row>
        <row r="36">
          <cell r="A36">
            <v>38657</v>
          </cell>
          <cell r="B36">
            <v>0.52741912559080595</v>
          </cell>
          <cell r="C36">
            <v>0.76048299430360311</v>
          </cell>
          <cell r="D36">
            <v>0</v>
          </cell>
          <cell r="E36">
            <v>0</v>
          </cell>
        </row>
        <row r="37">
          <cell r="A37">
            <v>39022</v>
          </cell>
          <cell r="B37">
            <v>0.55115298624239217</v>
          </cell>
          <cell r="C37">
            <v>0.80230955899030121</v>
          </cell>
          <cell r="D37">
            <v>0</v>
          </cell>
          <cell r="E37">
            <v>0</v>
          </cell>
        </row>
        <row r="38">
          <cell r="A38">
            <v>39387</v>
          </cell>
          <cell r="B38">
            <v>0.57595487062329975</v>
          </cell>
          <cell r="C38">
            <v>0.84643658473476779</v>
          </cell>
          <cell r="D38">
            <v>0</v>
          </cell>
          <cell r="E38">
            <v>0</v>
          </cell>
        </row>
        <row r="39">
          <cell r="A39">
            <v>39753</v>
          </cell>
          <cell r="B39">
            <v>0.6018728398013482</v>
          </cell>
          <cell r="C39">
            <v>0.8929905968951799</v>
          </cell>
          <cell r="D39">
            <v>0</v>
          </cell>
          <cell r="E39">
            <v>0</v>
          </cell>
        </row>
        <row r="40">
          <cell r="A40">
            <v>40118</v>
          </cell>
          <cell r="B40">
            <v>0.62895711759240869</v>
          </cell>
          <cell r="C40">
            <v>0.94210507972441482</v>
          </cell>
          <cell r="D40">
            <v>0</v>
          </cell>
          <cell r="E40">
            <v>0</v>
          </cell>
        </row>
        <row r="41">
          <cell r="A41">
            <v>40483</v>
          </cell>
          <cell r="B41">
            <v>0.65726018788406704</v>
          </cell>
          <cell r="C41">
            <v>0.99392085910925754</v>
          </cell>
          <cell r="D41">
            <v>0</v>
          </cell>
          <cell r="E41">
            <v>0</v>
          </cell>
        </row>
        <row r="42">
          <cell r="A42">
            <v>40848</v>
          </cell>
          <cell r="B42">
            <v>0.68683689633884992</v>
          </cell>
          <cell r="C42">
            <v>0</v>
          </cell>
          <cell r="D42">
            <v>0</v>
          </cell>
          <cell r="E42">
            <v>0</v>
          </cell>
        </row>
        <row r="43">
          <cell r="A43">
            <v>41214</v>
          </cell>
          <cell r="B43">
            <v>0.7177445566740982</v>
          </cell>
          <cell r="C43">
            <v>0</v>
          </cell>
          <cell r="D43">
            <v>0</v>
          </cell>
          <cell r="E43">
            <v>0</v>
          </cell>
        </row>
        <row r="44">
          <cell r="A44">
            <v>41579</v>
          </cell>
          <cell r="B44">
            <v>0.75004306172443236</v>
          </cell>
          <cell r="C44">
            <v>0</v>
          </cell>
          <cell r="D44">
            <v>0</v>
          </cell>
          <cell r="E44">
            <v>0</v>
          </cell>
        </row>
        <row r="45">
          <cell r="A45">
            <v>41944</v>
          </cell>
          <cell r="B45">
            <v>0.78379499950203191</v>
          </cell>
          <cell r="C45">
            <v>0</v>
          </cell>
          <cell r="D45">
            <v>0</v>
          </cell>
          <cell r="E45">
            <v>0</v>
          </cell>
        </row>
        <row r="46">
          <cell r="A46">
            <v>42309</v>
          </cell>
          <cell r="B46">
            <v>0.81906577447962303</v>
          </cell>
          <cell r="C46">
            <v>0</v>
          </cell>
          <cell r="D46">
            <v>0</v>
          </cell>
          <cell r="E46">
            <v>0</v>
          </cell>
        </row>
        <row r="47">
          <cell r="A47">
            <v>42675</v>
          </cell>
          <cell r="B47">
            <v>0.85592373433120617</v>
          </cell>
          <cell r="C47">
            <v>0</v>
          </cell>
          <cell r="D47">
            <v>0</v>
          </cell>
          <cell r="E47">
            <v>0</v>
          </cell>
        </row>
        <row r="48">
          <cell r="A48">
            <v>43040</v>
          </cell>
          <cell r="B48">
            <v>0.89444030237611027</v>
          </cell>
        </row>
        <row r="49">
          <cell r="A49">
            <v>43405</v>
          </cell>
          <cell r="B49">
            <v>0.9346901159830352</v>
          </cell>
        </row>
        <row r="50">
          <cell r="A50">
            <v>43770</v>
          </cell>
          <cell r="B50">
            <v>0.9767511712022714</v>
          </cell>
        </row>
        <row r="51">
          <cell r="A51">
            <v>44136</v>
          </cell>
          <cell r="B51">
            <v>1.0207049739063736</v>
          </cell>
        </row>
        <row r="52">
          <cell r="A52">
            <v>44501</v>
          </cell>
          <cell r="B52">
            <v>1.0666366977321602</v>
          </cell>
        </row>
        <row r="53">
          <cell r="A53">
            <v>44866</v>
          </cell>
          <cell r="B53">
            <v>1.1146353491301078</v>
          </cell>
        </row>
        <row r="54">
          <cell r="A54">
            <v>45231</v>
          </cell>
          <cell r="B54">
            <v>1.1647939398409621</v>
          </cell>
        </row>
        <row r="55">
          <cell r="A55">
            <v>45597</v>
          </cell>
          <cell r="B55">
            <v>1.2172096671338055</v>
          </cell>
        </row>
        <row r="56">
          <cell r="A56">
            <v>45962</v>
          </cell>
          <cell r="B56">
            <v>1.2719841021548262</v>
          </cell>
        </row>
        <row r="57">
          <cell r="A57">
            <v>46327</v>
          </cell>
          <cell r="B57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ctual"/>
      <sheetName val="Workforce"/>
      <sheetName val="org"/>
      <sheetName val="cost center"/>
    </sheetNames>
    <sheetDataSet>
      <sheetData sheetId="0"/>
      <sheetData sheetId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</row>
        <row r="22">
          <cell r="B22" t="str">
            <v>27</v>
          </cell>
        </row>
        <row r="23">
          <cell r="B23" t="str">
            <v>36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Rector, Andrew (UTC)" id="{7A5277D9-1B9B-4738-B98D-9BA3C34866CA}" userId="S::andrew.rector@utc.wa.gov::c55e6801-cead-441a-aa28-f41bdb7284f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" dT="2021-04-08T00:18:22.24" personId="{7A5277D9-1B9B-4738-B98D-9BA3C34866CA}" id="{449F6910-853D-4935-8EBF-19DA1F9EB800}">
    <text>This data would come from the calculation in Ecology's WAC 174-444-040(2).</text>
  </threadedComment>
  <threadedComment ref="E22" dT="2021-04-08T00:19:49.77" personId="{7A5277D9-1B9B-4738-B98D-9BA3C34866CA}" id="{71318B49-B117-4612-A84B-8C8859EFFF8F}">
    <text>This data would come from the calculation in Ecology's WAC 174-444-040(3).</text>
  </threadedComment>
  <threadedComment ref="G23" dT="2021-04-08T00:15:28.89" personId="{7A5277D9-1B9B-4738-B98D-9BA3C34866CA}" id="{04507A99-89A1-49AF-A1E1-A890B96C2A67}">
    <text>Rather than calculate this annually as Staff used to do, this number would be based on the emissions from unspecified electricity in Ecology's rule WAC 173-444-040(4). Currently that number is 0.437 tons/MWh.</text>
  </threadedComment>
  <threadedComment ref="G24" dT="2022-03-30T21:02:45.02" personId="{7A5277D9-1B9B-4738-B98D-9BA3C34866CA}" id="{9A7D074E-0936-430E-A5A7-39753A907219}">
    <text>Sums the three columns above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Q34"/>
  <sheetViews>
    <sheetView showGridLines="0" tabSelected="1" zoomScale="90" zoomScaleNormal="90" workbookViewId="0">
      <selection activeCell="R18" sqref="R18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20.5703125" bestFit="1" customWidth="1"/>
    <col min="11" max="11" width="9.7109375" bestFit="1" customWidth="1"/>
    <col min="12" max="12" width="14.5703125" customWidth="1"/>
  </cols>
  <sheetData>
    <row r="1" spans="2:9" s="153" customFormat="1" ht="18.75">
      <c r="B1" s="152" t="s">
        <v>330</v>
      </c>
    </row>
    <row r="2" spans="2:9" s="153" customFormat="1" ht="15.75" thickBot="1"/>
    <row r="3" spans="2:9" s="153" customFormat="1">
      <c r="B3" s="154"/>
      <c r="C3" s="155" t="s">
        <v>8</v>
      </c>
      <c r="D3" s="156" t="s">
        <v>34</v>
      </c>
      <c r="E3" s="157"/>
      <c r="F3" s="158"/>
    </row>
    <row r="4" spans="2:9" s="153" customFormat="1">
      <c r="B4" s="228" t="s">
        <v>9</v>
      </c>
      <c r="C4" s="230"/>
      <c r="D4" s="159">
        <v>2022</v>
      </c>
      <c r="E4" s="160" t="s">
        <v>30</v>
      </c>
      <c r="F4" s="161"/>
    </row>
    <row r="5" spans="2:9" ht="15.75" thickBot="1">
      <c r="B5" s="225" t="s">
        <v>14</v>
      </c>
      <c r="C5" s="227"/>
      <c r="D5" s="216">
        <v>313990</v>
      </c>
      <c r="E5" s="173">
        <f>+E15/D5</f>
        <v>14.797975380387944</v>
      </c>
      <c r="F5" s="30"/>
      <c r="G5" s="30"/>
      <c r="H5" s="30"/>
      <c r="I5" s="30"/>
    </row>
    <row r="6" spans="2:9">
      <c r="B6" s="133"/>
      <c r="C6" s="133"/>
      <c r="D6" s="134"/>
      <c r="E6" s="30"/>
      <c r="F6" s="135"/>
      <c r="G6" s="30"/>
      <c r="H6" s="30"/>
      <c r="I6" s="30"/>
    </row>
    <row r="7" spans="2:9" s="153" customFormat="1" ht="19.5" thickBot="1">
      <c r="B7" s="162"/>
      <c r="C7" s="163" t="s">
        <v>28</v>
      </c>
      <c r="D7" s="164"/>
      <c r="F7" s="165"/>
      <c r="G7" s="165"/>
    </row>
    <row r="8" spans="2:9">
      <c r="B8" s="174"/>
      <c r="C8" s="175"/>
      <c r="D8" s="175"/>
      <c r="E8" s="136"/>
      <c r="F8" s="175"/>
      <c r="G8" s="208" t="s">
        <v>13</v>
      </c>
      <c r="H8" s="181" t="s">
        <v>31</v>
      </c>
      <c r="I8" s="30"/>
    </row>
    <row r="9" spans="2:9">
      <c r="B9" s="176"/>
      <c r="C9" s="177"/>
      <c r="D9" s="177"/>
      <c r="E9" s="186" t="s">
        <v>7</v>
      </c>
      <c r="F9" s="188" t="s">
        <v>20</v>
      </c>
      <c r="G9" s="209" t="s">
        <v>27</v>
      </c>
      <c r="H9" s="182" t="s">
        <v>13</v>
      </c>
      <c r="I9" s="30"/>
    </row>
    <row r="10" spans="2:9">
      <c r="B10" s="228" t="s">
        <v>5</v>
      </c>
      <c r="C10" s="229"/>
      <c r="D10" s="230"/>
      <c r="E10" s="187">
        <f>+$E$15*F10</f>
        <v>1929860.8662063216</v>
      </c>
      <c r="F10" s="189">
        <v>0.41534394378078948</v>
      </c>
      <c r="G10" s="13">
        <v>113137</v>
      </c>
      <c r="H10" s="183">
        <f>+E10/G10</f>
        <v>17.057734129474191</v>
      </c>
      <c r="I10" s="30"/>
    </row>
    <row r="11" spans="2:9">
      <c r="B11" s="228" t="s">
        <v>10</v>
      </c>
      <c r="C11" s="229"/>
      <c r="D11" s="230"/>
      <c r="E11" s="187">
        <f t="shared" ref="E11:E14" si="0">+$E$15*F11</f>
        <v>1694424.0279513821</v>
      </c>
      <c r="F11" s="189">
        <v>0.36467331429426358</v>
      </c>
      <c r="G11" s="13">
        <v>16883</v>
      </c>
      <c r="H11" s="184">
        <f>+E11/G11</f>
        <v>100.3627333975823</v>
      </c>
      <c r="I11" s="30"/>
    </row>
    <row r="12" spans="2:9">
      <c r="B12" s="228" t="s">
        <v>11</v>
      </c>
      <c r="C12" s="229"/>
      <c r="D12" s="230"/>
      <c r="E12" s="187">
        <f t="shared" si="0"/>
        <v>840836.5693670836</v>
      </c>
      <c r="F12" s="189">
        <v>0.18096453631009946</v>
      </c>
      <c r="G12" s="13">
        <v>468.83</v>
      </c>
      <c r="H12" s="184">
        <f>+E12/G12</f>
        <v>1793.4785943030174</v>
      </c>
      <c r="I12" s="30"/>
    </row>
    <row r="13" spans="2:9">
      <c r="B13" s="228" t="s">
        <v>32</v>
      </c>
      <c r="C13" s="229"/>
      <c r="D13" s="230"/>
      <c r="E13" s="187">
        <f t="shared" si="0"/>
        <v>177033.05970199665</v>
      </c>
      <c r="F13" s="189">
        <v>3.8100989809047817E-2</v>
      </c>
      <c r="G13" s="13">
        <v>4995.58</v>
      </c>
      <c r="H13" s="184">
        <f>+E13/G13</f>
        <v>35.437939078544765</v>
      </c>
      <c r="I13" s="30"/>
    </row>
    <row r="14" spans="2:9">
      <c r="B14" s="231" t="s">
        <v>33</v>
      </c>
      <c r="C14" s="232"/>
      <c r="D14" s="233"/>
      <c r="E14" s="187">
        <f t="shared" si="0"/>
        <v>4261.7664612265817</v>
      </c>
      <c r="F14" s="189">
        <v>9.1721580579960107E-4</v>
      </c>
      <c r="G14" s="13">
        <v>221.83</v>
      </c>
      <c r="H14" s="184">
        <f>+E14/G14</f>
        <v>19.211858004898261</v>
      </c>
      <c r="I14" s="30"/>
    </row>
    <row r="15" spans="2:9" ht="15.75" thickBot="1">
      <c r="B15" s="178"/>
      <c r="C15" s="236" t="s">
        <v>6</v>
      </c>
      <c r="D15" s="237"/>
      <c r="E15" s="180">
        <v>4646416.2896880107</v>
      </c>
      <c r="F15" s="190"/>
      <c r="G15" s="210">
        <f>SUM(G10:G14)</f>
        <v>135706.23999999999</v>
      </c>
      <c r="H15" s="185"/>
      <c r="I15" s="30"/>
    </row>
    <row r="16" spans="2:9">
      <c r="B16" s="30"/>
      <c r="C16" s="30"/>
      <c r="D16" s="30"/>
      <c r="E16" s="30"/>
      <c r="F16" s="30"/>
      <c r="G16" s="30"/>
      <c r="H16" s="30"/>
      <c r="I16" s="30"/>
    </row>
    <row r="17" spans="2:17" s="153" customFormat="1" ht="19.5" thickBot="1">
      <c r="C17" s="166" t="s">
        <v>29</v>
      </c>
    </row>
    <row r="18" spans="2:17">
      <c r="B18" s="174"/>
      <c r="C18" s="175"/>
      <c r="D18" s="175"/>
      <c r="E18" s="175"/>
      <c r="F18" s="191" t="s">
        <v>21</v>
      </c>
      <c r="G18" s="192" t="s">
        <v>112</v>
      </c>
      <c r="H18" s="193"/>
      <c r="I18" s="30"/>
    </row>
    <row r="19" spans="2:17" ht="18">
      <c r="B19" s="194"/>
      <c r="C19" s="162"/>
      <c r="D19" s="162"/>
      <c r="E19" s="188" t="s">
        <v>12</v>
      </c>
      <c r="F19" s="195" t="s">
        <v>22</v>
      </c>
      <c r="G19" s="28" t="s">
        <v>338</v>
      </c>
      <c r="H19" s="196"/>
      <c r="I19" s="30"/>
      <c r="J19" s="65"/>
      <c r="K19" s="65"/>
    </row>
    <row r="20" spans="2:17">
      <c r="B20" s="228" t="s">
        <v>25</v>
      </c>
      <c r="C20" s="229"/>
      <c r="D20" s="230"/>
      <c r="E20" s="197">
        <f>'Known Resources'!B46</f>
        <v>3706445.4237085669</v>
      </c>
      <c r="F20" s="200">
        <f>+E20/(E20+E23)</f>
        <v>0.78958223286652029</v>
      </c>
      <c r="G20" s="197"/>
      <c r="H20" s="137"/>
      <c r="I20" s="30"/>
    </row>
    <row r="21" spans="2:17" s="25" customFormat="1">
      <c r="B21" s="234" t="s">
        <v>316</v>
      </c>
      <c r="C21" s="235"/>
      <c r="D21" s="235"/>
      <c r="E21" s="198"/>
      <c r="F21" s="200"/>
      <c r="G21" s="197">
        <f>'Known Resources'!E46</f>
        <v>2228283.2304229331</v>
      </c>
      <c r="H21" s="137"/>
      <c r="I21" s="30"/>
      <c r="J21"/>
      <c r="K21"/>
      <c r="L21"/>
      <c r="M21"/>
      <c r="N21"/>
      <c r="O21"/>
      <c r="P21"/>
      <c r="Q21"/>
    </row>
    <row r="22" spans="2:17" s="25" customFormat="1" ht="15.75" thickBot="1">
      <c r="B22" s="234" t="s">
        <v>317</v>
      </c>
      <c r="C22" s="235"/>
      <c r="D22" s="235"/>
      <c r="E22" s="198"/>
      <c r="F22" s="200"/>
      <c r="G22" s="197"/>
      <c r="H22" s="137"/>
      <c r="I22" s="30"/>
      <c r="J22"/>
      <c r="K22"/>
      <c r="L22"/>
      <c r="M22"/>
      <c r="N22"/>
      <c r="O22"/>
      <c r="P22"/>
      <c r="Q22"/>
    </row>
    <row r="23" spans="2:17" ht="18">
      <c r="B23" s="228" t="s">
        <v>26</v>
      </c>
      <c r="C23" s="229"/>
      <c r="D23" s="230"/>
      <c r="E23" s="199">
        <f>'Unknown Resources'!B14</f>
        <v>987740.01946255006</v>
      </c>
      <c r="F23" s="201">
        <f>+E23/(E20+E23)</f>
        <v>0.21041776713347962</v>
      </c>
      <c r="G23" s="203">
        <f>'Unknown Resources'!D14</f>
        <v>431642.38850513444</v>
      </c>
      <c r="H23" s="205" t="s">
        <v>340</v>
      </c>
      <c r="I23" s="30"/>
    </row>
    <row r="24" spans="2:17" ht="18.75" thickBot="1">
      <c r="B24" s="225" t="s">
        <v>110</v>
      </c>
      <c r="C24" s="226"/>
      <c r="D24" s="227"/>
      <c r="E24" s="179">
        <v>2022</v>
      </c>
      <c r="F24" s="202" t="s">
        <v>339</v>
      </c>
      <c r="G24" s="204">
        <f>SUM(G20:G23)</f>
        <v>2659925.6189280674</v>
      </c>
      <c r="H24" s="206">
        <f>+G24/H26</f>
        <v>1.2221511804720016</v>
      </c>
      <c r="I24" s="30"/>
    </row>
    <row r="25" spans="2:17">
      <c r="B25" s="30"/>
      <c r="C25" s="238" t="s">
        <v>342</v>
      </c>
      <c r="D25" s="238"/>
      <c r="E25" s="239">
        <f>SUM(E20:E23)</f>
        <v>4694185.4431711175</v>
      </c>
      <c r="F25" s="30"/>
      <c r="G25" s="153"/>
      <c r="H25" s="153"/>
      <c r="I25" s="30"/>
    </row>
    <row r="26" spans="2:17" ht="18">
      <c r="B26" s="30"/>
      <c r="C26" s="30"/>
      <c r="D26" s="138"/>
      <c r="E26" s="139"/>
      <c r="F26" s="30"/>
      <c r="G26" s="207" t="s">
        <v>341</v>
      </c>
      <c r="H26" s="18">
        <f>H32</f>
        <v>2176429.2842238955</v>
      </c>
      <c r="I26" s="141"/>
    </row>
    <row r="28" spans="2:17">
      <c r="F28" s="11" t="s">
        <v>15</v>
      </c>
      <c r="G28" s="9"/>
      <c r="H28" s="9"/>
    </row>
    <row r="29" spans="2:17">
      <c r="F29" s="9"/>
      <c r="G29" s="9"/>
      <c r="H29" s="125" t="s">
        <v>19</v>
      </c>
      <c r="I29" s="25"/>
    </row>
    <row r="30" spans="2:17" ht="18">
      <c r="F30" s="9"/>
      <c r="G30" s="9"/>
      <c r="H30" s="8" t="s">
        <v>318</v>
      </c>
      <c r="I30" s="8" t="s">
        <v>2</v>
      </c>
      <c r="M30" s="21"/>
    </row>
    <row r="31" spans="2:17">
      <c r="F31" s="9"/>
      <c r="G31" s="10" t="s">
        <v>16</v>
      </c>
      <c r="H31" s="126">
        <f>I31/1.1023</f>
        <v>1026904.6539054703</v>
      </c>
      <c r="I31" s="126">
        <v>1131957</v>
      </c>
    </row>
    <row r="32" spans="2:17">
      <c r="F32" s="9"/>
      <c r="G32" s="10" t="s">
        <v>17</v>
      </c>
      <c r="H32" s="126">
        <f t="shared" ref="H32:H33" si="1">I32/1.1023</f>
        <v>2176429.2842238955</v>
      </c>
      <c r="I32" s="126">
        <v>2399078</v>
      </c>
    </row>
    <row r="33" spans="6:9">
      <c r="F33" s="9"/>
      <c r="G33" s="10" t="s">
        <v>18</v>
      </c>
      <c r="H33" s="126">
        <f t="shared" si="1"/>
        <v>6301427.9234328223</v>
      </c>
      <c r="I33" s="126">
        <v>6946064</v>
      </c>
    </row>
    <row r="34" spans="6:9">
      <c r="H34" s="62"/>
    </row>
  </sheetData>
  <mergeCells count="12">
    <mergeCell ref="B24:D24"/>
    <mergeCell ref="B20:D20"/>
    <mergeCell ref="B23:D23"/>
    <mergeCell ref="B4:C4"/>
    <mergeCell ref="B5:C5"/>
    <mergeCell ref="B10:D10"/>
    <mergeCell ref="B11:D11"/>
    <mergeCell ref="B12:D12"/>
    <mergeCell ref="B14:D14"/>
    <mergeCell ref="B13:D13"/>
    <mergeCell ref="B21:D21"/>
    <mergeCell ref="B22:D22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30"/>
  <sheetViews>
    <sheetView topLeftCell="A31" zoomScale="90" zoomScaleNormal="90" workbookViewId="0">
      <selection activeCell="B52" sqref="B52"/>
    </sheetView>
  </sheetViews>
  <sheetFormatPr defaultRowHeight="15"/>
  <cols>
    <col min="1" max="1" width="53.5703125" customWidth="1"/>
    <col min="2" max="2" width="20" customWidth="1"/>
    <col min="3" max="3" width="18.5703125" style="25" customWidth="1"/>
    <col min="4" max="4" width="14.85546875" customWidth="1"/>
    <col min="5" max="5" width="14.85546875" style="25" customWidth="1"/>
    <col min="6" max="6" width="23.85546875" style="3" customWidth="1"/>
    <col min="7" max="7" width="34.42578125" style="3" customWidth="1"/>
    <col min="8" max="8" width="12.42578125" bestFit="1" customWidth="1"/>
    <col min="10" max="10" width="13.5703125" bestFit="1" customWidth="1"/>
    <col min="11" max="11" width="13.140625" bestFit="1" customWidth="1"/>
  </cols>
  <sheetData>
    <row r="1" spans="1:12" ht="18.75">
      <c r="A1" s="2" t="s">
        <v>4</v>
      </c>
      <c r="B1" s="12">
        <v>2022</v>
      </c>
      <c r="E1" s="1"/>
      <c r="F1" s="127" t="s">
        <v>260</v>
      </c>
      <c r="G1" s="20"/>
      <c r="H1" s="67"/>
      <c r="I1" s="25"/>
    </row>
    <row r="2" spans="1:12" ht="30.75">
      <c r="A2" s="2"/>
      <c r="B2" s="68" t="s">
        <v>328</v>
      </c>
      <c r="C2" s="68" t="s">
        <v>111</v>
      </c>
      <c r="D2" s="6">
        <f>B1</f>
        <v>2022</v>
      </c>
      <c r="E2" s="6" t="s">
        <v>112</v>
      </c>
      <c r="F2" s="131"/>
      <c r="G2" s="131"/>
      <c r="H2" s="67"/>
      <c r="I2" s="25"/>
    </row>
    <row r="3" spans="1:12" ht="19.5">
      <c r="A3" s="4" t="s">
        <v>0</v>
      </c>
      <c r="B3" s="7">
        <f>B1</f>
        <v>2022</v>
      </c>
      <c r="C3" s="69">
        <f>3.503%</f>
        <v>3.5029999999999999E-2</v>
      </c>
      <c r="D3" s="7" t="s">
        <v>329</v>
      </c>
      <c r="E3" s="7" t="s">
        <v>3</v>
      </c>
      <c r="F3" s="7" t="s">
        <v>262</v>
      </c>
      <c r="G3" s="7" t="s">
        <v>263</v>
      </c>
      <c r="H3" s="67"/>
      <c r="I3" s="25"/>
    </row>
    <row r="4" spans="1:12" ht="34.5" customHeight="1">
      <c r="A4" s="17" t="s">
        <v>39</v>
      </c>
      <c r="B4" s="18">
        <f>VLOOKUP(A4,'WIJAM NPC'!D177:G361,4,FALSE)</f>
        <v>124168.03069833021</v>
      </c>
      <c r="C4" s="18">
        <f>B4*(1+$C$3)</f>
        <v>128517.6368136927</v>
      </c>
      <c r="D4" s="132">
        <v>1.0589999999999999</v>
      </c>
      <c r="E4" s="26">
        <f>(+C4*D4)</f>
        <v>136100.17738570058</v>
      </c>
      <c r="F4" s="130" t="s">
        <v>68</v>
      </c>
      <c r="G4" s="130" t="s">
        <v>229</v>
      </c>
      <c r="H4" s="142"/>
      <c r="I4" s="143"/>
      <c r="J4" s="30"/>
      <c r="K4" s="30"/>
      <c r="L4" s="30"/>
    </row>
    <row r="5" spans="1:12">
      <c r="A5" s="17" t="s">
        <v>38</v>
      </c>
      <c r="B5" s="18">
        <f>VLOOKUP(A5,'WIJAM NPC'!D178:G362,4,FALSE)</f>
        <v>1657273.5223813828</v>
      </c>
      <c r="C5" s="18">
        <f t="shared" ref="C5:C7" si="0">B5*(1+$C$3)</f>
        <v>1715327.8138704025</v>
      </c>
      <c r="D5" s="132">
        <v>1.022</v>
      </c>
      <c r="E5" s="26">
        <f>(+C5*D5)</f>
        <v>1753065.0257755513</v>
      </c>
      <c r="F5" s="130" t="s">
        <v>68</v>
      </c>
      <c r="G5" s="130" t="s">
        <v>229</v>
      </c>
      <c r="H5" s="142"/>
      <c r="I5" s="143"/>
      <c r="J5" s="30"/>
      <c r="K5" s="30"/>
      <c r="L5" s="30"/>
    </row>
    <row r="6" spans="1:12">
      <c r="A6" s="17" t="s">
        <v>37</v>
      </c>
      <c r="B6" s="18">
        <f>VLOOKUP(A6,'WIJAM NPC'!D179:G363,4,FALSE)</f>
        <v>488005.83653583983</v>
      </c>
      <c r="C6" s="18">
        <f t="shared" si="0"/>
        <v>505100.68098969024</v>
      </c>
      <c r="D6" s="132">
        <v>0.40600000000000003</v>
      </c>
      <c r="E6" s="26">
        <f>(+C6*D6)</f>
        <v>205070.87648181425</v>
      </c>
      <c r="F6" s="130" t="s">
        <v>69</v>
      </c>
      <c r="G6" s="130" t="s">
        <v>231</v>
      </c>
      <c r="H6" s="142"/>
      <c r="I6" s="143"/>
      <c r="J6" s="144"/>
      <c r="K6" s="145"/>
      <c r="L6" s="30"/>
    </row>
    <row r="7" spans="1:12">
      <c r="A7" s="17" t="s">
        <v>219</v>
      </c>
      <c r="B7" s="18">
        <f>VLOOKUP(A7,'WIJAM NPC'!D180:G364,4,FALSE)</f>
        <v>322165.17765718373</v>
      </c>
      <c r="C7" s="18">
        <f t="shared" si="0"/>
        <v>333450.62383051484</v>
      </c>
      <c r="D7" s="132">
        <v>0.40200000000000002</v>
      </c>
      <c r="E7" s="26">
        <f>(+C7*D7)</f>
        <v>134047.15077986696</v>
      </c>
      <c r="F7" s="130" t="s">
        <v>69</v>
      </c>
      <c r="G7" s="130" t="s">
        <v>231</v>
      </c>
      <c r="H7" s="142"/>
      <c r="I7" s="143"/>
      <c r="J7" s="30"/>
      <c r="K7" s="30"/>
      <c r="L7" s="30"/>
    </row>
    <row r="8" spans="1:12">
      <c r="A8" s="17" t="s">
        <v>127</v>
      </c>
      <c r="B8" s="18">
        <f>VLOOKUP(A8,'WIJAM NPC'!D181:G365,4,FALSE)</f>
        <v>65408.412976333442</v>
      </c>
      <c r="C8" s="18"/>
      <c r="D8" s="18">
        <v>0</v>
      </c>
      <c r="E8" s="26">
        <f t="shared" ref="E8:E45" si="1">(+C8*D8)/2204.6</f>
        <v>0</v>
      </c>
      <c r="F8" s="130" t="s">
        <v>70</v>
      </c>
      <c r="G8" s="130" t="s">
        <v>125</v>
      </c>
      <c r="H8" s="142"/>
      <c r="I8" s="30"/>
      <c r="J8" s="30"/>
      <c r="K8" s="30"/>
      <c r="L8" s="30"/>
    </row>
    <row r="9" spans="1:12">
      <c r="A9" s="17" t="s">
        <v>128</v>
      </c>
      <c r="B9" s="18">
        <f>VLOOKUP(A9,'WIJAM NPC'!D182:G366,4,FALSE)</f>
        <v>45262.833500010936</v>
      </c>
      <c r="C9" s="18"/>
      <c r="D9" s="18">
        <v>0</v>
      </c>
      <c r="E9" s="26">
        <f t="shared" si="1"/>
        <v>0</v>
      </c>
      <c r="F9" s="130" t="s">
        <v>70</v>
      </c>
      <c r="G9" s="130" t="s">
        <v>125</v>
      </c>
      <c r="H9" s="142"/>
      <c r="I9" s="30"/>
      <c r="J9" s="30"/>
      <c r="K9" s="30"/>
      <c r="L9" s="30"/>
    </row>
    <row r="10" spans="1:12">
      <c r="A10" s="17" t="s">
        <v>42</v>
      </c>
      <c r="B10" s="18">
        <f>VLOOKUP(A10,'WIJAM NPC'!D183:G367,4,FALSE)</f>
        <v>6300.0789597247503</v>
      </c>
      <c r="C10" s="18"/>
      <c r="D10" s="18">
        <v>0</v>
      </c>
      <c r="E10" s="26">
        <f t="shared" si="1"/>
        <v>0</v>
      </c>
      <c r="F10" s="130" t="s">
        <v>70</v>
      </c>
      <c r="G10" s="130" t="s">
        <v>125</v>
      </c>
      <c r="H10" s="142"/>
      <c r="I10" s="30"/>
      <c r="J10" s="30"/>
      <c r="K10" s="30"/>
      <c r="L10" s="30"/>
    </row>
    <row r="11" spans="1:12" s="15" customFormat="1">
      <c r="A11" s="17" t="s">
        <v>129</v>
      </c>
      <c r="B11" s="18">
        <f>VLOOKUP(A11,'WIJAM NPC'!D184:G368,4,FALSE)</f>
        <v>12870.608272525407</v>
      </c>
      <c r="C11" s="18"/>
      <c r="D11" s="18">
        <v>0</v>
      </c>
      <c r="E11" s="26">
        <f t="shared" si="1"/>
        <v>0</v>
      </c>
      <c r="F11" s="130" t="s">
        <v>261</v>
      </c>
      <c r="G11" s="130" t="s">
        <v>125</v>
      </c>
      <c r="H11" s="142"/>
      <c r="I11" s="30"/>
      <c r="J11" s="145"/>
      <c r="K11" s="30"/>
      <c r="L11" s="30"/>
    </row>
    <row r="12" spans="1:12" s="15" customFormat="1">
      <c r="A12" s="17" t="s">
        <v>133</v>
      </c>
      <c r="B12" s="18">
        <f>VLOOKUP(A12,'WIJAM NPC'!D185:G369,4,FALSE)</f>
        <v>2611.2898894827422</v>
      </c>
      <c r="C12" s="18"/>
      <c r="D12" s="18">
        <v>0</v>
      </c>
      <c r="E12" s="26">
        <f t="shared" si="1"/>
        <v>0</v>
      </c>
      <c r="F12" s="130" t="s">
        <v>71</v>
      </c>
      <c r="G12" s="130" t="s">
        <v>125</v>
      </c>
      <c r="H12" s="142"/>
      <c r="I12" s="30"/>
      <c r="J12" s="30"/>
      <c r="K12" s="30"/>
      <c r="L12" s="30"/>
    </row>
    <row r="13" spans="1:12" s="15" customFormat="1">
      <c r="A13" s="17" t="s">
        <v>134</v>
      </c>
      <c r="B13" s="18">
        <f>VLOOKUP(A13,'WIJAM NPC'!D186:G370,4,FALSE)</f>
        <v>21732.565810049338</v>
      </c>
      <c r="C13" s="18"/>
      <c r="D13" s="18">
        <v>0</v>
      </c>
      <c r="E13" s="26">
        <f t="shared" si="1"/>
        <v>0</v>
      </c>
      <c r="F13" s="130" t="s">
        <v>261</v>
      </c>
      <c r="G13" s="130" t="s">
        <v>125</v>
      </c>
      <c r="H13" s="142"/>
      <c r="I13" s="30"/>
      <c r="J13" s="30"/>
      <c r="K13" s="30"/>
      <c r="L13" s="30"/>
    </row>
    <row r="14" spans="1:12" s="15" customFormat="1">
      <c r="A14" s="17" t="s">
        <v>137</v>
      </c>
      <c r="B14" s="18">
        <f>VLOOKUP(A14,'WIJAM NPC'!D187:G371,4,FALSE)</f>
        <v>20663.611224066772</v>
      </c>
      <c r="C14" s="18"/>
      <c r="D14" s="18">
        <v>0</v>
      </c>
      <c r="E14" s="26">
        <f t="shared" si="1"/>
        <v>0</v>
      </c>
      <c r="F14" s="130" t="s">
        <v>261</v>
      </c>
      <c r="G14" s="130" t="s">
        <v>125</v>
      </c>
      <c r="H14" s="142"/>
      <c r="I14" s="30"/>
      <c r="J14" s="30"/>
      <c r="K14" s="30"/>
      <c r="L14" s="30"/>
    </row>
    <row r="15" spans="1:12" s="15" customFormat="1">
      <c r="A15" s="17" t="s">
        <v>138</v>
      </c>
      <c r="B15" s="18">
        <f>VLOOKUP(A15,'WIJAM NPC'!D188:G372,4,FALSE)</f>
        <v>11283.16396854688</v>
      </c>
      <c r="C15" s="18"/>
      <c r="D15" s="18">
        <v>0</v>
      </c>
      <c r="E15" s="26">
        <f t="shared" si="1"/>
        <v>0</v>
      </c>
      <c r="F15" s="130" t="s">
        <v>261</v>
      </c>
      <c r="G15" s="130" t="s">
        <v>125</v>
      </c>
      <c r="H15" s="142"/>
      <c r="I15" s="30"/>
      <c r="J15" s="30"/>
      <c r="K15" s="30"/>
      <c r="L15" s="30"/>
    </row>
    <row r="16" spans="1:12" s="15" customFormat="1">
      <c r="A16" s="17" t="s">
        <v>142</v>
      </c>
      <c r="B16" s="18">
        <f>VLOOKUP(A16,'WIJAM NPC'!D190:G374,4,FALSE)</f>
        <v>7738.9439008628688</v>
      </c>
      <c r="C16" s="18"/>
      <c r="D16" s="18">
        <v>0</v>
      </c>
      <c r="E16" s="26">
        <f t="shared" si="1"/>
        <v>0</v>
      </c>
      <c r="F16" s="130" t="s">
        <v>70</v>
      </c>
      <c r="G16" s="130" t="s">
        <v>125</v>
      </c>
      <c r="H16" s="142"/>
      <c r="I16" s="30"/>
      <c r="J16" s="30"/>
      <c r="K16" s="30"/>
      <c r="L16" s="30"/>
    </row>
    <row r="17" spans="1:12" s="15" customFormat="1">
      <c r="A17" s="17" t="s">
        <v>143</v>
      </c>
      <c r="B17" s="18">
        <f>VLOOKUP(A17,'WIJAM NPC'!D191:G375,4,FALSE)</f>
        <v>16240.419025005074</v>
      </c>
      <c r="C17" s="18"/>
      <c r="D17" s="18">
        <v>0</v>
      </c>
      <c r="E17" s="26">
        <f t="shared" si="1"/>
        <v>0</v>
      </c>
      <c r="F17" s="130" t="s">
        <v>261</v>
      </c>
      <c r="G17" s="130" t="s">
        <v>125</v>
      </c>
      <c r="H17" s="142"/>
      <c r="I17" s="30"/>
      <c r="J17" s="30"/>
      <c r="K17" s="30"/>
      <c r="L17" s="30"/>
    </row>
    <row r="18" spans="1:12" s="15" customFormat="1">
      <c r="A18" s="17" t="s">
        <v>146</v>
      </c>
      <c r="B18" s="18">
        <f>VLOOKUP(A18,'WIJAM NPC'!D192:G376,4,FALSE)</f>
        <v>25310.121555455516</v>
      </c>
      <c r="C18" s="18"/>
      <c r="D18" s="18">
        <v>0</v>
      </c>
      <c r="E18" s="26">
        <f t="shared" si="1"/>
        <v>0</v>
      </c>
      <c r="F18" s="130" t="s">
        <v>70</v>
      </c>
      <c r="G18" s="130" t="s">
        <v>125</v>
      </c>
      <c r="H18" s="142"/>
      <c r="I18" s="30"/>
      <c r="J18" s="30"/>
      <c r="K18" s="30"/>
      <c r="L18" s="30"/>
    </row>
    <row r="19" spans="1:12" s="15" customFormat="1">
      <c r="A19" s="17" t="s">
        <v>147</v>
      </c>
      <c r="B19" s="18">
        <f>VLOOKUP(A19,'WIJAM NPC'!D193:G377,4,FALSE)</f>
        <v>31427.014724669007</v>
      </c>
      <c r="C19" s="18"/>
      <c r="D19" s="18">
        <v>0</v>
      </c>
      <c r="E19" s="26">
        <f t="shared" si="1"/>
        <v>0</v>
      </c>
      <c r="F19" s="130" t="s">
        <v>70</v>
      </c>
      <c r="G19" s="130" t="s">
        <v>125</v>
      </c>
      <c r="H19" s="142"/>
      <c r="I19" s="30"/>
      <c r="J19" s="30"/>
      <c r="K19" s="30"/>
      <c r="L19" s="30"/>
    </row>
    <row r="20" spans="1:12">
      <c r="A20" s="17" t="s">
        <v>148</v>
      </c>
      <c r="B20" s="18">
        <f>VLOOKUP(A20,'WIJAM NPC'!D194:G378,4,FALSE)</f>
        <v>11625.467058016977</v>
      </c>
      <c r="C20" s="18"/>
      <c r="D20" s="18">
        <v>0</v>
      </c>
      <c r="E20" s="26">
        <f t="shared" si="1"/>
        <v>0</v>
      </c>
      <c r="F20" s="130" t="s">
        <v>70</v>
      </c>
      <c r="G20" s="130" t="s">
        <v>125</v>
      </c>
      <c r="H20" s="142"/>
      <c r="I20" s="30"/>
      <c r="J20" s="30"/>
      <c r="K20" s="30"/>
      <c r="L20" s="30"/>
    </row>
    <row r="21" spans="1:12" s="25" customFormat="1">
      <c r="A21" s="17" t="s">
        <v>264</v>
      </c>
      <c r="B21" s="18">
        <f>'WIJAM NPC'!G233</f>
        <v>5151.5190000000002</v>
      </c>
      <c r="C21" s="18"/>
      <c r="D21" s="18">
        <v>0</v>
      </c>
      <c r="E21" s="26">
        <f t="shared" ref="E21" si="2">(+C21*D21)/2204.6</f>
        <v>0</v>
      </c>
      <c r="F21" s="130" t="s">
        <v>71</v>
      </c>
      <c r="G21" s="130" t="s">
        <v>155</v>
      </c>
      <c r="H21" s="142"/>
      <c r="I21" s="30"/>
      <c r="J21" s="30"/>
      <c r="K21" s="30"/>
      <c r="L21" s="30"/>
    </row>
    <row r="22" spans="1:12">
      <c r="A22" s="17" t="s">
        <v>223</v>
      </c>
      <c r="B22" s="18">
        <f>VLOOKUP(A22,'WIJAM NPC'!D196:G380,4,FALSE)</f>
        <v>20881.420091367439</v>
      </c>
      <c r="C22" s="18"/>
      <c r="D22" s="18">
        <v>0</v>
      </c>
      <c r="E22" s="26">
        <f t="shared" si="1"/>
        <v>0</v>
      </c>
      <c r="F22" s="130" t="s">
        <v>267</v>
      </c>
      <c r="G22" s="130" t="s">
        <v>237</v>
      </c>
      <c r="H22" s="67"/>
    </row>
    <row r="23" spans="1:12">
      <c r="A23" s="17" t="s">
        <v>239</v>
      </c>
      <c r="B23" s="18">
        <f>VLOOKUP(A23,'WIJAM NPC'!D197:G381,4,FALSE)</f>
        <v>48076.998481519287</v>
      </c>
      <c r="C23" s="18"/>
      <c r="D23" s="18">
        <v>0</v>
      </c>
      <c r="E23" s="26">
        <f t="shared" si="1"/>
        <v>0</v>
      </c>
      <c r="F23" s="130" t="s">
        <v>261</v>
      </c>
      <c r="G23" s="130" t="s">
        <v>237</v>
      </c>
      <c r="H23" s="67"/>
    </row>
    <row r="24" spans="1:12">
      <c r="A24" s="17" t="s">
        <v>240</v>
      </c>
      <c r="B24" s="18">
        <f>VLOOKUP(A24,'WIJAM NPC'!D198:G382,4,FALSE)</f>
        <v>37431.121905442837</v>
      </c>
      <c r="C24" s="18"/>
      <c r="D24" s="18">
        <v>0</v>
      </c>
      <c r="E24" s="26">
        <f t="shared" si="1"/>
        <v>0</v>
      </c>
      <c r="F24" s="130" t="s">
        <v>70</v>
      </c>
      <c r="G24" s="130" t="s">
        <v>237</v>
      </c>
      <c r="H24" s="67"/>
    </row>
    <row r="25" spans="1:12">
      <c r="A25" s="17" t="s">
        <v>241</v>
      </c>
      <c r="B25" s="18">
        <f>VLOOKUP(A25,'WIJAM NPC'!D199:G383,4,FALSE)</f>
        <v>64184.980858193114</v>
      </c>
      <c r="C25" s="18"/>
      <c r="D25" s="18">
        <v>0</v>
      </c>
      <c r="E25" s="26">
        <f t="shared" si="1"/>
        <v>0</v>
      </c>
      <c r="F25" s="130" t="s">
        <v>70</v>
      </c>
      <c r="G25" s="130" t="s">
        <v>237</v>
      </c>
      <c r="H25" s="67"/>
    </row>
    <row r="26" spans="1:12">
      <c r="A26" s="17" t="s">
        <v>242</v>
      </c>
      <c r="B26" s="18">
        <f>VLOOKUP(A26,'WIJAM NPC'!D200:G384,4,FALSE)</f>
        <v>16629.123685867882</v>
      </c>
      <c r="C26" s="18"/>
      <c r="D26" s="18">
        <v>0</v>
      </c>
      <c r="E26" s="26">
        <f t="shared" si="1"/>
        <v>0</v>
      </c>
      <c r="F26" s="130" t="s">
        <v>70</v>
      </c>
      <c r="G26" s="130" t="s">
        <v>237</v>
      </c>
      <c r="H26" s="67"/>
    </row>
    <row r="27" spans="1:12">
      <c r="A27" s="17" t="s">
        <v>243</v>
      </c>
      <c r="B27" s="18">
        <f>VLOOKUP(A27,'WIJAM NPC'!D201:G385,4,FALSE)</f>
        <v>26171.378785702473</v>
      </c>
      <c r="C27" s="18"/>
      <c r="D27" s="18">
        <v>0</v>
      </c>
      <c r="E27" s="26">
        <f t="shared" si="1"/>
        <v>0</v>
      </c>
      <c r="F27" s="130" t="s">
        <v>70</v>
      </c>
      <c r="G27" s="130" t="s">
        <v>237</v>
      </c>
      <c r="H27" s="67"/>
    </row>
    <row r="28" spans="1:12">
      <c r="A28" s="17" t="s">
        <v>244</v>
      </c>
      <c r="B28" s="18">
        <f>VLOOKUP(A28,'WIJAM NPC'!D202:G386,4,FALSE)</f>
        <v>9808.0833708190748</v>
      </c>
      <c r="C28" s="18"/>
      <c r="D28" s="18">
        <v>0</v>
      </c>
      <c r="E28" s="26">
        <f t="shared" si="1"/>
        <v>0</v>
      </c>
      <c r="F28" s="130" t="s">
        <v>70</v>
      </c>
      <c r="G28" s="130" t="s">
        <v>237</v>
      </c>
      <c r="H28" s="67"/>
    </row>
    <row r="29" spans="1:12">
      <c r="A29" s="17" t="s">
        <v>245</v>
      </c>
      <c r="B29" s="18">
        <f>VLOOKUP(A29,'WIJAM NPC'!D203:G387,4,FALSE)</f>
        <v>21174.173731124112</v>
      </c>
      <c r="C29" s="18"/>
      <c r="D29" s="18">
        <v>0</v>
      </c>
      <c r="E29" s="26">
        <f t="shared" si="1"/>
        <v>0</v>
      </c>
      <c r="F29" s="130" t="s">
        <v>70</v>
      </c>
      <c r="G29" s="130" t="s">
        <v>237</v>
      </c>
      <c r="H29" s="67"/>
    </row>
    <row r="30" spans="1:12">
      <c r="A30" s="17" t="s">
        <v>246</v>
      </c>
      <c r="B30" s="18">
        <f>VLOOKUP(A30,'WIJAM NPC'!D204:G388,4,FALSE)</f>
        <v>30586.979942630915</v>
      </c>
      <c r="C30" s="18"/>
      <c r="D30" s="18">
        <v>0</v>
      </c>
      <c r="E30" s="26">
        <f t="shared" si="1"/>
        <v>0</v>
      </c>
      <c r="F30" s="130" t="s">
        <v>70</v>
      </c>
      <c r="G30" s="130" t="s">
        <v>237</v>
      </c>
      <c r="H30" s="67"/>
    </row>
    <row r="31" spans="1:12">
      <c r="A31" s="17" t="s">
        <v>247</v>
      </c>
      <c r="B31" s="18">
        <f>VLOOKUP(A31,'WIJAM NPC'!D205:G389,4,FALSE)</f>
        <v>20186.697780532642</v>
      </c>
      <c r="C31" s="18"/>
      <c r="D31" s="18">
        <v>0</v>
      </c>
      <c r="E31" s="26">
        <f t="shared" si="1"/>
        <v>0</v>
      </c>
      <c r="F31" s="130" t="s">
        <v>70</v>
      </c>
      <c r="G31" s="130" t="s">
        <v>237</v>
      </c>
      <c r="H31" s="67"/>
    </row>
    <row r="32" spans="1:12" s="25" customFormat="1">
      <c r="A32" s="17" t="s">
        <v>248</v>
      </c>
      <c r="B32" s="18">
        <f>VLOOKUP(A32,'WIJAM NPC'!D206:G390,4,FALSE)</f>
        <v>31187.463462763099</v>
      </c>
      <c r="C32" s="18"/>
      <c r="D32" s="18">
        <v>0</v>
      </c>
      <c r="E32" s="26">
        <f t="shared" si="1"/>
        <v>0</v>
      </c>
      <c r="F32" s="130" t="s">
        <v>70</v>
      </c>
      <c r="G32" s="130" t="s">
        <v>237</v>
      </c>
      <c r="H32" s="67"/>
    </row>
    <row r="33" spans="1:8">
      <c r="A33" s="17" t="s">
        <v>249</v>
      </c>
      <c r="B33" s="18">
        <f>VLOOKUP(A33,'WIJAM NPC'!D207:G391,4,FALSE)</f>
        <v>15663.713791932903</v>
      </c>
      <c r="C33" s="18"/>
      <c r="D33" s="18">
        <v>0</v>
      </c>
      <c r="E33" s="26">
        <f t="shared" si="1"/>
        <v>0</v>
      </c>
      <c r="F33" s="130" t="s">
        <v>70</v>
      </c>
      <c r="G33" s="130" t="s">
        <v>237</v>
      </c>
      <c r="H33" s="67"/>
    </row>
    <row r="34" spans="1:8" s="16" customFormat="1">
      <c r="A34" s="17" t="s">
        <v>250</v>
      </c>
      <c r="B34" s="18">
        <f>VLOOKUP(A34,'WIJAM NPC'!D208:G392,4,FALSE)</f>
        <v>9218.0354226074742</v>
      </c>
      <c r="C34" s="18"/>
      <c r="D34" s="18">
        <v>0</v>
      </c>
      <c r="E34" s="26">
        <f t="shared" si="1"/>
        <v>0</v>
      </c>
      <c r="F34" s="130" t="s">
        <v>70</v>
      </c>
      <c r="G34" s="130" t="s">
        <v>237</v>
      </c>
      <c r="H34" s="67"/>
    </row>
    <row r="35" spans="1:8" s="16" customFormat="1">
      <c r="A35" s="17" t="s">
        <v>251</v>
      </c>
      <c r="B35" s="18">
        <f>VLOOKUP(A35,'WIJAM NPC'!D209:G393,4,FALSE)</f>
        <v>64853.255765381888</v>
      </c>
      <c r="C35" s="18"/>
      <c r="D35" s="18">
        <v>0</v>
      </c>
      <c r="E35" s="26">
        <f t="shared" si="1"/>
        <v>0</v>
      </c>
      <c r="F35" s="130" t="s">
        <v>70</v>
      </c>
      <c r="G35" s="130" t="s">
        <v>237</v>
      </c>
      <c r="H35" s="67"/>
    </row>
    <row r="36" spans="1:8" s="16" customFormat="1">
      <c r="A36" s="17" t="s">
        <v>252</v>
      </c>
      <c r="B36" s="18">
        <f>VLOOKUP(A36,'WIJAM NPC'!D210:G394,4,FALSE)</f>
        <v>22811.363609839485</v>
      </c>
      <c r="C36" s="18"/>
      <c r="D36" s="18">
        <v>0</v>
      </c>
      <c r="E36" s="26">
        <f t="shared" si="1"/>
        <v>0</v>
      </c>
      <c r="F36" s="130" t="s">
        <v>70</v>
      </c>
      <c r="G36" s="130" t="s">
        <v>237</v>
      </c>
      <c r="H36" s="67"/>
    </row>
    <row r="37" spans="1:8" s="19" customFormat="1">
      <c r="A37" s="17" t="s">
        <v>253</v>
      </c>
      <c r="B37" s="18">
        <f>VLOOKUP(A37,'WIJAM NPC'!D211:G395,4,FALSE)</f>
        <v>32906.385378047278</v>
      </c>
      <c r="C37" s="18"/>
      <c r="D37" s="18">
        <v>0</v>
      </c>
      <c r="E37" s="26">
        <f t="shared" si="1"/>
        <v>0</v>
      </c>
      <c r="F37" s="130" t="s">
        <v>70</v>
      </c>
      <c r="G37" s="130" t="s">
        <v>237</v>
      </c>
      <c r="H37" s="67"/>
    </row>
    <row r="38" spans="1:8" s="16" customFormat="1">
      <c r="A38" s="17" t="s">
        <v>254</v>
      </c>
      <c r="B38" s="18">
        <f>VLOOKUP(A38,'WIJAM NPC'!D212:G396,4,FALSE)</f>
        <v>6917.9875747995184</v>
      </c>
      <c r="C38" s="18"/>
      <c r="D38" s="18">
        <v>0</v>
      </c>
      <c r="E38" s="26">
        <f t="shared" si="1"/>
        <v>0</v>
      </c>
      <c r="F38" s="130" t="s">
        <v>70</v>
      </c>
      <c r="G38" s="130" t="s">
        <v>237</v>
      </c>
      <c r="H38" s="67"/>
    </row>
    <row r="39" spans="1:8" s="16" customFormat="1">
      <c r="A39" s="17" t="s">
        <v>335</v>
      </c>
      <c r="B39" s="18">
        <f>VLOOKUP(A39,'WIJAM NPC'!D213:G397,4,FALSE)</f>
        <v>118613.89688346133</v>
      </c>
      <c r="C39" s="18"/>
      <c r="D39" s="18">
        <v>0</v>
      </c>
      <c r="E39" s="26">
        <f t="shared" si="1"/>
        <v>0</v>
      </c>
      <c r="F39" s="130" t="s">
        <v>70</v>
      </c>
      <c r="G39" s="130" t="s">
        <v>237</v>
      </c>
      <c r="H39" s="67"/>
    </row>
    <row r="40" spans="1:8" s="25" customFormat="1">
      <c r="A40" s="17" t="s">
        <v>326</v>
      </c>
      <c r="B40" s="18">
        <f>'Hydro Allocation Detail'!C27</f>
        <v>218730.99999999997</v>
      </c>
      <c r="C40" s="18"/>
      <c r="D40" s="18">
        <v>0</v>
      </c>
      <c r="E40" s="26">
        <f t="shared" si="1"/>
        <v>0</v>
      </c>
      <c r="F40" s="130" t="s">
        <v>71</v>
      </c>
      <c r="G40" s="130" t="s">
        <v>234</v>
      </c>
      <c r="H40" s="67"/>
    </row>
    <row r="41" spans="1:8" s="25" customFormat="1">
      <c r="A41" s="17" t="s">
        <v>327</v>
      </c>
      <c r="B41" s="18">
        <f>'Hydro Allocation Detail'!C48</f>
        <v>15134.314776529682</v>
      </c>
      <c r="C41" s="18"/>
      <c r="D41" s="18">
        <v>0</v>
      </c>
      <c r="E41" s="26">
        <f t="shared" si="1"/>
        <v>0</v>
      </c>
      <c r="F41" s="130" t="s">
        <v>71</v>
      </c>
      <c r="G41" s="130" t="s">
        <v>235</v>
      </c>
      <c r="H41" s="67"/>
    </row>
    <row r="42" spans="1:8" s="25" customFormat="1">
      <c r="A42" s="17" t="s">
        <v>265</v>
      </c>
      <c r="B42" s="18">
        <f>'WIJAM NPC'!G277</f>
        <v>7618.7988512840411</v>
      </c>
      <c r="C42" s="18"/>
      <c r="D42" s="18">
        <v>0</v>
      </c>
      <c r="E42" s="26">
        <f t="shared" si="1"/>
        <v>0</v>
      </c>
      <c r="F42" s="130" t="s">
        <v>71</v>
      </c>
      <c r="G42" s="130" t="s">
        <v>266</v>
      </c>
      <c r="H42" s="67"/>
    </row>
    <row r="43" spans="1:8" s="25" customFormat="1">
      <c r="A43" s="17" t="s">
        <v>268</v>
      </c>
      <c r="B43" s="18">
        <f>'WIJAM NPC'!G285</f>
        <v>-1737.6422160577356</v>
      </c>
      <c r="C43" s="18"/>
      <c r="D43" s="18">
        <v>0</v>
      </c>
      <c r="E43" s="26">
        <f t="shared" si="1"/>
        <v>0</v>
      </c>
      <c r="F43" s="130" t="s">
        <v>71</v>
      </c>
      <c r="G43" s="130" t="s">
        <v>227</v>
      </c>
      <c r="H43" s="67"/>
    </row>
    <row r="44" spans="1:8" s="25" customFormat="1">
      <c r="A44" s="17" t="s">
        <v>269</v>
      </c>
      <c r="B44" s="18">
        <f>'WIJAM NPC'!G287</f>
        <v>-5842.7253627082282</v>
      </c>
      <c r="C44" s="18"/>
      <c r="D44" s="18">
        <v>0</v>
      </c>
      <c r="E44" s="26">
        <f t="shared" si="1"/>
        <v>0</v>
      </c>
      <c r="F44" s="130" t="s">
        <v>70</v>
      </c>
      <c r="G44" s="130" t="s">
        <v>227</v>
      </c>
      <c r="H44" s="67"/>
    </row>
    <row r="45" spans="1:8" s="25" customFormat="1">
      <c r="A45" s="17"/>
      <c r="B45" s="140"/>
      <c r="C45" s="18"/>
      <c r="D45" s="18">
        <v>0</v>
      </c>
      <c r="E45" s="26">
        <f t="shared" si="1"/>
        <v>0</v>
      </c>
      <c r="F45" s="130"/>
      <c r="G45" s="130"/>
      <c r="H45" s="67"/>
    </row>
    <row r="46" spans="1:8" ht="15.75" thickBot="1">
      <c r="A46" s="23"/>
      <c r="B46" s="121">
        <f>SUM(B4:B44)</f>
        <v>3706445.4237085669</v>
      </c>
      <c r="D46" s="23"/>
      <c r="E46" s="121">
        <f>SUM(E4:E44)</f>
        <v>2228283.2304229331</v>
      </c>
      <c r="G46" s="20"/>
    </row>
    <row r="47" spans="1:8">
      <c r="G47" s="20"/>
    </row>
    <row r="48" spans="1:8">
      <c r="A48" t="s">
        <v>324</v>
      </c>
      <c r="G48" s="20"/>
    </row>
    <row r="49" spans="1:7">
      <c r="A49" t="s">
        <v>325</v>
      </c>
      <c r="E49" s="14"/>
      <c r="G49" s="20"/>
    </row>
    <row r="50" spans="1:7">
      <c r="G50" s="20"/>
    </row>
    <row r="51" spans="1:7">
      <c r="A51" s="100"/>
      <c r="G51" s="20"/>
    </row>
    <row r="52" spans="1:7">
      <c r="A52" s="100"/>
      <c r="G52" s="20"/>
    </row>
    <row r="53" spans="1:7">
      <c r="A53" s="100"/>
      <c r="G53" s="20"/>
    </row>
    <row r="54" spans="1:7">
      <c r="B54" s="14"/>
      <c r="G54" s="20"/>
    </row>
    <row r="55" spans="1:7">
      <c r="B55" s="122"/>
      <c r="G55" s="20"/>
    </row>
    <row r="56" spans="1:7">
      <c r="G56" s="20"/>
    </row>
    <row r="57" spans="1:7">
      <c r="G57" s="20"/>
    </row>
    <row r="58" spans="1:7">
      <c r="G58" s="20"/>
    </row>
    <row r="59" spans="1:7">
      <c r="G59" s="20"/>
    </row>
    <row r="60" spans="1:7">
      <c r="G60" s="20"/>
    </row>
    <row r="61" spans="1:7">
      <c r="G61" s="20"/>
    </row>
    <row r="62" spans="1:7">
      <c r="G62" s="20"/>
    </row>
    <row r="63" spans="1:7">
      <c r="G63" s="20"/>
    </row>
    <row r="64" spans="1:7">
      <c r="G64" s="20"/>
    </row>
    <row r="65" spans="7:7">
      <c r="G65" s="20"/>
    </row>
    <row r="66" spans="7:7">
      <c r="G66" s="20"/>
    </row>
    <row r="67" spans="7:7">
      <c r="G67" s="20"/>
    </row>
    <row r="68" spans="7:7">
      <c r="G68" s="20"/>
    </row>
    <row r="69" spans="7:7">
      <c r="G69" s="20"/>
    </row>
    <row r="70" spans="7:7">
      <c r="G70" s="20"/>
    </row>
    <row r="71" spans="7:7">
      <c r="G71" s="20"/>
    </row>
    <row r="72" spans="7:7">
      <c r="G72" s="20"/>
    </row>
    <row r="73" spans="7:7">
      <c r="G73" s="20"/>
    </row>
    <row r="74" spans="7:7">
      <c r="G74" s="20"/>
    </row>
    <row r="75" spans="7:7">
      <c r="G75" s="20"/>
    </row>
    <row r="76" spans="7:7">
      <c r="G76" s="20"/>
    </row>
    <row r="77" spans="7:7">
      <c r="G77" s="20"/>
    </row>
    <row r="78" spans="7:7">
      <c r="G78" s="20"/>
    </row>
    <row r="79" spans="7:7">
      <c r="G79" s="20"/>
    </row>
    <row r="80" spans="7:7">
      <c r="G80" s="20"/>
    </row>
    <row r="81" spans="7:7">
      <c r="G81" s="20"/>
    </row>
    <row r="82" spans="7:7">
      <c r="G82" s="20"/>
    </row>
    <row r="83" spans="7:7">
      <c r="G83" s="20"/>
    </row>
    <row r="84" spans="7:7">
      <c r="G84" s="20"/>
    </row>
    <row r="85" spans="7:7">
      <c r="G85" s="20"/>
    </row>
    <row r="86" spans="7:7">
      <c r="G86" s="20"/>
    </row>
    <row r="87" spans="7:7">
      <c r="G87" s="20"/>
    </row>
    <row r="88" spans="7:7">
      <c r="G88" s="20"/>
    </row>
    <row r="89" spans="7:7">
      <c r="G89" s="20"/>
    </row>
    <row r="90" spans="7:7">
      <c r="G90" s="20"/>
    </row>
    <row r="91" spans="7:7">
      <c r="G91" s="20"/>
    </row>
    <row r="92" spans="7:7">
      <c r="G92" s="20"/>
    </row>
    <row r="93" spans="7:7">
      <c r="G93" s="20"/>
    </row>
    <row r="94" spans="7:7">
      <c r="G94" s="20"/>
    </row>
    <row r="95" spans="7:7">
      <c r="G95" s="20"/>
    </row>
    <row r="96" spans="7:7">
      <c r="G96" s="20"/>
    </row>
    <row r="97" spans="7:7">
      <c r="G97" s="20"/>
    </row>
    <row r="98" spans="7:7">
      <c r="G98" s="20"/>
    </row>
    <row r="99" spans="7:7">
      <c r="G99" s="20"/>
    </row>
    <row r="100" spans="7:7">
      <c r="G100" s="20"/>
    </row>
    <row r="101" spans="7:7">
      <c r="G101" s="20"/>
    </row>
    <row r="102" spans="7:7">
      <c r="G102" s="20"/>
    </row>
    <row r="103" spans="7:7">
      <c r="G103" s="20"/>
    </row>
    <row r="104" spans="7:7">
      <c r="G104" s="20"/>
    </row>
    <row r="105" spans="7:7">
      <c r="G105" s="20"/>
    </row>
    <row r="106" spans="7:7">
      <c r="G106" s="20"/>
    </row>
    <row r="107" spans="7:7">
      <c r="G107" s="20"/>
    </row>
    <row r="108" spans="7:7">
      <c r="G108" s="20"/>
    </row>
    <row r="109" spans="7:7">
      <c r="G109" s="20"/>
    </row>
    <row r="110" spans="7:7">
      <c r="G110" s="20"/>
    </row>
    <row r="111" spans="7:7">
      <c r="G111" s="20"/>
    </row>
    <row r="112" spans="7:7">
      <c r="G112" s="20"/>
    </row>
    <row r="113" spans="7:7">
      <c r="G113" s="20"/>
    </row>
    <row r="114" spans="7:7">
      <c r="G114" s="20"/>
    </row>
    <row r="115" spans="7:7">
      <c r="G115" s="20"/>
    </row>
    <row r="116" spans="7:7">
      <c r="G116" s="20"/>
    </row>
    <row r="117" spans="7:7">
      <c r="G117" s="20"/>
    </row>
    <row r="118" spans="7:7">
      <c r="G118" s="20"/>
    </row>
    <row r="119" spans="7:7">
      <c r="G119" s="20"/>
    </row>
    <row r="120" spans="7:7">
      <c r="G120" s="20"/>
    </row>
    <row r="121" spans="7:7">
      <c r="G121" s="20"/>
    </row>
    <row r="122" spans="7:7">
      <c r="G122" s="20"/>
    </row>
    <row r="123" spans="7:7">
      <c r="G123" s="20"/>
    </row>
    <row r="124" spans="7:7">
      <c r="G124" s="20"/>
    </row>
    <row r="125" spans="7:7">
      <c r="G125" s="20"/>
    </row>
    <row r="126" spans="7:7">
      <c r="G126" s="20"/>
    </row>
    <row r="127" spans="7:7">
      <c r="G127" s="20"/>
    </row>
    <row r="128" spans="7:7">
      <c r="G128" s="20"/>
    </row>
    <row r="129" spans="7:7">
      <c r="G129" s="20"/>
    </row>
    <row r="130" spans="7:7">
      <c r="G130" s="20"/>
    </row>
    <row r="131" spans="7:7">
      <c r="G131" s="20"/>
    </row>
    <row r="132" spans="7:7">
      <c r="G132" s="20"/>
    </row>
    <row r="133" spans="7:7">
      <c r="G133" s="20"/>
    </row>
    <row r="134" spans="7:7">
      <c r="G134" s="20"/>
    </row>
    <row r="135" spans="7:7">
      <c r="G135" s="20"/>
    </row>
    <row r="136" spans="7:7">
      <c r="G136" s="20"/>
    </row>
    <row r="137" spans="7:7">
      <c r="G137" s="20"/>
    </row>
    <row r="138" spans="7:7">
      <c r="G138" s="20"/>
    </row>
    <row r="139" spans="7:7">
      <c r="G139" s="20"/>
    </row>
    <row r="140" spans="7:7">
      <c r="G140" s="20"/>
    </row>
    <row r="141" spans="7:7">
      <c r="G141" s="20"/>
    </row>
    <row r="142" spans="7:7">
      <c r="G142" s="20"/>
    </row>
    <row r="143" spans="7:7">
      <c r="G143" s="20"/>
    </row>
    <row r="144" spans="7:7">
      <c r="G144" s="20"/>
    </row>
    <row r="145" spans="7:7">
      <c r="G145" s="20"/>
    </row>
    <row r="146" spans="7:7">
      <c r="G146" s="20"/>
    </row>
    <row r="147" spans="7:7">
      <c r="G147" s="20"/>
    </row>
    <row r="148" spans="7:7">
      <c r="G148" s="20"/>
    </row>
    <row r="149" spans="7:7">
      <c r="G149" s="20"/>
    </row>
    <row r="150" spans="7:7">
      <c r="G150" s="20"/>
    </row>
    <row r="151" spans="7:7">
      <c r="G151" s="20"/>
    </row>
    <row r="152" spans="7:7">
      <c r="G152" s="20"/>
    </row>
    <row r="153" spans="7:7">
      <c r="G153" s="20"/>
    </row>
    <row r="154" spans="7:7">
      <c r="G154" s="20"/>
    </row>
    <row r="155" spans="7:7">
      <c r="G155" s="20"/>
    </row>
    <row r="156" spans="7:7">
      <c r="G156" s="20"/>
    </row>
    <row r="157" spans="7:7">
      <c r="G157" s="20"/>
    </row>
    <row r="158" spans="7:7">
      <c r="G158" s="20"/>
    </row>
    <row r="159" spans="7:7">
      <c r="G159" s="20"/>
    </row>
    <row r="160" spans="7:7">
      <c r="G160" s="20"/>
    </row>
    <row r="161" spans="7:7">
      <c r="G161" s="20"/>
    </row>
    <row r="162" spans="7:7">
      <c r="G162" s="20"/>
    </row>
    <row r="163" spans="7:7">
      <c r="G163" s="20"/>
    </row>
    <row r="164" spans="7:7">
      <c r="G164" s="20"/>
    </row>
    <row r="165" spans="7:7">
      <c r="G165" s="20"/>
    </row>
    <row r="166" spans="7:7">
      <c r="G166" s="20"/>
    </row>
    <row r="167" spans="7:7">
      <c r="G167" s="20"/>
    </row>
    <row r="168" spans="7:7">
      <c r="G168" s="20"/>
    </row>
    <row r="169" spans="7:7">
      <c r="G169" s="20"/>
    </row>
    <row r="170" spans="7:7">
      <c r="G170" s="20"/>
    </row>
    <row r="171" spans="7:7">
      <c r="G171" s="20"/>
    </row>
    <row r="172" spans="7:7">
      <c r="G172" s="20"/>
    </row>
    <row r="173" spans="7:7">
      <c r="G173" s="20"/>
    </row>
    <row r="174" spans="7:7">
      <c r="G174" s="20"/>
    </row>
    <row r="175" spans="7:7">
      <c r="G175" s="20"/>
    </row>
    <row r="176" spans="7:7">
      <c r="G176" s="20"/>
    </row>
    <row r="177" spans="7:7">
      <c r="G177" s="20"/>
    </row>
    <row r="178" spans="7:7">
      <c r="G178" s="20"/>
    </row>
    <row r="179" spans="7:7">
      <c r="G179" s="20"/>
    </row>
    <row r="180" spans="7:7">
      <c r="G180" s="20"/>
    </row>
    <row r="181" spans="7:7">
      <c r="G181" s="20"/>
    </row>
    <row r="182" spans="7:7">
      <c r="G182" s="20"/>
    </row>
    <row r="183" spans="7:7">
      <c r="G183" s="20"/>
    </row>
    <row r="184" spans="7:7">
      <c r="G184" s="20"/>
    </row>
    <row r="185" spans="7:7">
      <c r="G185" s="20"/>
    </row>
    <row r="186" spans="7:7">
      <c r="G186" s="20"/>
    </row>
    <row r="187" spans="7:7">
      <c r="G187" s="20"/>
    </row>
    <row r="188" spans="7:7">
      <c r="G188" s="20"/>
    </row>
    <row r="189" spans="7:7">
      <c r="G189" s="20"/>
    </row>
    <row r="190" spans="7:7">
      <c r="G190" s="20"/>
    </row>
    <row r="191" spans="7:7">
      <c r="G191" s="20"/>
    </row>
    <row r="192" spans="7:7">
      <c r="G192" s="20"/>
    </row>
    <row r="193" spans="7:7">
      <c r="G193" s="20"/>
    </row>
    <row r="194" spans="7:7">
      <c r="G194" s="20"/>
    </row>
    <row r="195" spans="7:7">
      <c r="G195" s="20"/>
    </row>
    <row r="196" spans="7:7">
      <c r="G196" s="20"/>
    </row>
    <row r="197" spans="7:7">
      <c r="G197" s="20"/>
    </row>
    <row r="198" spans="7:7">
      <c r="G198" s="20"/>
    </row>
    <row r="199" spans="7:7">
      <c r="G199" s="20"/>
    </row>
    <row r="200" spans="7:7">
      <c r="G200" s="20"/>
    </row>
    <row r="201" spans="7:7">
      <c r="G201" s="20"/>
    </row>
    <row r="202" spans="7:7">
      <c r="G202" s="20"/>
    </row>
    <row r="203" spans="7:7">
      <c r="G203" s="20"/>
    </row>
    <row r="204" spans="7:7">
      <c r="G204" s="20"/>
    </row>
    <row r="205" spans="7:7">
      <c r="G205" s="20"/>
    </row>
    <row r="206" spans="7:7">
      <c r="G206" s="20"/>
    </row>
    <row r="207" spans="7:7">
      <c r="G207" s="20"/>
    </row>
    <row r="208" spans="7:7">
      <c r="G208" s="20"/>
    </row>
    <row r="209" spans="7:7">
      <c r="G209" s="20"/>
    </row>
    <row r="210" spans="7:7">
      <c r="G210" s="20"/>
    </row>
    <row r="211" spans="7:7">
      <c r="G211" s="20"/>
    </row>
    <row r="212" spans="7:7">
      <c r="G212" s="20"/>
    </row>
    <row r="213" spans="7:7">
      <c r="G213" s="20"/>
    </row>
    <row r="214" spans="7:7">
      <c r="G214" s="20"/>
    </row>
    <row r="215" spans="7:7">
      <c r="G215" s="20"/>
    </row>
    <row r="216" spans="7:7">
      <c r="G216" s="20"/>
    </row>
    <row r="217" spans="7:7">
      <c r="G217" s="20"/>
    </row>
    <row r="218" spans="7:7">
      <c r="G218" s="20"/>
    </row>
    <row r="219" spans="7:7">
      <c r="G219" s="20"/>
    </row>
    <row r="220" spans="7:7">
      <c r="G220" s="20"/>
    </row>
    <row r="221" spans="7:7">
      <c r="G221" s="20"/>
    </row>
    <row r="222" spans="7:7">
      <c r="G222" s="20"/>
    </row>
    <row r="223" spans="7:7">
      <c r="G223" s="20"/>
    </row>
    <row r="224" spans="7:7">
      <c r="G224" s="20"/>
    </row>
    <row r="225" spans="7:7">
      <c r="G225" s="20"/>
    </row>
    <row r="226" spans="7:7">
      <c r="G226" s="20"/>
    </row>
    <row r="227" spans="7:7">
      <c r="G227" s="20"/>
    </row>
    <row r="228" spans="7:7">
      <c r="G228" s="20"/>
    </row>
    <row r="229" spans="7:7">
      <c r="G229" s="20"/>
    </row>
    <row r="230" spans="7:7">
      <c r="G230" s="20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52"/>
  <sheetViews>
    <sheetView zoomScale="90" zoomScaleNormal="90" workbookViewId="0">
      <selection activeCell="B14" sqref="B14"/>
    </sheetView>
  </sheetViews>
  <sheetFormatPr defaultRowHeight="15"/>
  <cols>
    <col min="1" max="1" width="46.140625" style="153" customWidth="1"/>
    <col min="2" max="2" width="13.7109375" style="21" customWidth="1"/>
    <col min="3" max="3" width="14.28515625" style="168" bestFit="1" customWidth="1"/>
    <col min="4" max="4" width="13.5703125" style="21" customWidth="1"/>
    <col min="5" max="5" width="54.85546875" bestFit="1" customWidth="1"/>
    <col min="6" max="6" width="9" bestFit="1" customWidth="1"/>
    <col min="7" max="7" width="22" bestFit="1" customWidth="1"/>
    <col min="8" max="8" width="9.7109375" bestFit="1" customWidth="1"/>
  </cols>
  <sheetData>
    <row r="1" spans="1:8" ht="18.75">
      <c r="A1" s="152" t="s">
        <v>24</v>
      </c>
      <c r="B1" s="169">
        <f>'Summary 2022'!D4</f>
        <v>2022</v>
      </c>
      <c r="D1" s="211" t="s">
        <v>323</v>
      </c>
      <c r="E1" s="153"/>
      <c r="F1" s="153">
        <v>0.437</v>
      </c>
      <c r="G1" s="212" t="s">
        <v>109</v>
      </c>
    </row>
    <row r="2" spans="1:8" ht="18.75">
      <c r="A2" s="152"/>
      <c r="B2" s="170" t="s">
        <v>23</v>
      </c>
      <c r="C2" s="170" t="s">
        <v>1</v>
      </c>
      <c r="D2" s="170" t="s">
        <v>112</v>
      </c>
      <c r="E2" s="213"/>
      <c r="F2" s="214"/>
      <c r="G2" s="153"/>
    </row>
    <row r="3" spans="1:8" ht="19.5">
      <c r="A3" s="27" t="s">
        <v>0</v>
      </c>
      <c r="B3" s="28">
        <f>'Known Resources'!B1</f>
        <v>2022</v>
      </c>
      <c r="C3" s="28" t="s">
        <v>322</v>
      </c>
      <c r="D3" s="28" t="s">
        <v>73</v>
      </c>
      <c r="F3" s="64"/>
      <c r="G3" s="63"/>
    </row>
    <row r="4" spans="1:8">
      <c r="A4" s="17" t="s">
        <v>315</v>
      </c>
      <c r="B4" s="22">
        <f>'WIJAM NPC'!G292</f>
        <v>1210139.3876508677</v>
      </c>
      <c r="C4" s="129">
        <f>IF(B4&lt;&gt;0,$F$1,0)</f>
        <v>0.437</v>
      </c>
      <c r="D4" s="29">
        <f>(+B4*C4)</f>
        <v>528830.91240342916</v>
      </c>
      <c r="H4" s="14"/>
    </row>
    <row r="5" spans="1:8">
      <c r="A5" s="17" t="s">
        <v>106</v>
      </c>
      <c r="B5" s="22">
        <f>'WIJAM NPC'!G294</f>
        <v>48115.055368836976</v>
      </c>
      <c r="C5" s="129">
        <f>IF(B5&lt;&gt;0,$F$1,0)</f>
        <v>0.437</v>
      </c>
      <c r="D5" s="29">
        <f t="shared" ref="D5:D13" si="0">(+B5*C5)</f>
        <v>21026.27919618176</v>
      </c>
      <c r="G5" s="25"/>
      <c r="H5" s="14"/>
    </row>
    <row r="6" spans="1:8">
      <c r="A6" s="17" t="s">
        <v>41</v>
      </c>
      <c r="B6" s="147"/>
      <c r="C6" s="129">
        <f t="shared" ref="C6:C13" si="1">IF(B6&lt;&gt;0,$F$1,0)</f>
        <v>0</v>
      </c>
      <c r="D6" s="29">
        <f t="shared" si="0"/>
        <v>0</v>
      </c>
      <c r="H6" s="14"/>
    </row>
    <row r="7" spans="1:8">
      <c r="A7" s="17" t="s">
        <v>72</v>
      </c>
      <c r="B7" s="147"/>
      <c r="C7" s="129">
        <f t="shared" si="1"/>
        <v>0</v>
      </c>
      <c r="D7" s="29">
        <f t="shared" si="0"/>
        <v>0</v>
      </c>
      <c r="G7" s="25"/>
    </row>
    <row r="8" spans="1:8" s="25" customFormat="1">
      <c r="A8" s="17" t="s">
        <v>108</v>
      </c>
      <c r="B8" s="22">
        <f>'WIJAM NPC'!G293</f>
        <v>-273608.13124929642</v>
      </c>
      <c r="C8" s="129">
        <f t="shared" si="1"/>
        <v>0.437</v>
      </c>
      <c r="D8" s="29">
        <f t="shared" si="0"/>
        <v>-119566.75335594254</v>
      </c>
      <c r="E8"/>
      <c r="H8" s="14"/>
    </row>
    <row r="9" spans="1:8" s="25" customFormat="1">
      <c r="A9" s="17" t="s">
        <v>270</v>
      </c>
      <c r="B9" s="22">
        <f>'WIJAM NPC'!G298</f>
        <v>2207.8060750632239</v>
      </c>
      <c r="C9" s="129">
        <f t="shared" si="1"/>
        <v>0.437</v>
      </c>
      <c r="D9" s="29">
        <f t="shared" si="0"/>
        <v>964.81125480262881</v>
      </c>
      <c r="E9"/>
      <c r="H9" s="14"/>
    </row>
    <row r="10" spans="1:8" s="25" customFormat="1">
      <c r="A10" s="17" t="s">
        <v>321</v>
      </c>
      <c r="B10" s="147"/>
      <c r="C10" s="129">
        <f t="shared" si="1"/>
        <v>0</v>
      </c>
      <c r="D10" s="29">
        <f t="shared" si="0"/>
        <v>0</v>
      </c>
      <c r="E10"/>
      <c r="H10" s="14"/>
    </row>
    <row r="11" spans="1:8" s="25" customFormat="1">
      <c r="A11" s="128" t="s">
        <v>201</v>
      </c>
      <c r="B11" s="18">
        <f>'WIJAM NPC'!G286</f>
        <v>36.006706168711148</v>
      </c>
      <c r="C11" s="129">
        <f t="shared" si="1"/>
        <v>0.437</v>
      </c>
      <c r="D11" s="29">
        <f t="shared" si="0"/>
        <v>15.734930595726771</v>
      </c>
      <c r="E11"/>
      <c r="H11" s="14"/>
    </row>
    <row r="12" spans="1:8" s="25" customFormat="1">
      <c r="A12" s="128" t="s">
        <v>43</v>
      </c>
      <c r="B12" s="18">
        <f>'WIJAM NPC'!G217</f>
        <v>838.3220214946673</v>
      </c>
      <c r="C12" s="129">
        <f t="shared" si="1"/>
        <v>0.437</v>
      </c>
      <c r="D12" s="29">
        <f t="shared" si="0"/>
        <v>366.34672339316961</v>
      </c>
      <c r="E12"/>
      <c r="H12" s="14"/>
    </row>
    <row r="13" spans="1:8" ht="15.75" thickBot="1">
      <c r="A13" s="17" t="s">
        <v>144</v>
      </c>
      <c r="B13" s="18">
        <f>'WIJAM NPC'!G220</f>
        <v>11.572889415308634</v>
      </c>
      <c r="C13" s="129">
        <f t="shared" si="1"/>
        <v>0.437</v>
      </c>
      <c r="D13" s="29">
        <f t="shared" si="0"/>
        <v>5.0573526744898727</v>
      </c>
      <c r="H13" s="14"/>
    </row>
    <row r="14" spans="1:8" ht="16.5" thickTop="1" thickBot="1">
      <c r="A14" s="167"/>
      <c r="B14" s="171">
        <f>SUM(B4:B13)</f>
        <v>987740.01946255006</v>
      </c>
      <c r="C14" s="215"/>
      <c r="D14" s="172">
        <f>SUM(D4:D13)</f>
        <v>431642.38850513444</v>
      </c>
      <c r="H14" s="66"/>
    </row>
    <row r="15" spans="1:8">
      <c r="B15" s="146"/>
      <c r="D15" s="146"/>
      <c r="H15" s="5"/>
    </row>
    <row r="16" spans="1:8">
      <c r="A16" s="153" t="s">
        <v>107</v>
      </c>
      <c r="B16" s="146"/>
      <c r="D16" s="146"/>
    </row>
    <row r="20" spans="1:1">
      <c r="A20"/>
    </row>
    <row r="21" spans="1:1">
      <c r="A21"/>
    </row>
    <row r="22" spans="1:1">
      <c r="A22" s="168"/>
    </row>
    <row r="52" spans="5:5">
      <c r="E52" s="14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7568C-8BD6-46B5-AFEF-5E0868CED67F}">
  <sheetPr>
    <pageSetUpPr fitToPage="1"/>
  </sheetPr>
  <dimension ref="A1:T363"/>
  <sheetViews>
    <sheetView zoomScale="115" zoomScaleNormal="115" workbookViewId="0">
      <pane ySplit="2" topLeftCell="A3" activePane="bottomLeft" state="frozen"/>
      <selection activeCell="A259" sqref="A259:XFD262"/>
      <selection pane="bottomLeft" activeCell="D220" sqref="D220"/>
    </sheetView>
  </sheetViews>
  <sheetFormatPr defaultColWidth="9.42578125" defaultRowHeight="12" customHeight="1"/>
  <cols>
    <col min="1" max="1" width="14.5703125" style="96" customWidth="1"/>
    <col min="2" max="3" width="2.7109375" style="71" customWidth="1"/>
    <col min="4" max="4" width="34.5703125" style="71" bestFit="1" customWidth="1"/>
    <col min="5" max="6" width="2.7109375" style="71" customWidth="1"/>
    <col min="7" max="7" width="18.140625" style="116" customWidth="1"/>
    <col min="8" max="8" width="15.140625" style="96" bestFit="1" customWidth="1"/>
    <col min="9" max="10" width="14.28515625" style="96" customWidth="1"/>
    <col min="11" max="11" width="14.28515625" style="100" customWidth="1"/>
    <col min="12" max="12" width="15.140625" style="96" bestFit="1" customWidth="1"/>
    <col min="13" max="14" width="15.7109375" style="96" bestFit="1" customWidth="1"/>
    <col min="15" max="15" width="15.140625" style="96" bestFit="1" customWidth="1"/>
    <col min="16" max="16" width="14.28515625" style="96" customWidth="1"/>
    <col min="17" max="17" width="14.28515625" style="100" customWidth="1"/>
    <col min="18" max="18" width="14.28515625" style="96" customWidth="1"/>
    <col min="19" max="19" width="15.140625" style="117" bestFit="1" customWidth="1"/>
    <col min="20" max="20" width="9.42578125" style="117"/>
    <col min="21" max="16384" width="9.42578125" style="96"/>
  </cols>
  <sheetData>
    <row r="1" spans="2:19" s="71" customFormat="1" ht="18">
      <c r="B1" s="70" t="s">
        <v>113</v>
      </c>
    </row>
    <row r="2" spans="2:19" s="72" customFormat="1" ht="15.75">
      <c r="C2" s="73"/>
      <c r="D2" s="74"/>
      <c r="E2" s="74"/>
      <c r="F2" s="74"/>
      <c r="G2" s="75" t="s">
        <v>114</v>
      </c>
      <c r="H2" s="76">
        <v>44562</v>
      </c>
      <c r="I2" s="76">
        <v>44593</v>
      </c>
      <c r="J2" s="76">
        <v>44621</v>
      </c>
      <c r="K2" s="76">
        <v>44652</v>
      </c>
      <c r="L2" s="76">
        <v>44682</v>
      </c>
      <c r="M2" s="76">
        <v>44713</v>
      </c>
      <c r="N2" s="76">
        <v>44743</v>
      </c>
      <c r="O2" s="76">
        <v>44774</v>
      </c>
      <c r="P2" s="76">
        <v>44805</v>
      </c>
      <c r="Q2" s="76">
        <v>44835</v>
      </c>
      <c r="R2" s="76">
        <v>44866</v>
      </c>
      <c r="S2" s="76">
        <v>44896</v>
      </c>
    </row>
    <row r="3" spans="2:19" customFormat="1" ht="12" hidden="1" customHeight="1"/>
    <row r="4" spans="2:19" customFormat="1" ht="15" hidden="1"/>
    <row r="5" spans="2:19" customFormat="1" ht="15" hidden="1"/>
    <row r="6" spans="2:19" customFormat="1" ht="15" hidden="1"/>
    <row r="7" spans="2:19" customFormat="1" ht="15" hidden="1"/>
    <row r="8" spans="2:19" customFormat="1" ht="15" hidden="1"/>
    <row r="9" spans="2:19" customFormat="1" ht="15" hidden="1"/>
    <row r="10" spans="2:19" customFormat="1" ht="15" hidden="1"/>
    <row r="11" spans="2:19" customFormat="1" ht="15" hidden="1"/>
    <row r="12" spans="2:19" customFormat="1" ht="15" hidden="1"/>
    <row r="13" spans="2:19" customFormat="1" ht="15" hidden="1"/>
    <row r="14" spans="2:19" customFormat="1" ht="15" hidden="1"/>
    <row r="15" spans="2:19" customFormat="1" ht="15" hidden="1"/>
    <row r="16" spans="2:19" customFormat="1" ht="15" hidden="1"/>
    <row r="17" customFormat="1" ht="15" hidden="1"/>
    <row r="18" customFormat="1" ht="15" hidden="1"/>
    <row r="19" customFormat="1" ht="15" hidden="1"/>
    <row r="20" customFormat="1" ht="15" hidden="1"/>
    <row r="21" customFormat="1" ht="15" hidden="1"/>
    <row r="22" customFormat="1" ht="15" hidden="1"/>
    <row r="23" customFormat="1" ht="15" hidden="1"/>
    <row r="24" customFormat="1" ht="15" hidden="1"/>
    <row r="25" customFormat="1" ht="15" hidden="1"/>
    <row r="26" customFormat="1" ht="15" hidden="1"/>
    <row r="27" customFormat="1" ht="15" hidden="1"/>
    <row r="28" customFormat="1" ht="15" hidden="1"/>
    <row r="29" customFormat="1" ht="15" hidden="1"/>
    <row r="30" customFormat="1" ht="15" hidden="1"/>
    <row r="31" customFormat="1" ht="15" hidden="1"/>
    <row r="32" customFormat="1" ht="15" hidden="1"/>
    <row r="33" customFormat="1" ht="15" hidden="1"/>
    <row r="34" customFormat="1" ht="15" hidden="1"/>
    <row r="35" customFormat="1" ht="15" hidden="1"/>
    <row r="36" customFormat="1" ht="15" hidden="1"/>
    <row r="37" customFormat="1" ht="15" hidden="1"/>
    <row r="38" customFormat="1" ht="15" hidden="1"/>
    <row r="39" customFormat="1" ht="15" hidden="1"/>
    <row r="40" customFormat="1" ht="15" hidden="1"/>
    <row r="41" customFormat="1" ht="15" hidden="1"/>
    <row r="42" customFormat="1" ht="15" hidden="1"/>
    <row r="43" customFormat="1" ht="15" hidden="1"/>
    <row r="44" customFormat="1" ht="15" hidden="1"/>
    <row r="45" customFormat="1" ht="15" hidden="1"/>
    <row r="46" customFormat="1" ht="15" hidden="1"/>
    <row r="47" customFormat="1" ht="15" hidden="1"/>
    <row r="48" customFormat="1" ht="15" hidden="1"/>
    <row r="49" customFormat="1" ht="15" hidden="1"/>
    <row r="50" customFormat="1" ht="15" hidden="1"/>
    <row r="51" customFormat="1" ht="15" hidden="1"/>
    <row r="52" customFormat="1" ht="15" hidden="1"/>
    <row r="53" customFormat="1" ht="15" hidden="1"/>
    <row r="54" customFormat="1" ht="15" hidden="1"/>
    <row r="55" customFormat="1" ht="15" hidden="1"/>
    <row r="56" customFormat="1" ht="15" hidden="1"/>
    <row r="57" customFormat="1" ht="15" hidden="1"/>
    <row r="58" customFormat="1" ht="15" hidden="1"/>
    <row r="59" customFormat="1" ht="15" hidden="1"/>
    <row r="60" customFormat="1" ht="12" hidden="1" customHeight="1"/>
    <row r="61" customFormat="1" ht="15" hidden="1"/>
    <row r="62" customFormat="1" ht="15" hidden="1"/>
    <row r="63" customFormat="1" ht="15" hidden="1"/>
    <row r="64" customFormat="1" ht="15" hidden="1"/>
    <row r="65" customFormat="1" ht="15" hidden="1"/>
    <row r="66" customFormat="1" ht="15" hidden="1"/>
    <row r="67" customFormat="1" ht="15" hidden="1"/>
    <row r="68" customFormat="1" ht="15" hidden="1"/>
    <row r="69" customFormat="1" ht="15" hidden="1"/>
    <row r="70" customFormat="1" ht="15" hidden="1"/>
    <row r="71" customFormat="1" ht="15" hidden="1"/>
    <row r="72" customFormat="1" ht="15" hidden="1"/>
    <row r="73" customFormat="1" ht="15" hidden="1"/>
    <row r="74" customFormat="1" ht="15" hidden="1"/>
    <row r="75" customFormat="1" ht="15" hidden="1"/>
    <row r="76" customFormat="1" ht="15" hidden="1"/>
    <row r="77" customFormat="1" ht="15" hidden="1"/>
    <row r="78" customFormat="1" ht="15" hidden="1"/>
    <row r="79" customFormat="1" ht="15" hidden="1"/>
    <row r="80" customFormat="1" ht="15" hidden="1"/>
    <row r="81" customFormat="1" ht="15" hidden="1"/>
    <row r="82" customFormat="1" ht="15" hidden="1"/>
    <row r="83" customFormat="1" ht="15" hidden="1"/>
    <row r="84" customFormat="1" ht="15" hidden="1"/>
    <row r="85" customFormat="1" ht="15" hidden="1"/>
    <row r="86" customFormat="1" ht="15" hidden="1"/>
    <row r="87" customFormat="1" ht="15" hidden="1"/>
    <row r="88" customFormat="1" ht="15" hidden="1"/>
    <row r="89" customFormat="1" ht="15" hidden="1"/>
    <row r="90" customFormat="1" ht="15" hidden="1"/>
    <row r="91" customFormat="1" ht="15" hidden="1"/>
    <row r="92" customFormat="1" ht="15" hidden="1"/>
    <row r="93" customFormat="1" ht="15" hidden="1"/>
    <row r="94" customFormat="1" ht="15" hidden="1"/>
    <row r="95" customFormat="1" ht="15" hidden="1"/>
    <row r="96" customFormat="1" ht="15" hidden="1"/>
    <row r="97" customFormat="1" ht="15" hidden="1"/>
    <row r="98" customFormat="1" ht="15" hidden="1"/>
    <row r="99" customFormat="1" ht="15" hidden="1"/>
    <row r="100" customFormat="1" ht="15" hidden="1"/>
    <row r="101" customFormat="1" ht="15" hidden="1"/>
    <row r="102" customFormat="1" ht="16.149999999999999" hidden="1" customHeight="1"/>
    <row r="103" customFormat="1" ht="15" hidden="1"/>
    <row r="104" customFormat="1" ht="15" hidden="1"/>
    <row r="105" customFormat="1" ht="15" hidden="1"/>
    <row r="106" customFormat="1" ht="15" hidden="1"/>
    <row r="107" customFormat="1" ht="15" hidden="1"/>
    <row r="108" customFormat="1" ht="15" hidden="1"/>
    <row r="109" customFormat="1" ht="15" hidden="1"/>
    <row r="110" customFormat="1" ht="15" hidden="1"/>
    <row r="111" customFormat="1" ht="15" hidden="1"/>
    <row r="112" customFormat="1" ht="15" hidden="1"/>
    <row r="113" customFormat="1" ht="15" hidden="1"/>
    <row r="114" customFormat="1" ht="15" hidden="1"/>
    <row r="115" customFormat="1" ht="15" hidden="1"/>
    <row r="116" customFormat="1" ht="15" hidden="1"/>
    <row r="117" customFormat="1" ht="15" hidden="1"/>
    <row r="118" customFormat="1" ht="15" hidden="1"/>
    <row r="119" customFormat="1" ht="15" hidden="1"/>
    <row r="120" customFormat="1" ht="15" hidden="1"/>
    <row r="121" customFormat="1" ht="15" hidden="1"/>
    <row r="122" customFormat="1" ht="15" hidden="1"/>
    <row r="123" customFormat="1" ht="15" hidden="1"/>
    <row r="124" customFormat="1" ht="15" hidden="1"/>
    <row r="125" customFormat="1" ht="15" hidden="1"/>
    <row r="126" customFormat="1" ht="15" hidden="1"/>
    <row r="127" customFormat="1" ht="15" hidden="1"/>
    <row r="128" customFormat="1" ht="15" hidden="1"/>
    <row r="129" customFormat="1" ht="15" hidden="1"/>
    <row r="130" customFormat="1" ht="15" hidden="1"/>
    <row r="131" customFormat="1" ht="15" hidden="1"/>
    <row r="132" customFormat="1" ht="15" hidden="1"/>
    <row r="133" customFormat="1" ht="15" hidden="1"/>
    <row r="134" customFormat="1" ht="15" hidden="1"/>
    <row r="135" customFormat="1" ht="15" hidden="1"/>
    <row r="136" customFormat="1" ht="15" hidden="1"/>
    <row r="137" customFormat="1" ht="15" hidden="1"/>
    <row r="138" customFormat="1" ht="15" hidden="1"/>
    <row r="139" customFormat="1" ht="15" hidden="1"/>
    <row r="140" customFormat="1" ht="15" hidden="1"/>
    <row r="141" customFormat="1" ht="15" hidden="1"/>
    <row r="142" customFormat="1" ht="15" hidden="1"/>
    <row r="143" customFormat="1" ht="15" hidden="1"/>
    <row r="144" customFormat="1" ht="15" hidden="1"/>
    <row r="145" customFormat="1" ht="15" hidden="1"/>
    <row r="146" customFormat="1" ht="15" hidden="1"/>
    <row r="147" customFormat="1" ht="15" hidden="1"/>
    <row r="148" customFormat="1" ht="15" hidden="1"/>
    <row r="149" customFormat="1" ht="15" hidden="1"/>
    <row r="150" customFormat="1" ht="15" hidden="1"/>
    <row r="151" customFormat="1" ht="15" hidden="1"/>
    <row r="152" customFormat="1" ht="15" hidden="1"/>
    <row r="153" customFormat="1" ht="15" hidden="1"/>
    <row r="154" customFormat="1" ht="15" hidden="1"/>
    <row r="155" customFormat="1" ht="15" hidden="1"/>
    <row r="156" customFormat="1" ht="15" hidden="1"/>
    <row r="157" customFormat="1" ht="15" hidden="1"/>
    <row r="158" customFormat="1" ht="15" hidden="1"/>
    <row r="159" customFormat="1" ht="15" hidden="1"/>
    <row r="160" customFormat="1" ht="15" hidden="1"/>
    <row r="161" spans="2:20" customFormat="1" ht="15" hidden="1"/>
    <row r="162" spans="2:20" customFormat="1" ht="15" hidden="1"/>
    <row r="163" spans="2:20" customFormat="1" ht="15" hidden="1"/>
    <row r="164" spans="2:20" customFormat="1" ht="15" hidden="1"/>
    <row r="165" spans="2:20" customFormat="1" ht="15" hidden="1"/>
    <row r="166" spans="2:20" customFormat="1" ht="15" hidden="1"/>
    <row r="167" spans="2:20" customFormat="1" ht="15" hidden="1"/>
    <row r="168" spans="2:20" customFormat="1" ht="15" hidden="1"/>
    <row r="169" spans="2:20" customFormat="1" ht="15" hidden="1"/>
    <row r="170" spans="2:20" customFormat="1" ht="15" hidden="1"/>
    <row r="171" spans="2:20" customFormat="1" ht="15" hidden="1"/>
    <row r="172" spans="2:20" customFormat="1" ht="15" hidden="1"/>
    <row r="173" spans="2:20" customFormat="1" ht="15" hidden="1"/>
    <row r="174" spans="2:20" customFormat="1" ht="15" hidden="1"/>
    <row r="175" spans="2:20" s="71" customFormat="1" ht="15">
      <c r="B175" s="93" t="s">
        <v>225</v>
      </c>
      <c r="C175" s="77"/>
      <c r="G175" s="83">
        <v>4646416.2896880014</v>
      </c>
      <c r="H175" s="81">
        <v>478255.80276800005</v>
      </c>
      <c r="I175" s="81">
        <v>381092.95794000017</v>
      </c>
      <c r="J175" s="81">
        <v>356953.22045999987</v>
      </c>
      <c r="K175" s="81">
        <v>345088.48330200056</v>
      </c>
      <c r="L175" s="81">
        <v>323839.83671000018</v>
      </c>
      <c r="M175" s="81">
        <v>333477.51464899955</v>
      </c>
      <c r="N175" s="81">
        <v>424226.4315850003</v>
      </c>
      <c r="O175" s="81">
        <v>422620.49933700036</v>
      </c>
      <c r="P175" s="81">
        <v>324326.61184099974</v>
      </c>
      <c r="Q175" s="81">
        <v>339494.7458680002</v>
      </c>
      <c r="R175" s="81">
        <v>417687.70875000005</v>
      </c>
      <c r="S175" s="81">
        <v>499352.47647800046</v>
      </c>
      <c r="T175" s="92"/>
    </row>
    <row r="176" spans="2:20" s="71" customFormat="1" ht="12.75">
      <c r="B176" s="89"/>
      <c r="C176" s="77"/>
      <c r="G176" s="83"/>
      <c r="H176" s="94"/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/>
      <c r="T176" s="92"/>
    </row>
    <row r="177" spans="1:20" s="71" customFormat="1" ht="12.75">
      <c r="A177" s="120" t="s">
        <v>259</v>
      </c>
      <c r="B177" s="78" t="s">
        <v>115</v>
      </c>
      <c r="C177" s="77"/>
      <c r="G177" s="83"/>
      <c r="H177" s="94"/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/>
      <c r="T177" s="92"/>
    </row>
    <row r="178" spans="1:20" s="71" customFormat="1" ht="12.75">
      <c r="A178" s="123"/>
      <c r="B178" s="89"/>
      <c r="C178" s="77" t="s">
        <v>116</v>
      </c>
      <c r="G178" s="83"/>
      <c r="H178" s="94"/>
      <c r="I178" s="94"/>
      <c r="J178" s="94"/>
      <c r="K178" s="94"/>
      <c r="L178" s="94"/>
      <c r="M178" s="94"/>
      <c r="N178" s="94"/>
      <c r="O178" s="94"/>
      <c r="P178" s="94"/>
      <c r="Q178" s="94"/>
      <c r="R178" s="94"/>
      <c r="S178" s="94"/>
      <c r="T178" s="92"/>
    </row>
    <row r="179" spans="1:20" s="71" customFormat="1" ht="12.75">
      <c r="A179" s="123"/>
      <c r="B179" s="89"/>
      <c r="C179" s="77"/>
      <c r="D179" s="71" t="s">
        <v>117</v>
      </c>
      <c r="G179" s="80">
        <v>0</v>
      </c>
      <c r="H179" s="94">
        <v>0</v>
      </c>
      <c r="I179" s="94">
        <v>0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2"/>
    </row>
    <row r="180" spans="1:20" s="71" customFormat="1" ht="12.75">
      <c r="A180" s="123"/>
      <c r="B180" s="89"/>
      <c r="C180" s="77"/>
      <c r="D180" s="71" t="s">
        <v>118</v>
      </c>
      <c r="G180" s="80">
        <v>0</v>
      </c>
      <c r="H180" s="94">
        <v>0</v>
      </c>
      <c r="I180" s="94">
        <v>0</v>
      </c>
      <c r="J180" s="94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5"/>
    </row>
    <row r="181" spans="1:20" ht="12.75">
      <c r="A181" s="100"/>
      <c r="B181" s="148"/>
      <c r="C181" s="148"/>
      <c r="D181" s="71" t="s">
        <v>331</v>
      </c>
      <c r="G181" s="80">
        <v>0</v>
      </c>
      <c r="H181" s="94">
        <v>0</v>
      </c>
      <c r="I181" s="94">
        <v>0</v>
      </c>
      <c r="J181" s="94">
        <v>0</v>
      </c>
      <c r="K181" s="94">
        <v>0</v>
      </c>
      <c r="L181" s="94">
        <v>0</v>
      </c>
      <c r="M181" s="94">
        <v>0</v>
      </c>
      <c r="N181" s="94">
        <v>0</v>
      </c>
      <c r="O181" s="94">
        <v>0</v>
      </c>
      <c r="P181" s="94">
        <v>0</v>
      </c>
      <c r="Q181" s="94">
        <v>0</v>
      </c>
      <c r="R181" s="94">
        <v>0</v>
      </c>
      <c r="S181" s="94">
        <v>0</v>
      </c>
      <c r="T181" s="95"/>
    </row>
    <row r="182" spans="1:20" ht="12.75">
      <c r="A182" s="100"/>
      <c r="C182" s="77"/>
      <c r="G182" s="82" t="s">
        <v>119</v>
      </c>
      <c r="H182" s="82" t="s">
        <v>119</v>
      </c>
      <c r="I182" s="82" t="s">
        <v>119</v>
      </c>
      <c r="J182" s="82" t="s">
        <v>119</v>
      </c>
      <c r="K182" s="82" t="s">
        <v>119</v>
      </c>
      <c r="L182" s="82" t="s">
        <v>119</v>
      </c>
      <c r="M182" s="82" t="s">
        <v>119</v>
      </c>
      <c r="N182" s="82" t="s">
        <v>119</v>
      </c>
      <c r="O182" s="82" t="s">
        <v>119</v>
      </c>
      <c r="P182" s="82" t="s">
        <v>119</v>
      </c>
      <c r="Q182" s="82" t="s">
        <v>119</v>
      </c>
      <c r="R182" s="82" t="s">
        <v>119</v>
      </c>
      <c r="S182" s="82" t="s">
        <v>119</v>
      </c>
      <c r="T182" s="95"/>
    </row>
    <row r="183" spans="1:20" ht="12.75">
      <c r="A183" s="100"/>
      <c r="B183" s="78"/>
      <c r="C183" s="79" t="s">
        <v>120</v>
      </c>
      <c r="G183" s="97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0</v>
      </c>
      <c r="M183" s="94">
        <v>0</v>
      </c>
      <c r="N183" s="94">
        <v>0</v>
      </c>
      <c r="O183" s="94">
        <v>0</v>
      </c>
      <c r="P183" s="94">
        <v>0</v>
      </c>
      <c r="Q183" s="94">
        <v>0</v>
      </c>
      <c r="R183" s="94">
        <v>0</v>
      </c>
      <c r="S183" s="94">
        <v>0</v>
      </c>
      <c r="T183" s="95"/>
    </row>
    <row r="184" spans="1:20" ht="12.75">
      <c r="A184" s="100"/>
      <c r="B184" s="78"/>
      <c r="G184" s="97"/>
      <c r="H184" s="98"/>
      <c r="I184" s="98"/>
      <c r="J184" s="98"/>
      <c r="K184" s="98"/>
      <c r="L184" s="98"/>
      <c r="M184" s="98"/>
      <c r="N184" s="98"/>
      <c r="O184" s="98"/>
      <c r="P184" s="98"/>
      <c r="Q184" s="98"/>
      <c r="R184" s="98"/>
      <c r="S184" s="98"/>
      <c r="T184" s="95"/>
    </row>
    <row r="185" spans="1:20" s="100" customFormat="1" ht="12.75">
      <c r="B185" s="78"/>
      <c r="C185" s="79" t="s">
        <v>121</v>
      </c>
      <c r="D185" s="71"/>
      <c r="E185" s="71"/>
      <c r="F185" s="71"/>
      <c r="G185" s="97"/>
      <c r="H185" s="98"/>
      <c r="I185" s="98"/>
      <c r="J185" s="98"/>
      <c r="K185" s="98"/>
      <c r="L185" s="98"/>
      <c r="M185" s="98"/>
      <c r="N185" s="98"/>
      <c r="O185" s="98"/>
      <c r="P185" s="98"/>
      <c r="Q185" s="98"/>
      <c r="R185" s="98"/>
      <c r="S185" s="98"/>
      <c r="T185" s="99"/>
    </row>
    <row r="186" spans="1:20" ht="12.75">
      <c r="A186" s="100"/>
      <c r="B186" s="78"/>
      <c r="D186" s="71" t="s">
        <v>121</v>
      </c>
      <c r="G186" s="97">
        <v>8613.9266035199435</v>
      </c>
      <c r="H186" s="97">
        <v>0</v>
      </c>
      <c r="I186" s="97">
        <v>0</v>
      </c>
      <c r="J186" s="97">
        <v>0</v>
      </c>
      <c r="K186" s="97">
        <v>0</v>
      </c>
      <c r="L186" s="97">
        <v>0</v>
      </c>
      <c r="M186" s="97">
        <v>0</v>
      </c>
      <c r="N186" s="97">
        <v>0</v>
      </c>
      <c r="O186" s="97">
        <v>0</v>
      </c>
      <c r="P186" s="97">
        <v>4465.5503001048273</v>
      </c>
      <c r="Q186" s="97">
        <v>4148.3763034151161</v>
      </c>
      <c r="R186" s="97">
        <v>0</v>
      </c>
      <c r="S186" s="97">
        <v>0</v>
      </c>
      <c r="T186" s="95"/>
    </row>
    <row r="187" spans="1:20" ht="12.75">
      <c r="A187" s="100"/>
      <c r="B187" s="101"/>
      <c r="D187" s="71" t="s">
        <v>122</v>
      </c>
      <c r="E187" s="79"/>
      <c r="F187" s="79"/>
      <c r="G187" s="97">
        <v>39154.909016752732</v>
      </c>
      <c r="H187" s="98">
        <v>1552.0365989211109</v>
      </c>
      <c r="I187" s="98">
        <v>1437.9110820680646</v>
      </c>
      <c r="J187" s="98">
        <v>1708.2624961238803</v>
      </c>
      <c r="K187" s="98">
        <v>2025.9084985496952</v>
      </c>
      <c r="L187" s="98">
        <v>2140.0131744503647</v>
      </c>
      <c r="M187" s="98">
        <v>13875.180464669664</v>
      </c>
      <c r="N187" s="98">
        <v>4337.0109444554309</v>
      </c>
      <c r="O187" s="98">
        <v>3738.52236639889</v>
      </c>
      <c r="P187" s="98">
        <v>2761.6266021311362</v>
      </c>
      <c r="Q187" s="98">
        <v>1684.8916745728839</v>
      </c>
      <c r="R187" s="98">
        <v>1967.009327170578</v>
      </c>
      <c r="S187" s="98">
        <v>1926.5357872410327</v>
      </c>
      <c r="T187" s="95"/>
    </row>
    <row r="188" spans="1:20" ht="12.75">
      <c r="B188" s="101"/>
      <c r="E188" s="79"/>
      <c r="F188" s="79"/>
      <c r="G188" s="97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5"/>
    </row>
    <row r="189" spans="1:20" ht="12.75">
      <c r="A189" s="100" t="s">
        <v>271</v>
      </c>
      <c r="B189" s="101"/>
      <c r="C189" s="71" t="s">
        <v>41</v>
      </c>
      <c r="D189" s="79"/>
      <c r="E189" s="79"/>
      <c r="F189" s="79"/>
      <c r="G189" s="97">
        <v>47768.835620272672</v>
      </c>
      <c r="H189" s="97">
        <v>1552.0365989211109</v>
      </c>
      <c r="I189" s="97">
        <v>1437.9110820680646</v>
      </c>
      <c r="J189" s="97">
        <v>1708.2624961238803</v>
      </c>
      <c r="K189" s="97">
        <v>2025.9084985496952</v>
      </c>
      <c r="L189" s="97">
        <v>2140.0131744503647</v>
      </c>
      <c r="M189" s="97">
        <v>13875.180464669664</v>
      </c>
      <c r="N189" s="97">
        <v>4337.0109444554309</v>
      </c>
      <c r="O189" s="97">
        <v>3738.52236639889</v>
      </c>
      <c r="P189" s="97">
        <v>7227.176902235964</v>
      </c>
      <c r="Q189" s="97">
        <v>5833.267977988</v>
      </c>
      <c r="R189" s="97">
        <v>1967.009327170578</v>
      </c>
      <c r="S189" s="97">
        <v>1926.5357872410327</v>
      </c>
      <c r="T189" s="95"/>
    </row>
    <row r="190" spans="1:20" ht="12.75">
      <c r="A190" s="100"/>
      <c r="B190" s="101"/>
      <c r="D190" s="79"/>
      <c r="E190" s="79"/>
      <c r="F190" s="79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5"/>
    </row>
    <row r="191" spans="1:20" ht="12.75">
      <c r="A191" s="100"/>
      <c r="B191" s="101"/>
      <c r="D191" s="79"/>
      <c r="E191" s="79"/>
      <c r="F191" s="79"/>
      <c r="G191" s="82" t="s">
        <v>119</v>
      </c>
      <c r="H191" s="82" t="s">
        <v>119</v>
      </c>
      <c r="I191" s="82" t="s">
        <v>119</v>
      </c>
      <c r="J191" s="82" t="s">
        <v>119</v>
      </c>
      <c r="K191" s="82" t="s">
        <v>119</v>
      </c>
      <c r="L191" s="82" t="s">
        <v>119</v>
      </c>
      <c r="M191" s="82" t="s">
        <v>119</v>
      </c>
      <c r="N191" s="82" t="s">
        <v>119</v>
      </c>
      <c r="O191" s="82" t="s">
        <v>119</v>
      </c>
      <c r="P191" s="82" t="s">
        <v>119</v>
      </c>
      <c r="Q191" s="82" t="s">
        <v>119</v>
      </c>
      <c r="R191" s="82" t="s">
        <v>119</v>
      </c>
      <c r="S191" s="82" t="s">
        <v>119</v>
      </c>
      <c r="T191" s="95"/>
    </row>
    <row r="192" spans="1:20" ht="12.75">
      <c r="A192" s="100"/>
      <c r="B192" s="84" t="s">
        <v>123</v>
      </c>
      <c r="D192" s="79"/>
      <c r="E192" s="79"/>
      <c r="F192" s="79"/>
      <c r="G192" s="102">
        <v>47768.835620272672</v>
      </c>
      <c r="H192" s="103">
        <v>1552.0365989211109</v>
      </c>
      <c r="I192" s="103">
        <v>1437.9110820680646</v>
      </c>
      <c r="J192" s="103">
        <v>1708.2624961238803</v>
      </c>
      <c r="K192" s="103">
        <v>2025.9084985496952</v>
      </c>
      <c r="L192" s="103">
        <v>2140.0131744503647</v>
      </c>
      <c r="M192" s="103">
        <v>13875.180464669664</v>
      </c>
      <c r="N192" s="103">
        <v>4337.0109444554309</v>
      </c>
      <c r="O192" s="103">
        <v>3738.52236639889</v>
      </c>
      <c r="P192" s="103">
        <v>7227.176902235964</v>
      </c>
      <c r="Q192" s="103">
        <v>5833.267977988</v>
      </c>
      <c r="R192" s="103">
        <v>1967.009327170578</v>
      </c>
      <c r="S192" s="103">
        <v>1926.5357872410327</v>
      </c>
      <c r="T192" s="95"/>
    </row>
    <row r="193" spans="1:20" ht="12.75">
      <c r="A193" s="100"/>
      <c r="B193" s="101"/>
      <c r="D193" s="79"/>
      <c r="E193" s="79"/>
      <c r="F193" s="79"/>
      <c r="G193" s="82" t="s">
        <v>119</v>
      </c>
      <c r="H193" s="82" t="s">
        <v>119</v>
      </c>
      <c r="I193" s="82" t="s">
        <v>119</v>
      </c>
      <c r="J193" s="82" t="s">
        <v>119</v>
      </c>
      <c r="K193" s="82" t="s">
        <v>119</v>
      </c>
      <c r="L193" s="82" t="s">
        <v>119</v>
      </c>
      <c r="M193" s="82" t="s">
        <v>119</v>
      </c>
      <c r="N193" s="82" t="s">
        <v>119</v>
      </c>
      <c r="O193" s="82" t="s">
        <v>119</v>
      </c>
      <c r="P193" s="82" t="s">
        <v>119</v>
      </c>
      <c r="Q193" s="82" t="s">
        <v>119</v>
      </c>
      <c r="R193" s="82" t="s">
        <v>119</v>
      </c>
      <c r="S193" s="82" t="s">
        <v>119</v>
      </c>
      <c r="T193" s="95"/>
    </row>
    <row r="194" spans="1:20" ht="12.75">
      <c r="A194" s="100"/>
      <c r="B194" s="104" t="s">
        <v>226</v>
      </c>
      <c r="D194" s="79"/>
      <c r="E194" s="79"/>
      <c r="F194" s="79"/>
      <c r="G194" s="83">
        <v>4694185.1253082743</v>
      </c>
      <c r="H194" s="102">
        <v>479807.83936692117</v>
      </c>
      <c r="I194" s="102">
        <v>382530.86902206822</v>
      </c>
      <c r="J194" s="102">
        <v>358661.48295612377</v>
      </c>
      <c r="K194" s="102">
        <v>347114.39180055028</v>
      </c>
      <c r="L194" s="102">
        <v>325979.84988445055</v>
      </c>
      <c r="M194" s="102">
        <v>347352.69511366921</v>
      </c>
      <c r="N194" s="102">
        <v>428563.44252945576</v>
      </c>
      <c r="O194" s="102">
        <v>426359.02170339925</v>
      </c>
      <c r="P194" s="102">
        <v>331553.78874323569</v>
      </c>
      <c r="Q194" s="102">
        <v>345328.0138459882</v>
      </c>
      <c r="R194" s="102">
        <v>419654.7180771706</v>
      </c>
      <c r="S194" s="102">
        <v>501279.01226524147</v>
      </c>
      <c r="T194" s="107"/>
    </row>
    <row r="195" spans="1:20" ht="15">
      <c r="A195" s="100"/>
      <c r="B195" s="84"/>
      <c r="C195" s="25"/>
      <c r="D195" s="85"/>
      <c r="E195" s="79"/>
      <c r="F195" s="105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95"/>
    </row>
    <row r="196" spans="1:20" ht="12.75">
      <c r="A196" s="100" t="s">
        <v>258</v>
      </c>
      <c r="B196" s="78" t="s">
        <v>124</v>
      </c>
      <c r="D196" s="79"/>
      <c r="E196" s="79"/>
      <c r="F196" s="79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5"/>
    </row>
    <row r="197" spans="1:20" ht="12.75">
      <c r="A197" s="100" t="s">
        <v>258</v>
      </c>
      <c r="C197" s="71" t="s">
        <v>125</v>
      </c>
      <c r="D197" s="79"/>
      <c r="E197" s="79"/>
      <c r="F197" s="79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5"/>
    </row>
    <row r="198" spans="1:20" ht="12.75">
      <c r="A198" s="123"/>
      <c r="D198" s="79" t="s">
        <v>126</v>
      </c>
      <c r="E198" s="79"/>
      <c r="F198" s="79"/>
      <c r="G198" s="97">
        <v>0</v>
      </c>
      <c r="H198" s="98">
        <v>0</v>
      </c>
      <c r="I198" s="98">
        <v>0</v>
      </c>
      <c r="J198" s="98">
        <v>0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5"/>
    </row>
    <row r="199" spans="1:20" ht="12.75">
      <c r="A199" s="123" t="s">
        <v>258</v>
      </c>
      <c r="D199" s="79" t="s">
        <v>127</v>
      </c>
      <c r="E199" s="71" t="s">
        <v>344</v>
      </c>
      <c r="G199" s="97">
        <v>65408.412976333442</v>
      </c>
      <c r="H199" s="98">
        <v>7935.7624516842661</v>
      </c>
      <c r="I199" s="98">
        <v>6861.3779428862663</v>
      </c>
      <c r="J199" s="98">
        <v>6856.7756963475831</v>
      </c>
      <c r="K199" s="98">
        <v>6413.2666778529292</v>
      </c>
      <c r="L199" s="98">
        <v>5340.496336946735</v>
      </c>
      <c r="M199" s="98">
        <v>3772.6568082076715</v>
      </c>
      <c r="N199" s="98">
        <v>3409.6011102477032</v>
      </c>
      <c r="O199" s="98">
        <v>2886.7623079081955</v>
      </c>
      <c r="P199" s="98">
        <v>3860.416144338722</v>
      </c>
      <c r="Q199" s="98">
        <v>4698.5556353299844</v>
      </c>
      <c r="R199" s="98">
        <v>5808.4787631165027</v>
      </c>
      <c r="S199" s="98">
        <v>7564.2631014668805</v>
      </c>
      <c r="T199" s="95"/>
    </row>
    <row r="200" spans="1:20" ht="12.75">
      <c r="A200" s="123" t="s">
        <v>258</v>
      </c>
      <c r="D200" s="79" t="s">
        <v>128</v>
      </c>
      <c r="E200" s="71" t="s">
        <v>344</v>
      </c>
      <c r="G200" s="97">
        <v>45262.833500010936</v>
      </c>
      <c r="H200" s="98">
        <v>5577.0917828517822</v>
      </c>
      <c r="I200" s="98">
        <v>4606.7468989894787</v>
      </c>
      <c r="J200" s="98">
        <v>4633.490800335434</v>
      </c>
      <c r="K200" s="98">
        <v>4234.3433184143014</v>
      </c>
      <c r="L200" s="98">
        <v>3643.659118958964</v>
      </c>
      <c r="M200" s="98">
        <v>2649.0546371546352</v>
      </c>
      <c r="N200" s="98">
        <v>2419.1396301566979</v>
      </c>
      <c r="O200" s="98">
        <v>2099.8118463347068</v>
      </c>
      <c r="P200" s="98">
        <v>2786.894920219373</v>
      </c>
      <c r="Q200" s="98">
        <v>3140.7559233870606</v>
      </c>
      <c r="R200" s="98">
        <v>4046.295666640015</v>
      </c>
      <c r="S200" s="98">
        <v>5425.5489565684929</v>
      </c>
      <c r="T200" s="95"/>
    </row>
    <row r="201" spans="1:20" ht="12.75">
      <c r="A201" s="123" t="s">
        <v>258</v>
      </c>
      <c r="C201" s="79"/>
      <c r="D201" s="79" t="s">
        <v>42</v>
      </c>
      <c r="E201" s="71" t="s">
        <v>344</v>
      </c>
      <c r="G201" s="97">
        <v>6300.0789597247503</v>
      </c>
      <c r="H201" s="98">
        <v>319.29854828844265</v>
      </c>
      <c r="I201" s="98">
        <v>606.08662564498513</v>
      </c>
      <c r="J201" s="98">
        <v>553.53627188712949</v>
      </c>
      <c r="K201" s="98">
        <v>709.19589146266162</v>
      </c>
      <c r="L201" s="98">
        <v>748.63112114198145</v>
      </c>
      <c r="M201" s="98">
        <v>699.77041917531233</v>
      </c>
      <c r="N201" s="98">
        <v>482.81105522549097</v>
      </c>
      <c r="O201" s="98">
        <v>448.90580239467937</v>
      </c>
      <c r="P201" s="98">
        <v>425.26644386466825</v>
      </c>
      <c r="Q201" s="98">
        <v>501.15639235759494</v>
      </c>
      <c r="R201" s="98">
        <v>410.89682065174134</v>
      </c>
      <c r="S201" s="98">
        <v>394.5235676300635</v>
      </c>
      <c r="T201" s="95"/>
    </row>
    <row r="202" spans="1:20" ht="12.75">
      <c r="A202" s="123" t="s">
        <v>258</v>
      </c>
      <c r="C202" s="79"/>
      <c r="D202" s="79" t="s">
        <v>129</v>
      </c>
      <c r="E202" s="71" t="s">
        <v>345</v>
      </c>
      <c r="G202" s="97">
        <v>12870.608272525407</v>
      </c>
      <c r="H202" s="98">
        <v>729.97606260814302</v>
      </c>
      <c r="I202" s="98">
        <v>879.75862299273956</v>
      </c>
      <c r="J202" s="98">
        <v>1088.3990039222103</v>
      </c>
      <c r="K202" s="98">
        <v>1347.2127383764209</v>
      </c>
      <c r="L202" s="98">
        <v>1326.3544995936709</v>
      </c>
      <c r="M202" s="98">
        <v>1554.8019146718154</v>
      </c>
      <c r="N202" s="98">
        <v>1385.0264713653335</v>
      </c>
      <c r="O202" s="98">
        <v>1155.6603276539061</v>
      </c>
      <c r="P202" s="98">
        <v>1137.4622834415056</v>
      </c>
      <c r="Q202" s="98">
        <v>1033.6420444987057</v>
      </c>
      <c r="R202" s="98">
        <v>716.52986801890586</v>
      </c>
      <c r="S202" s="98">
        <v>515.78443538205124</v>
      </c>
      <c r="T202" s="95"/>
    </row>
    <row r="203" spans="1:20" ht="12.75">
      <c r="A203" s="123"/>
      <c r="C203" s="79"/>
      <c r="D203" s="79" t="s">
        <v>130</v>
      </c>
      <c r="E203" s="71" t="s">
        <v>345</v>
      </c>
      <c r="G203" s="97">
        <v>0</v>
      </c>
      <c r="H203" s="98">
        <v>0</v>
      </c>
      <c r="I203" s="98">
        <v>0</v>
      </c>
      <c r="J203" s="98">
        <v>0</v>
      </c>
      <c r="K203" s="98">
        <v>0</v>
      </c>
      <c r="L203" s="98">
        <v>0</v>
      </c>
      <c r="M203" s="98">
        <v>0</v>
      </c>
      <c r="N203" s="98">
        <v>0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5"/>
    </row>
    <row r="204" spans="1:20" ht="12.75">
      <c r="A204" s="123"/>
      <c r="C204" s="79"/>
      <c r="D204" s="79" t="s">
        <v>131</v>
      </c>
      <c r="G204" s="97">
        <v>0</v>
      </c>
      <c r="H204" s="98">
        <v>0</v>
      </c>
      <c r="I204" s="98">
        <v>0</v>
      </c>
      <c r="J204" s="98">
        <v>0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5"/>
    </row>
    <row r="205" spans="1:20" ht="12.75">
      <c r="A205" s="123"/>
      <c r="C205" s="79"/>
      <c r="D205" s="79" t="s">
        <v>132</v>
      </c>
      <c r="G205" s="97">
        <v>0</v>
      </c>
      <c r="H205" s="98">
        <v>0</v>
      </c>
      <c r="I205" s="98">
        <v>0</v>
      </c>
      <c r="J205" s="98">
        <v>0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5"/>
    </row>
    <row r="206" spans="1:20" ht="12.75">
      <c r="A206" s="123" t="s">
        <v>258</v>
      </c>
      <c r="C206" s="79"/>
      <c r="D206" s="79" t="s">
        <v>133</v>
      </c>
      <c r="E206" s="71" t="s">
        <v>346</v>
      </c>
      <c r="G206" s="97">
        <v>2611.2898894827422</v>
      </c>
      <c r="H206" s="98">
        <v>0</v>
      </c>
      <c r="I206" s="98">
        <v>0</v>
      </c>
      <c r="J206" s="98">
        <v>0</v>
      </c>
      <c r="K206" s="98">
        <v>0</v>
      </c>
      <c r="L206" s="98">
        <v>0</v>
      </c>
      <c r="M206" s="98">
        <v>559.59461595861069</v>
      </c>
      <c r="N206" s="98">
        <v>997.18547350564904</v>
      </c>
      <c r="O206" s="98">
        <v>1054.5098000184823</v>
      </c>
      <c r="P206" s="98">
        <v>0</v>
      </c>
      <c r="Q206" s="98">
        <v>0</v>
      </c>
      <c r="R206" s="98">
        <v>0</v>
      </c>
      <c r="S206" s="98">
        <v>0</v>
      </c>
      <c r="T206" s="95"/>
    </row>
    <row r="207" spans="1:20" ht="12.75">
      <c r="A207" s="123"/>
      <c r="C207" s="79"/>
      <c r="D207" s="79" t="s">
        <v>332</v>
      </c>
      <c r="G207" s="97">
        <v>0</v>
      </c>
      <c r="H207" s="98">
        <v>0</v>
      </c>
      <c r="I207" s="98">
        <v>0</v>
      </c>
      <c r="J207" s="98">
        <v>0</v>
      </c>
      <c r="K207" s="98">
        <v>0</v>
      </c>
      <c r="L207" s="98">
        <v>0</v>
      </c>
      <c r="M207" s="98">
        <v>0</v>
      </c>
      <c r="N207" s="98">
        <v>0</v>
      </c>
      <c r="O207" s="98">
        <v>0</v>
      </c>
      <c r="P207" s="98">
        <v>0</v>
      </c>
      <c r="Q207" s="98">
        <v>0</v>
      </c>
      <c r="R207" s="98">
        <v>0</v>
      </c>
      <c r="S207" s="98">
        <v>0</v>
      </c>
      <c r="T207" s="95"/>
    </row>
    <row r="208" spans="1:20" ht="12.75">
      <c r="A208" s="123" t="s">
        <v>258</v>
      </c>
      <c r="C208" s="79"/>
      <c r="D208" s="79" t="s">
        <v>134</v>
      </c>
      <c r="E208" s="71" t="s">
        <v>345</v>
      </c>
      <c r="G208" s="97">
        <v>21732.565810049338</v>
      </c>
      <c r="H208" s="98">
        <v>1325.7523431955972</v>
      </c>
      <c r="I208" s="98">
        <v>1550.3468017311268</v>
      </c>
      <c r="J208" s="98">
        <v>1757.742003846166</v>
      </c>
      <c r="K208" s="98">
        <v>2156.8362723165878</v>
      </c>
      <c r="L208" s="98">
        <v>2399.4968566897051</v>
      </c>
      <c r="M208" s="98">
        <v>2378.9971714124094</v>
      </c>
      <c r="N208" s="98">
        <v>2164.934355787811</v>
      </c>
      <c r="O208" s="98">
        <v>2042.4753887863151</v>
      </c>
      <c r="P208" s="98">
        <v>1954.0005388614438</v>
      </c>
      <c r="Q208" s="98">
        <v>1837.5662426140048</v>
      </c>
      <c r="R208" s="98">
        <v>1255.3071344370185</v>
      </c>
      <c r="S208" s="98">
        <v>909.11070037115064</v>
      </c>
      <c r="T208" s="95"/>
    </row>
    <row r="209" spans="1:20" s="100" customFormat="1" ht="12.75">
      <c r="A209" s="123"/>
      <c r="B209" s="71"/>
      <c r="C209" s="79"/>
      <c r="D209" s="79" t="s">
        <v>135</v>
      </c>
      <c r="E209" s="71"/>
      <c r="F209" s="71"/>
      <c r="G209" s="97">
        <v>0</v>
      </c>
      <c r="H209" s="98">
        <v>0</v>
      </c>
      <c r="I209" s="98">
        <v>0</v>
      </c>
      <c r="J209" s="98">
        <v>0</v>
      </c>
      <c r="K209" s="98">
        <v>0</v>
      </c>
      <c r="L209" s="98">
        <v>0</v>
      </c>
      <c r="M209" s="98">
        <v>0</v>
      </c>
      <c r="N209" s="98">
        <v>0</v>
      </c>
      <c r="O209" s="98">
        <v>0</v>
      </c>
      <c r="P209" s="98">
        <v>0</v>
      </c>
      <c r="Q209" s="98">
        <v>0</v>
      </c>
      <c r="R209" s="98">
        <v>0</v>
      </c>
      <c r="S209" s="98">
        <v>0</v>
      </c>
      <c r="T209" s="99"/>
    </row>
    <row r="210" spans="1:20" s="100" customFormat="1" ht="12.75">
      <c r="A210" s="123"/>
      <c r="B210" s="71"/>
      <c r="C210" s="79"/>
      <c r="D210" s="79" t="s">
        <v>136</v>
      </c>
      <c r="E210" s="71"/>
      <c r="F210" s="71"/>
      <c r="G210" s="97">
        <v>0</v>
      </c>
      <c r="H210" s="98">
        <v>0</v>
      </c>
      <c r="I210" s="98">
        <v>0</v>
      </c>
      <c r="J210" s="98">
        <v>0</v>
      </c>
      <c r="K210" s="98">
        <v>0</v>
      </c>
      <c r="L210" s="98">
        <v>0</v>
      </c>
      <c r="M210" s="98">
        <v>0</v>
      </c>
      <c r="N210" s="98">
        <v>0</v>
      </c>
      <c r="O210" s="98">
        <v>0</v>
      </c>
      <c r="P210" s="98">
        <v>0</v>
      </c>
      <c r="Q210" s="98">
        <v>0</v>
      </c>
      <c r="R210" s="98">
        <v>0</v>
      </c>
      <c r="S210" s="98">
        <v>0</v>
      </c>
      <c r="T210" s="99"/>
    </row>
    <row r="211" spans="1:20" ht="12.75">
      <c r="A211" s="123" t="s">
        <v>258</v>
      </c>
      <c r="D211" s="79" t="s">
        <v>137</v>
      </c>
      <c r="E211" s="71" t="s">
        <v>345</v>
      </c>
      <c r="G211" s="97">
        <v>20663.611224066772</v>
      </c>
      <c r="H211" s="98">
        <v>1157.4696646388841</v>
      </c>
      <c r="I211" s="98">
        <v>1393.2582257501647</v>
      </c>
      <c r="J211" s="98">
        <v>1725.8460367447642</v>
      </c>
      <c r="K211" s="98">
        <v>2148.6455432717498</v>
      </c>
      <c r="L211" s="98">
        <v>2495.5920639422293</v>
      </c>
      <c r="M211" s="98">
        <v>2113.7536110988899</v>
      </c>
      <c r="N211" s="98">
        <v>2205.4455646269112</v>
      </c>
      <c r="O211" s="98">
        <v>2034.9028279712763</v>
      </c>
      <c r="P211" s="98">
        <v>1953.343735117282</v>
      </c>
      <c r="Q211" s="98">
        <v>1678.6305704031004</v>
      </c>
      <c r="R211" s="98">
        <v>1080.2857052278055</v>
      </c>
      <c r="S211" s="98">
        <v>676.43767527371551</v>
      </c>
      <c r="T211" s="95"/>
    </row>
    <row r="212" spans="1:20" ht="12.75">
      <c r="A212" s="123" t="s">
        <v>258</v>
      </c>
      <c r="D212" s="79" t="s">
        <v>138</v>
      </c>
      <c r="E212" s="71" t="s">
        <v>345</v>
      </c>
      <c r="G212" s="97">
        <v>11283.16396854688</v>
      </c>
      <c r="H212" s="98">
        <v>490.86309472289616</v>
      </c>
      <c r="I212" s="98">
        <v>688.51625231537685</v>
      </c>
      <c r="J212" s="98">
        <v>696.98396215080925</v>
      </c>
      <c r="K212" s="98">
        <v>978.57257554356454</v>
      </c>
      <c r="L212" s="98">
        <v>1262.5895704204945</v>
      </c>
      <c r="M212" s="98">
        <v>1331.2678217686127</v>
      </c>
      <c r="N212" s="98">
        <v>1518.3437704414714</v>
      </c>
      <c r="O212" s="98">
        <v>1446.3685156532856</v>
      </c>
      <c r="P212" s="98">
        <v>1094.4897931853816</v>
      </c>
      <c r="Q212" s="98">
        <v>918.05988041030821</v>
      </c>
      <c r="R212" s="98">
        <v>470.02094743272596</v>
      </c>
      <c r="S212" s="98">
        <v>387.08778450195285</v>
      </c>
      <c r="T212" s="95"/>
    </row>
    <row r="213" spans="1:20" ht="12.75">
      <c r="A213" s="123"/>
      <c r="D213" s="79" t="s">
        <v>139</v>
      </c>
      <c r="G213" s="97">
        <v>0</v>
      </c>
      <c r="H213" s="98">
        <v>0</v>
      </c>
      <c r="I213" s="98">
        <v>0</v>
      </c>
      <c r="J213" s="98">
        <v>0</v>
      </c>
      <c r="K213" s="98">
        <v>0</v>
      </c>
      <c r="L213" s="98">
        <v>0</v>
      </c>
      <c r="M213" s="98">
        <v>0</v>
      </c>
      <c r="N213" s="98">
        <v>0</v>
      </c>
      <c r="O213" s="98">
        <v>0</v>
      </c>
      <c r="P213" s="98">
        <v>0</v>
      </c>
      <c r="Q213" s="98">
        <v>0</v>
      </c>
      <c r="R213" s="98">
        <v>0</v>
      </c>
      <c r="S213" s="98">
        <v>0</v>
      </c>
      <c r="T213" s="95"/>
    </row>
    <row r="214" spans="1:20" ht="12.75">
      <c r="A214" s="123"/>
      <c r="D214" s="79" t="s">
        <v>140</v>
      </c>
      <c r="G214" s="97">
        <v>0</v>
      </c>
      <c r="H214" s="98">
        <v>0</v>
      </c>
      <c r="I214" s="98">
        <v>0</v>
      </c>
      <c r="J214" s="98">
        <v>0</v>
      </c>
      <c r="K214" s="98">
        <v>0</v>
      </c>
      <c r="L214" s="98">
        <v>0</v>
      </c>
      <c r="M214" s="98">
        <v>0</v>
      </c>
      <c r="N214" s="98">
        <v>0</v>
      </c>
      <c r="O214" s="98">
        <v>0</v>
      </c>
      <c r="P214" s="98">
        <v>0</v>
      </c>
      <c r="Q214" s="98">
        <v>0</v>
      </c>
      <c r="R214" s="98">
        <v>0</v>
      </c>
      <c r="S214" s="98">
        <v>0</v>
      </c>
      <c r="T214" s="95"/>
    </row>
    <row r="215" spans="1:20" ht="12.75">
      <c r="A215" s="100"/>
      <c r="D215" s="79" t="s">
        <v>333</v>
      </c>
      <c r="G215" s="97">
        <v>0</v>
      </c>
      <c r="H215" s="98">
        <v>0</v>
      </c>
      <c r="I215" s="98">
        <v>0</v>
      </c>
      <c r="J215" s="98">
        <v>0</v>
      </c>
      <c r="K215" s="98">
        <v>0</v>
      </c>
      <c r="L215" s="98">
        <v>0</v>
      </c>
      <c r="M215" s="98">
        <v>0</v>
      </c>
      <c r="N215" s="98">
        <v>0</v>
      </c>
      <c r="O215" s="98">
        <v>0</v>
      </c>
      <c r="P215" s="98">
        <v>0</v>
      </c>
      <c r="Q215" s="98">
        <v>0</v>
      </c>
      <c r="R215" s="98">
        <v>0</v>
      </c>
      <c r="S215" s="98">
        <v>0</v>
      </c>
      <c r="T215" s="95"/>
    </row>
    <row r="216" spans="1:20" ht="12.75">
      <c r="A216" s="100"/>
      <c r="B216" s="84"/>
      <c r="D216" s="79" t="s">
        <v>141</v>
      </c>
      <c r="E216" s="78"/>
      <c r="F216" s="78"/>
      <c r="G216" s="97">
        <v>0</v>
      </c>
      <c r="H216" s="98">
        <v>0</v>
      </c>
      <c r="I216" s="98">
        <v>0</v>
      </c>
      <c r="J216" s="98">
        <v>0</v>
      </c>
      <c r="K216" s="98">
        <v>0</v>
      </c>
      <c r="L216" s="98">
        <v>0</v>
      </c>
      <c r="M216" s="98">
        <v>0</v>
      </c>
      <c r="N216" s="98">
        <v>0</v>
      </c>
      <c r="O216" s="98">
        <v>0</v>
      </c>
      <c r="P216" s="98">
        <v>0</v>
      </c>
      <c r="Q216" s="98">
        <v>0</v>
      </c>
      <c r="R216" s="98">
        <v>0</v>
      </c>
      <c r="S216" s="98">
        <v>0</v>
      </c>
      <c r="T216" s="95"/>
    </row>
    <row r="217" spans="1:20" ht="12.75">
      <c r="A217" s="100" t="s">
        <v>258</v>
      </c>
      <c r="D217" s="79" t="s">
        <v>43</v>
      </c>
      <c r="G217" s="97">
        <v>838.3220214946673</v>
      </c>
      <c r="H217" s="98">
        <v>76.811564494047786</v>
      </c>
      <c r="I217" s="98">
        <v>69.153155793259216</v>
      </c>
      <c r="J217" s="98">
        <v>76.735738665327105</v>
      </c>
      <c r="K217" s="98">
        <v>71.352104826158907</v>
      </c>
      <c r="L217" s="98">
        <v>73.171924715455191</v>
      </c>
      <c r="M217" s="98">
        <v>74.991744604751489</v>
      </c>
      <c r="N217" s="98">
        <v>64.982735213621865</v>
      </c>
      <c r="O217" s="98">
        <v>56.414416568185146</v>
      </c>
      <c r="P217" s="98">
        <v>55.26793003792848</v>
      </c>
      <c r="Q217" s="98">
        <v>76.811564494047786</v>
      </c>
      <c r="R217" s="98">
        <v>63.873403339438333</v>
      </c>
      <c r="S217" s="98">
        <v>78.755738742445999</v>
      </c>
      <c r="T217" s="95"/>
    </row>
    <row r="218" spans="1:20" ht="12.75">
      <c r="A218" s="100" t="s">
        <v>258</v>
      </c>
      <c r="B218" s="84"/>
      <c r="D218" s="79" t="s">
        <v>142</v>
      </c>
      <c r="E218" s="71" t="s">
        <v>345</v>
      </c>
      <c r="G218" s="97">
        <v>7738.9439008628688</v>
      </c>
      <c r="H218" s="98">
        <v>337.05718322821792</v>
      </c>
      <c r="I218" s="98">
        <v>470.61402249340313</v>
      </c>
      <c r="J218" s="98">
        <v>580.87093812898615</v>
      </c>
      <c r="K218" s="98">
        <v>717.80491965372084</v>
      </c>
      <c r="L218" s="98">
        <v>837.54960236475938</v>
      </c>
      <c r="M218" s="98">
        <v>841.47297910262478</v>
      </c>
      <c r="N218" s="98">
        <v>1058.3592940490021</v>
      </c>
      <c r="O218" s="98">
        <v>963.50448595964815</v>
      </c>
      <c r="P218" s="98">
        <v>740.72008135678561</v>
      </c>
      <c r="Q218" s="98">
        <v>621.84880025290147</v>
      </c>
      <c r="R218" s="98">
        <v>314.23888912404948</v>
      </c>
      <c r="S218" s="98">
        <v>254.90270514877034</v>
      </c>
      <c r="T218" s="95"/>
    </row>
    <row r="219" spans="1:20" ht="12.75">
      <c r="A219" s="100" t="s">
        <v>258</v>
      </c>
      <c r="B219" s="78"/>
      <c r="D219" s="79" t="s">
        <v>143</v>
      </c>
      <c r="E219" s="71" t="s">
        <v>345</v>
      </c>
      <c r="G219" s="97">
        <v>16240.419025005074</v>
      </c>
      <c r="H219" s="98">
        <v>1177.9204381516054</v>
      </c>
      <c r="I219" s="98">
        <v>1297.9726117604562</v>
      </c>
      <c r="J219" s="98">
        <v>1075.5174454686451</v>
      </c>
      <c r="K219" s="98">
        <v>994.11002688134397</v>
      </c>
      <c r="L219" s="98">
        <v>1755.4997897786197</v>
      </c>
      <c r="M219" s="98">
        <v>2039.924329586433</v>
      </c>
      <c r="N219" s="98">
        <v>1827.3694142739303</v>
      </c>
      <c r="O219" s="98">
        <v>1558.2352974945402</v>
      </c>
      <c r="P219" s="98">
        <v>1403.5257929289066</v>
      </c>
      <c r="Q219" s="98">
        <v>1490.4867679776053</v>
      </c>
      <c r="R219" s="98">
        <v>956.36902425245796</v>
      </c>
      <c r="S219" s="98">
        <v>663.48808645053077</v>
      </c>
      <c r="T219" s="95"/>
    </row>
    <row r="220" spans="1:20" ht="12.75">
      <c r="A220" s="100" t="s">
        <v>258</v>
      </c>
      <c r="B220" s="78"/>
      <c r="D220" s="79" t="s">
        <v>144</v>
      </c>
      <c r="G220" s="97">
        <v>11.572889415308634</v>
      </c>
      <c r="H220" s="98">
        <v>1.3562082839840737</v>
      </c>
      <c r="I220" s="98">
        <v>2.5318155093254724</v>
      </c>
      <c r="J220" s="98">
        <v>1.9309197882915836</v>
      </c>
      <c r="K220" s="98">
        <v>1.414363428036133</v>
      </c>
      <c r="L220" s="98">
        <v>1.3935712900231185</v>
      </c>
      <c r="M220" s="98">
        <v>1.4906622233964903</v>
      </c>
      <c r="N220" s="98">
        <v>1.3449973627182288</v>
      </c>
      <c r="O220" s="98">
        <v>1.7894525135543571</v>
      </c>
      <c r="P220" s="98">
        <v>1.6298474564279755</v>
      </c>
      <c r="Q220" s="98">
        <v>1.5922901682373691</v>
      </c>
      <c r="R220" s="98">
        <v>1.0991051688381464</v>
      </c>
      <c r="S220" s="98">
        <v>-6.0003437775243142</v>
      </c>
      <c r="T220" s="95"/>
    </row>
    <row r="221" spans="1:20" ht="12.75">
      <c r="A221" s="100"/>
      <c r="D221" s="79" t="s">
        <v>145</v>
      </c>
      <c r="G221" s="97">
        <v>0</v>
      </c>
      <c r="H221" s="98">
        <v>0</v>
      </c>
      <c r="I221" s="98">
        <v>0</v>
      </c>
      <c r="J221" s="98">
        <v>0</v>
      </c>
      <c r="K221" s="98">
        <v>0</v>
      </c>
      <c r="L221" s="98">
        <v>0</v>
      </c>
      <c r="M221" s="98">
        <v>0</v>
      </c>
      <c r="N221" s="98">
        <v>0</v>
      </c>
      <c r="O221" s="98">
        <v>0</v>
      </c>
      <c r="P221" s="98">
        <v>0</v>
      </c>
      <c r="Q221" s="98">
        <v>0</v>
      </c>
      <c r="R221" s="98">
        <v>0</v>
      </c>
      <c r="S221" s="98">
        <v>0</v>
      </c>
      <c r="T221" s="95"/>
    </row>
    <row r="222" spans="1:20" ht="12.75">
      <c r="A222" s="100" t="s">
        <v>258</v>
      </c>
      <c r="B222" s="85"/>
      <c r="D222" s="79" t="s">
        <v>146</v>
      </c>
      <c r="E222" s="85" t="s">
        <v>344</v>
      </c>
      <c r="F222" s="85"/>
      <c r="G222" s="97">
        <v>25310.121555455516</v>
      </c>
      <c r="H222" s="98">
        <v>3571.5705067750296</v>
      </c>
      <c r="I222" s="98">
        <v>2753.8842587829745</v>
      </c>
      <c r="J222" s="98">
        <v>2339.9770544451367</v>
      </c>
      <c r="K222" s="98">
        <v>2255.8260363729755</v>
      </c>
      <c r="L222" s="98">
        <v>1879.5714111156892</v>
      </c>
      <c r="M222" s="98">
        <v>1571.2964911746769</v>
      </c>
      <c r="N222" s="98">
        <v>1216.6923318967065</v>
      </c>
      <c r="O222" s="98">
        <v>950.61623599431709</v>
      </c>
      <c r="P222" s="98">
        <v>1217.0810768659614</v>
      </c>
      <c r="Q222" s="98">
        <v>1641.2743297007519</v>
      </c>
      <c r="R222" s="98">
        <v>2348.4105101131959</v>
      </c>
      <c r="S222" s="98">
        <v>3563.9213122181009</v>
      </c>
      <c r="T222" s="95"/>
    </row>
    <row r="223" spans="1:20" ht="12.75">
      <c r="A223" s="100" t="s">
        <v>258</v>
      </c>
      <c r="D223" s="79" t="s">
        <v>147</v>
      </c>
      <c r="E223" s="149" t="s">
        <v>344</v>
      </c>
      <c r="F223" s="149"/>
      <c r="G223" s="97">
        <v>31427.014724669007</v>
      </c>
      <c r="H223" s="98">
        <v>4689.6295569385902</v>
      </c>
      <c r="I223" s="98">
        <v>4374.2002956679053</v>
      </c>
      <c r="J223" s="98">
        <v>3779.0488748220159</v>
      </c>
      <c r="K223" s="98">
        <v>3394.3710701468822</v>
      </c>
      <c r="L223" s="98">
        <v>3206.8394613871096</v>
      </c>
      <c r="M223" s="98">
        <v>1724.5031937228925</v>
      </c>
      <c r="N223" s="98">
        <v>1438.0879291647343</v>
      </c>
      <c r="O223" s="98">
        <v>1426.3455209284534</v>
      </c>
      <c r="P223" s="98">
        <v>1625.8202832774828</v>
      </c>
      <c r="Q223" s="98">
        <v>1617.6728897374137</v>
      </c>
      <c r="R223" s="98">
        <v>1558.2959194047046</v>
      </c>
      <c r="S223" s="98">
        <v>2592.1997294708226</v>
      </c>
      <c r="T223" s="95"/>
    </row>
    <row r="224" spans="1:20" ht="12.75">
      <c r="A224" s="100" t="s">
        <v>258</v>
      </c>
      <c r="D224" s="79" t="s">
        <v>148</v>
      </c>
      <c r="E224" s="85" t="s">
        <v>344</v>
      </c>
      <c r="F224" s="85"/>
      <c r="G224" s="97">
        <v>11625.467058016977</v>
      </c>
      <c r="H224" s="98">
        <v>556.9730801265913</v>
      </c>
      <c r="I224" s="98">
        <v>716.06082490846029</v>
      </c>
      <c r="J224" s="98">
        <v>1143.801295926849</v>
      </c>
      <c r="K224" s="98">
        <v>1518.0777031879238</v>
      </c>
      <c r="L224" s="98">
        <v>1342.5390360513804</v>
      </c>
      <c r="M224" s="98">
        <v>1111.6512107000535</v>
      </c>
      <c r="N224" s="98">
        <v>870.30869482310322</v>
      </c>
      <c r="O224" s="98">
        <v>649.7896059355495</v>
      </c>
      <c r="P224" s="98">
        <v>848.06579106994491</v>
      </c>
      <c r="Q224" s="98">
        <v>738.30572018297732</v>
      </c>
      <c r="R224" s="98">
        <v>1028.5051939664422</v>
      </c>
      <c r="S224" s="98">
        <v>1101.3889011376989</v>
      </c>
      <c r="T224" s="95"/>
    </row>
    <row r="225" spans="1:20" ht="12.75">
      <c r="A225" s="100"/>
      <c r="D225" s="79"/>
      <c r="E225" s="85"/>
      <c r="F225" s="85"/>
      <c r="G225" s="82"/>
      <c r="H225" s="82"/>
      <c r="I225" s="82"/>
      <c r="J225" s="82"/>
      <c r="K225" s="82"/>
      <c r="L225" s="82"/>
      <c r="M225" s="82"/>
      <c r="N225" s="82"/>
      <c r="O225" s="82"/>
      <c r="P225" s="82"/>
      <c r="Q225" s="82"/>
      <c r="R225" s="82"/>
      <c r="S225" s="82"/>
      <c r="T225" s="95"/>
    </row>
    <row r="226" spans="1:20" ht="12.75">
      <c r="A226" s="100" t="s">
        <v>337</v>
      </c>
      <c r="D226" s="79" t="s">
        <v>149</v>
      </c>
      <c r="G226" s="97">
        <v>279324.42577565968</v>
      </c>
      <c r="H226" s="98">
        <v>27947.532485988078</v>
      </c>
      <c r="I226" s="98">
        <v>26270.508355225924</v>
      </c>
      <c r="J226" s="98">
        <v>26310.656042479346</v>
      </c>
      <c r="K226" s="98">
        <v>26941.02924173525</v>
      </c>
      <c r="L226" s="98">
        <v>26313.384364396818</v>
      </c>
      <c r="M226" s="98">
        <v>22425.22761056279</v>
      </c>
      <c r="N226" s="98">
        <v>21059.632828140882</v>
      </c>
      <c r="O226" s="98">
        <v>18776.091832115093</v>
      </c>
      <c r="P226" s="98">
        <v>19103.984662021816</v>
      </c>
      <c r="Q226" s="98">
        <v>19996.35905151469</v>
      </c>
      <c r="R226" s="98">
        <v>20058.606950893838</v>
      </c>
      <c r="S226" s="98">
        <v>24121.412350585153</v>
      </c>
      <c r="T226" s="95"/>
    </row>
    <row r="227" spans="1:20" ht="12.75">
      <c r="D227" s="100"/>
      <c r="E227" s="85"/>
      <c r="F227" s="85"/>
      <c r="G227" s="97"/>
      <c r="H227" s="98"/>
      <c r="I227" s="98"/>
      <c r="J227" s="98"/>
      <c r="K227" s="98"/>
      <c r="L227" s="98"/>
      <c r="M227" s="98"/>
      <c r="N227" s="98"/>
      <c r="O227" s="98"/>
      <c r="P227" s="98"/>
      <c r="Q227" s="98"/>
      <c r="R227" s="98"/>
      <c r="S227" s="98"/>
      <c r="T227" s="95"/>
    </row>
    <row r="228" spans="1:20" ht="12.75">
      <c r="A228" s="100" t="s">
        <v>258</v>
      </c>
      <c r="C228" s="89" t="s">
        <v>150</v>
      </c>
      <c r="D228" s="100"/>
      <c r="E228" s="85"/>
      <c r="F228" s="85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5"/>
    </row>
    <row r="229" spans="1:20" ht="12.75">
      <c r="A229" s="100"/>
      <c r="D229" s="100" t="s">
        <v>151</v>
      </c>
      <c r="E229" s="85"/>
      <c r="F229" s="85"/>
      <c r="G229" s="97">
        <v>0</v>
      </c>
      <c r="H229" s="97">
        <v>0</v>
      </c>
      <c r="I229" s="97">
        <v>0</v>
      </c>
      <c r="J229" s="97">
        <v>0</v>
      </c>
      <c r="K229" s="97">
        <v>0</v>
      </c>
      <c r="L229" s="97">
        <v>0</v>
      </c>
      <c r="M229" s="97">
        <v>0</v>
      </c>
      <c r="N229" s="97">
        <v>0</v>
      </c>
      <c r="O229" s="97">
        <v>0</v>
      </c>
      <c r="P229" s="97">
        <v>0</v>
      </c>
      <c r="Q229" s="97">
        <v>0</v>
      </c>
      <c r="R229" s="97">
        <v>0</v>
      </c>
      <c r="S229" s="97">
        <v>0</v>
      </c>
      <c r="T229" s="95"/>
    </row>
    <row r="230" spans="1:20" ht="12.75">
      <c r="A230" s="100"/>
      <c r="D230" s="100" t="s">
        <v>152</v>
      </c>
      <c r="E230" s="85"/>
      <c r="F230" s="85"/>
      <c r="G230" s="97">
        <v>0</v>
      </c>
      <c r="H230" s="97">
        <v>0</v>
      </c>
      <c r="I230" s="97">
        <v>0</v>
      </c>
      <c r="J230" s="97">
        <v>0</v>
      </c>
      <c r="K230" s="97">
        <v>0</v>
      </c>
      <c r="L230" s="97">
        <v>0</v>
      </c>
      <c r="M230" s="97">
        <v>0</v>
      </c>
      <c r="N230" s="97">
        <v>0</v>
      </c>
      <c r="O230" s="97">
        <v>0</v>
      </c>
      <c r="P230" s="97">
        <v>0</v>
      </c>
      <c r="Q230" s="97">
        <v>0</v>
      </c>
      <c r="R230" s="97">
        <v>0</v>
      </c>
      <c r="S230" s="97">
        <v>0</v>
      </c>
      <c r="T230" s="95"/>
    </row>
    <row r="231" spans="1:20" ht="12.75">
      <c r="A231" s="100"/>
      <c r="D231" s="100" t="s">
        <v>153</v>
      </c>
      <c r="E231" s="85"/>
      <c r="F231" s="85"/>
      <c r="G231" s="97">
        <v>0</v>
      </c>
      <c r="H231" s="97">
        <v>0</v>
      </c>
      <c r="I231" s="97">
        <v>0</v>
      </c>
      <c r="J231" s="97">
        <v>0</v>
      </c>
      <c r="K231" s="97">
        <v>0</v>
      </c>
      <c r="L231" s="97">
        <v>0</v>
      </c>
      <c r="M231" s="97">
        <v>0</v>
      </c>
      <c r="N231" s="97">
        <v>0</v>
      </c>
      <c r="O231" s="97">
        <v>0</v>
      </c>
      <c r="P231" s="97">
        <v>0</v>
      </c>
      <c r="Q231" s="97">
        <v>0</v>
      </c>
      <c r="R231" s="97">
        <v>0</v>
      </c>
      <c r="S231" s="97">
        <v>0</v>
      </c>
      <c r="T231" s="95"/>
    </row>
    <row r="232" spans="1:20" ht="12.75">
      <c r="D232" s="100" t="s">
        <v>154</v>
      </c>
      <c r="E232" s="85"/>
      <c r="F232" s="85"/>
      <c r="G232" s="97">
        <v>0</v>
      </c>
      <c r="H232" s="97">
        <v>0</v>
      </c>
      <c r="I232" s="97">
        <v>0</v>
      </c>
      <c r="J232" s="97">
        <v>0</v>
      </c>
      <c r="K232" s="97">
        <v>0</v>
      </c>
      <c r="L232" s="97">
        <v>0</v>
      </c>
      <c r="M232" s="97">
        <v>0</v>
      </c>
      <c r="N232" s="97">
        <v>0</v>
      </c>
      <c r="O232" s="97">
        <v>0</v>
      </c>
      <c r="P232" s="97">
        <v>0</v>
      </c>
      <c r="Q232" s="97">
        <v>0</v>
      </c>
      <c r="R232" s="97">
        <v>0</v>
      </c>
      <c r="S232" s="97">
        <v>0</v>
      </c>
      <c r="T232" s="95"/>
    </row>
    <row r="233" spans="1:20" ht="12.75">
      <c r="A233" s="100" t="s">
        <v>258</v>
      </c>
      <c r="D233" s="100" t="s">
        <v>155</v>
      </c>
      <c r="E233" s="85"/>
      <c r="F233" s="85"/>
      <c r="G233" s="97">
        <v>5151.5190000000002</v>
      </c>
      <c r="H233" s="97">
        <v>0</v>
      </c>
      <c r="I233" s="97">
        <v>1E-3</v>
      </c>
      <c r="J233" s="97">
        <v>0</v>
      </c>
      <c r="K233" s="97">
        <v>225.07400000000001</v>
      </c>
      <c r="L233" s="97">
        <v>0.48399999999999999</v>
      </c>
      <c r="M233" s="97">
        <v>421.21699999999998</v>
      </c>
      <c r="N233" s="97">
        <v>2064.19</v>
      </c>
      <c r="O233" s="97">
        <v>1564.356</v>
      </c>
      <c r="P233" s="97">
        <v>671.572</v>
      </c>
      <c r="Q233" s="97">
        <v>204.625</v>
      </c>
      <c r="R233" s="97">
        <v>0</v>
      </c>
      <c r="S233" s="97">
        <v>0</v>
      </c>
      <c r="T233" s="95"/>
    </row>
    <row r="234" spans="1:20" ht="12.75">
      <c r="A234" s="100"/>
      <c r="D234" s="100" t="s">
        <v>156</v>
      </c>
      <c r="E234" s="85"/>
      <c r="F234" s="85"/>
      <c r="G234" s="97">
        <v>0</v>
      </c>
      <c r="H234" s="97">
        <v>0</v>
      </c>
      <c r="I234" s="97">
        <v>0</v>
      </c>
      <c r="J234" s="97">
        <v>0</v>
      </c>
      <c r="K234" s="97">
        <v>0</v>
      </c>
      <c r="L234" s="97">
        <v>0</v>
      </c>
      <c r="M234" s="97">
        <v>0</v>
      </c>
      <c r="N234" s="97">
        <v>0</v>
      </c>
      <c r="O234" s="97">
        <v>0</v>
      </c>
      <c r="P234" s="97">
        <v>0</v>
      </c>
      <c r="Q234" s="97">
        <v>0</v>
      </c>
      <c r="R234" s="97">
        <v>0</v>
      </c>
      <c r="S234" s="97">
        <v>0</v>
      </c>
      <c r="T234" s="95"/>
    </row>
    <row r="235" spans="1:20" ht="12.75">
      <c r="A235" s="100"/>
      <c r="D235" s="100" t="s">
        <v>157</v>
      </c>
      <c r="E235" s="79"/>
      <c r="F235" s="79"/>
      <c r="G235" s="97">
        <v>0</v>
      </c>
      <c r="H235" s="97">
        <v>0</v>
      </c>
      <c r="I235" s="97">
        <v>0</v>
      </c>
      <c r="J235" s="97">
        <v>0</v>
      </c>
      <c r="K235" s="97">
        <v>0</v>
      </c>
      <c r="L235" s="97">
        <v>0</v>
      </c>
      <c r="M235" s="97">
        <v>0</v>
      </c>
      <c r="N235" s="97">
        <v>0</v>
      </c>
      <c r="O235" s="97">
        <v>0</v>
      </c>
      <c r="P235" s="97">
        <v>0</v>
      </c>
      <c r="Q235" s="97">
        <v>0</v>
      </c>
      <c r="R235" s="97">
        <v>0</v>
      </c>
      <c r="S235" s="97">
        <v>0</v>
      </c>
      <c r="T235" s="95"/>
    </row>
    <row r="236" spans="1:20" ht="12.75">
      <c r="A236" s="100"/>
      <c r="D236" s="100" t="s">
        <v>158</v>
      </c>
      <c r="E236" s="85"/>
      <c r="F236" s="85"/>
      <c r="G236" s="97">
        <v>0</v>
      </c>
      <c r="H236" s="97">
        <v>0</v>
      </c>
      <c r="I236" s="97">
        <v>0</v>
      </c>
      <c r="J236" s="97">
        <v>0</v>
      </c>
      <c r="K236" s="97">
        <v>0</v>
      </c>
      <c r="L236" s="97">
        <v>0</v>
      </c>
      <c r="M236" s="97">
        <v>0</v>
      </c>
      <c r="N236" s="97">
        <v>0</v>
      </c>
      <c r="O236" s="97">
        <v>0</v>
      </c>
      <c r="P236" s="97">
        <v>0</v>
      </c>
      <c r="Q236" s="97">
        <v>0</v>
      </c>
      <c r="R236" s="97">
        <v>0</v>
      </c>
      <c r="S236" s="97">
        <v>0</v>
      </c>
      <c r="T236" s="95"/>
    </row>
    <row r="237" spans="1:20" ht="12.75">
      <c r="A237" s="100"/>
      <c r="D237" s="100" t="s">
        <v>334</v>
      </c>
      <c r="E237" s="85"/>
      <c r="F237" s="85"/>
      <c r="G237" s="97">
        <v>0</v>
      </c>
      <c r="H237" s="97">
        <v>0</v>
      </c>
      <c r="I237" s="97">
        <v>0</v>
      </c>
      <c r="J237" s="97">
        <v>0</v>
      </c>
      <c r="K237" s="97">
        <v>0</v>
      </c>
      <c r="L237" s="97">
        <v>0</v>
      </c>
      <c r="M237" s="97">
        <v>0</v>
      </c>
      <c r="N237" s="97">
        <v>0</v>
      </c>
      <c r="O237" s="97">
        <v>0</v>
      </c>
      <c r="P237" s="97">
        <v>0</v>
      </c>
      <c r="Q237" s="97">
        <v>0</v>
      </c>
      <c r="R237" s="97">
        <v>0</v>
      </c>
      <c r="S237" s="97">
        <v>0</v>
      </c>
      <c r="T237" s="95"/>
    </row>
    <row r="238" spans="1:20" ht="12.75">
      <c r="A238" s="100"/>
      <c r="D238" s="100" t="s">
        <v>159</v>
      </c>
      <c r="E238" s="85"/>
      <c r="F238" s="85"/>
      <c r="G238" s="97">
        <v>0</v>
      </c>
      <c r="H238" s="97">
        <v>0</v>
      </c>
      <c r="I238" s="97">
        <v>0</v>
      </c>
      <c r="J238" s="97">
        <v>0</v>
      </c>
      <c r="K238" s="97">
        <v>0</v>
      </c>
      <c r="L238" s="97">
        <v>0</v>
      </c>
      <c r="M238" s="97">
        <v>0</v>
      </c>
      <c r="N238" s="97">
        <v>0</v>
      </c>
      <c r="O238" s="97">
        <v>0</v>
      </c>
      <c r="P238" s="97">
        <v>0</v>
      </c>
      <c r="Q238" s="97">
        <v>0</v>
      </c>
      <c r="R238" s="97">
        <v>0</v>
      </c>
      <c r="S238" s="97">
        <v>0</v>
      </c>
      <c r="T238" s="95"/>
    </row>
    <row r="239" spans="1:20" ht="12.75">
      <c r="A239" s="100"/>
      <c r="D239" s="100" t="s">
        <v>160</v>
      </c>
      <c r="E239" s="85"/>
      <c r="F239" s="85"/>
      <c r="G239" s="97">
        <v>0</v>
      </c>
      <c r="H239" s="97">
        <v>0</v>
      </c>
      <c r="I239" s="97">
        <v>0</v>
      </c>
      <c r="J239" s="97">
        <v>0</v>
      </c>
      <c r="K239" s="97">
        <v>0</v>
      </c>
      <c r="L239" s="97">
        <v>0</v>
      </c>
      <c r="M239" s="97">
        <v>0</v>
      </c>
      <c r="N239" s="97">
        <v>0</v>
      </c>
      <c r="O239" s="97">
        <v>0</v>
      </c>
      <c r="P239" s="97">
        <v>0</v>
      </c>
      <c r="Q239" s="97">
        <v>0</v>
      </c>
      <c r="R239" s="97">
        <v>0</v>
      </c>
      <c r="S239" s="97">
        <v>0</v>
      </c>
      <c r="T239" s="95"/>
    </row>
    <row r="240" spans="1:20" ht="12.75">
      <c r="A240" s="100"/>
      <c r="D240" s="100" t="s">
        <v>161</v>
      </c>
      <c r="E240" s="85"/>
      <c r="F240" s="85"/>
      <c r="G240" s="97">
        <v>0</v>
      </c>
      <c r="H240" s="97">
        <v>0</v>
      </c>
      <c r="I240" s="97">
        <v>0</v>
      </c>
      <c r="J240" s="97">
        <v>0</v>
      </c>
      <c r="K240" s="97">
        <v>0</v>
      </c>
      <c r="L240" s="97">
        <v>0</v>
      </c>
      <c r="M240" s="97">
        <v>0</v>
      </c>
      <c r="N240" s="97">
        <v>0</v>
      </c>
      <c r="O240" s="97">
        <v>0</v>
      </c>
      <c r="P240" s="97">
        <v>0</v>
      </c>
      <c r="Q240" s="97">
        <v>0</v>
      </c>
      <c r="R240" s="97">
        <v>0</v>
      </c>
      <c r="S240" s="97">
        <v>0</v>
      </c>
      <c r="T240" s="95"/>
    </row>
    <row r="241" spans="1:20" ht="12.75">
      <c r="A241" s="100"/>
      <c r="D241" s="100" t="s">
        <v>162</v>
      </c>
      <c r="E241" s="85"/>
      <c r="F241" s="85"/>
      <c r="G241" s="97">
        <v>0</v>
      </c>
      <c r="H241" s="97">
        <v>0</v>
      </c>
      <c r="I241" s="97">
        <v>0</v>
      </c>
      <c r="J241" s="97">
        <v>0</v>
      </c>
      <c r="K241" s="97">
        <v>0</v>
      </c>
      <c r="L241" s="97">
        <v>0</v>
      </c>
      <c r="M241" s="97">
        <v>0</v>
      </c>
      <c r="N241" s="97">
        <v>0</v>
      </c>
      <c r="O241" s="97">
        <v>0</v>
      </c>
      <c r="P241" s="97">
        <v>0</v>
      </c>
      <c r="Q241" s="97">
        <v>0</v>
      </c>
      <c r="R241" s="97">
        <v>0</v>
      </c>
      <c r="S241" s="97">
        <v>0</v>
      </c>
      <c r="T241" s="95"/>
    </row>
    <row r="242" spans="1:20" ht="12.75">
      <c r="A242" s="100"/>
      <c r="D242" s="100" t="s">
        <v>163</v>
      </c>
      <c r="E242" s="85"/>
      <c r="F242" s="85"/>
      <c r="G242" s="97">
        <v>0</v>
      </c>
      <c r="H242" s="97">
        <v>0</v>
      </c>
      <c r="I242" s="97">
        <v>0</v>
      </c>
      <c r="J242" s="97">
        <v>0</v>
      </c>
      <c r="K242" s="97">
        <v>0</v>
      </c>
      <c r="L242" s="97">
        <v>0</v>
      </c>
      <c r="M242" s="97">
        <v>0</v>
      </c>
      <c r="N242" s="97">
        <v>0</v>
      </c>
      <c r="O242" s="97">
        <v>0</v>
      </c>
      <c r="P242" s="97">
        <v>0</v>
      </c>
      <c r="Q242" s="97">
        <v>0</v>
      </c>
      <c r="R242" s="97">
        <v>0</v>
      </c>
      <c r="S242" s="97">
        <v>0</v>
      </c>
      <c r="T242" s="95"/>
    </row>
    <row r="243" spans="1:20" ht="12.75">
      <c r="A243" s="100"/>
      <c r="D243" s="100" t="s">
        <v>164</v>
      </c>
      <c r="E243" s="85"/>
      <c r="F243" s="85"/>
      <c r="G243" s="97">
        <v>0</v>
      </c>
      <c r="H243" s="97">
        <v>0</v>
      </c>
      <c r="I243" s="97">
        <v>0</v>
      </c>
      <c r="J243" s="97">
        <v>0</v>
      </c>
      <c r="K243" s="97">
        <v>0</v>
      </c>
      <c r="L243" s="97">
        <v>0</v>
      </c>
      <c r="M243" s="97">
        <v>0</v>
      </c>
      <c r="N243" s="97">
        <v>0</v>
      </c>
      <c r="O243" s="97">
        <v>0</v>
      </c>
      <c r="P243" s="97">
        <v>0</v>
      </c>
      <c r="Q243" s="97">
        <v>0</v>
      </c>
      <c r="R243" s="97">
        <v>0</v>
      </c>
      <c r="S243" s="97">
        <v>0</v>
      </c>
      <c r="T243" s="95"/>
    </row>
    <row r="244" spans="1:20" ht="12.75">
      <c r="A244" s="100"/>
      <c r="D244" s="100" t="s">
        <v>165</v>
      </c>
      <c r="E244" s="85"/>
      <c r="F244" s="85"/>
      <c r="G244" s="97">
        <v>0</v>
      </c>
      <c r="H244" s="97">
        <v>0</v>
      </c>
      <c r="I244" s="97">
        <v>0</v>
      </c>
      <c r="J244" s="97">
        <v>0</v>
      </c>
      <c r="K244" s="97">
        <v>0</v>
      </c>
      <c r="L244" s="97">
        <v>0</v>
      </c>
      <c r="M244" s="97">
        <v>0</v>
      </c>
      <c r="N244" s="97">
        <v>0</v>
      </c>
      <c r="O244" s="97">
        <v>0</v>
      </c>
      <c r="P244" s="97">
        <v>0</v>
      </c>
      <c r="Q244" s="97">
        <v>0</v>
      </c>
      <c r="R244" s="97">
        <v>0</v>
      </c>
      <c r="S244" s="97">
        <v>0</v>
      </c>
      <c r="T244" s="95"/>
    </row>
    <row r="245" spans="1:20" ht="12.75">
      <c r="A245" s="100"/>
      <c r="D245" s="100" t="s">
        <v>166</v>
      </c>
      <c r="E245" s="85"/>
      <c r="F245" s="85"/>
      <c r="G245" s="97">
        <v>0</v>
      </c>
      <c r="H245" s="97">
        <v>0</v>
      </c>
      <c r="I245" s="97">
        <v>0</v>
      </c>
      <c r="J245" s="97">
        <v>0</v>
      </c>
      <c r="K245" s="97">
        <v>0</v>
      </c>
      <c r="L245" s="97">
        <v>0</v>
      </c>
      <c r="M245" s="97">
        <v>0</v>
      </c>
      <c r="N245" s="97">
        <v>0</v>
      </c>
      <c r="O245" s="97">
        <v>0</v>
      </c>
      <c r="P245" s="97">
        <v>0</v>
      </c>
      <c r="Q245" s="97">
        <v>0</v>
      </c>
      <c r="R245" s="97">
        <v>0</v>
      </c>
      <c r="S245" s="97">
        <v>0</v>
      </c>
      <c r="T245" s="95"/>
    </row>
    <row r="246" spans="1:20" ht="12.75">
      <c r="A246" s="100"/>
      <c r="D246" s="100" t="s">
        <v>167</v>
      </c>
      <c r="E246" s="85"/>
      <c r="F246" s="85"/>
      <c r="G246" s="97">
        <v>0</v>
      </c>
      <c r="H246" s="97">
        <v>0</v>
      </c>
      <c r="I246" s="97">
        <v>0</v>
      </c>
      <c r="J246" s="97">
        <v>0</v>
      </c>
      <c r="K246" s="97">
        <v>0</v>
      </c>
      <c r="L246" s="97">
        <v>0</v>
      </c>
      <c r="M246" s="97">
        <v>0</v>
      </c>
      <c r="N246" s="97">
        <v>0</v>
      </c>
      <c r="O246" s="97">
        <v>0</v>
      </c>
      <c r="P246" s="97">
        <v>0</v>
      </c>
      <c r="Q246" s="97">
        <v>0</v>
      </c>
      <c r="R246" s="97">
        <v>0</v>
      </c>
      <c r="S246" s="97">
        <v>0</v>
      </c>
      <c r="T246" s="95"/>
    </row>
    <row r="247" spans="1:20" ht="12.75">
      <c r="A247" s="100"/>
      <c r="D247" s="100" t="s">
        <v>168</v>
      </c>
      <c r="E247" s="79"/>
      <c r="F247" s="79"/>
      <c r="G247" s="97">
        <v>0</v>
      </c>
      <c r="H247" s="97">
        <v>0</v>
      </c>
      <c r="I247" s="97">
        <v>0</v>
      </c>
      <c r="J247" s="97">
        <v>0</v>
      </c>
      <c r="K247" s="97">
        <v>0</v>
      </c>
      <c r="L247" s="97">
        <v>0</v>
      </c>
      <c r="M247" s="97">
        <v>0</v>
      </c>
      <c r="N247" s="97">
        <v>0</v>
      </c>
      <c r="O247" s="97">
        <v>0</v>
      </c>
      <c r="P247" s="97">
        <v>0</v>
      </c>
      <c r="Q247" s="97">
        <v>0</v>
      </c>
      <c r="R247" s="97">
        <v>0</v>
      </c>
      <c r="S247" s="97">
        <v>0</v>
      </c>
      <c r="T247" s="95"/>
    </row>
    <row r="248" spans="1:20" ht="12.75">
      <c r="A248" s="100"/>
      <c r="D248" s="100" t="s">
        <v>169</v>
      </c>
      <c r="E248" s="79"/>
      <c r="F248" s="79"/>
      <c r="G248" s="97">
        <v>0</v>
      </c>
      <c r="H248" s="97">
        <v>0</v>
      </c>
      <c r="I248" s="97">
        <v>0</v>
      </c>
      <c r="J248" s="97">
        <v>0</v>
      </c>
      <c r="K248" s="97">
        <v>0</v>
      </c>
      <c r="L248" s="97">
        <v>0</v>
      </c>
      <c r="M248" s="97">
        <v>0</v>
      </c>
      <c r="N248" s="97">
        <v>0</v>
      </c>
      <c r="O248" s="97">
        <v>0</v>
      </c>
      <c r="P248" s="97">
        <v>0</v>
      </c>
      <c r="Q248" s="97">
        <v>0</v>
      </c>
      <c r="R248" s="97">
        <v>0</v>
      </c>
      <c r="S248" s="97">
        <v>0</v>
      </c>
      <c r="T248" s="95"/>
    </row>
    <row r="249" spans="1:20" ht="12.75">
      <c r="A249" s="100"/>
      <c r="D249" s="100" t="s">
        <v>170</v>
      </c>
      <c r="E249" s="79"/>
      <c r="F249" s="79"/>
      <c r="G249" s="97">
        <v>0</v>
      </c>
      <c r="H249" s="97">
        <v>0</v>
      </c>
      <c r="I249" s="97">
        <v>0</v>
      </c>
      <c r="J249" s="97">
        <v>0</v>
      </c>
      <c r="K249" s="97">
        <v>0</v>
      </c>
      <c r="L249" s="97">
        <v>0</v>
      </c>
      <c r="M249" s="97">
        <v>0</v>
      </c>
      <c r="N249" s="97">
        <v>0</v>
      </c>
      <c r="O249" s="97">
        <v>0</v>
      </c>
      <c r="P249" s="97">
        <v>0</v>
      </c>
      <c r="Q249" s="97">
        <v>0</v>
      </c>
      <c r="R249" s="97">
        <v>0</v>
      </c>
      <c r="S249" s="97">
        <v>0</v>
      </c>
      <c r="T249" s="95"/>
    </row>
    <row r="250" spans="1:20" ht="12.75">
      <c r="A250" s="100"/>
      <c r="D250" s="100" t="s">
        <v>171</v>
      </c>
      <c r="E250" s="79"/>
      <c r="F250" s="79"/>
      <c r="G250" s="97">
        <v>0</v>
      </c>
      <c r="H250" s="97">
        <v>0</v>
      </c>
      <c r="I250" s="97">
        <v>0</v>
      </c>
      <c r="J250" s="97">
        <v>0</v>
      </c>
      <c r="K250" s="97">
        <v>0</v>
      </c>
      <c r="L250" s="97">
        <v>0</v>
      </c>
      <c r="M250" s="97">
        <v>0</v>
      </c>
      <c r="N250" s="97">
        <v>0</v>
      </c>
      <c r="O250" s="97">
        <v>0</v>
      </c>
      <c r="P250" s="97">
        <v>0</v>
      </c>
      <c r="Q250" s="97">
        <v>0</v>
      </c>
      <c r="R250" s="97">
        <v>0</v>
      </c>
      <c r="S250" s="97">
        <v>0</v>
      </c>
      <c r="T250" s="95"/>
    </row>
    <row r="251" spans="1:20" ht="12.75">
      <c r="A251" s="100"/>
      <c r="D251" s="100" t="s">
        <v>172</v>
      </c>
      <c r="E251" s="79"/>
      <c r="F251" s="79"/>
      <c r="G251" s="97">
        <v>0</v>
      </c>
      <c r="H251" s="97">
        <v>0</v>
      </c>
      <c r="I251" s="97">
        <v>0</v>
      </c>
      <c r="J251" s="97">
        <v>0</v>
      </c>
      <c r="K251" s="97">
        <v>0</v>
      </c>
      <c r="L251" s="97">
        <v>0</v>
      </c>
      <c r="M251" s="97">
        <v>0</v>
      </c>
      <c r="N251" s="97">
        <v>0</v>
      </c>
      <c r="O251" s="97">
        <v>0</v>
      </c>
      <c r="P251" s="97">
        <v>0</v>
      </c>
      <c r="Q251" s="97">
        <v>0</v>
      </c>
      <c r="R251" s="97">
        <v>0</v>
      </c>
      <c r="S251" s="97">
        <v>0</v>
      </c>
      <c r="T251" s="95"/>
    </row>
    <row r="252" spans="1:20" ht="12.75">
      <c r="A252" s="100"/>
      <c r="D252" s="100" t="s">
        <v>173</v>
      </c>
      <c r="E252" s="85"/>
      <c r="F252" s="85"/>
      <c r="G252" s="97">
        <v>0</v>
      </c>
      <c r="H252" s="97">
        <v>0</v>
      </c>
      <c r="I252" s="97">
        <v>0</v>
      </c>
      <c r="J252" s="97">
        <v>0</v>
      </c>
      <c r="K252" s="97">
        <v>0</v>
      </c>
      <c r="L252" s="97">
        <v>0</v>
      </c>
      <c r="M252" s="97">
        <v>0</v>
      </c>
      <c r="N252" s="97">
        <v>0</v>
      </c>
      <c r="O252" s="97">
        <v>0</v>
      </c>
      <c r="P252" s="97">
        <v>0</v>
      </c>
      <c r="Q252" s="97">
        <v>0</v>
      </c>
      <c r="R252" s="97">
        <v>0</v>
      </c>
      <c r="S252" s="97">
        <v>0</v>
      </c>
      <c r="T252" s="95"/>
    </row>
    <row r="253" spans="1:20" ht="12.75">
      <c r="A253" s="100"/>
      <c r="D253" s="100" t="s">
        <v>174</v>
      </c>
      <c r="E253" s="85"/>
      <c r="F253" s="85"/>
      <c r="G253" s="97">
        <v>0</v>
      </c>
      <c r="H253" s="97">
        <v>0</v>
      </c>
      <c r="I253" s="97">
        <v>0</v>
      </c>
      <c r="J253" s="97">
        <v>0</v>
      </c>
      <c r="K253" s="97">
        <v>0</v>
      </c>
      <c r="L253" s="97">
        <v>0</v>
      </c>
      <c r="M253" s="97">
        <v>0</v>
      </c>
      <c r="N253" s="97">
        <v>0</v>
      </c>
      <c r="O253" s="97">
        <v>0</v>
      </c>
      <c r="P253" s="97">
        <v>0</v>
      </c>
      <c r="Q253" s="97">
        <v>0</v>
      </c>
      <c r="R253" s="97">
        <v>0</v>
      </c>
      <c r="S253" s="97">
        <v>0</v>
      </c>
      <c r="T253" s="95"/>
    </row>
    <row r="254" spans="1:20" ht="12.75">
      <c r="A254" s="100"/>
      <c r="C254" s="100"/>
      <c r="D254" s="100" t="s">
        <v>175</v>
      </c>
      <c r="E254" s="78"/>
      <c r="F254" s="78"/>
      <c r="G254" s="97">
        <v>0</v>
      </c>
      <c r="H254" s="97">
        <v>0</v>
      </c>
      <c r="I254" s="97">
        <v>0</v>
      </c>
      <c r="J254" s="97">
        <v>0</v>
      </c>
      <c r="K254" s="97">
        <v>0</v>
      </c>
      <c r="L254" s="97">
        <v>0</v>
      </c>
      <c r="M254" s="97">
        <v>0</v>
      </c>
      <c r="N254" s="97">
        <v>0</v>
      </c>
      <c r="O254" s="97">
        <v>0</v>
      </c>
      <c r="P254" s="97">
        <v>0</v>
      </c>
      <c r="Q254" s="97">
        <v>0</v>
      </c>
      <c r="R254" s="97">
        <v>0</v>
      </c>
      <c r="S254" s="97">
        <v>0</v>
      </c>
      <c r="T254" s="95"/>
    </row>
    <row r="255" spans="1:20" ht="12.75">
      <c r="A255" s="100"/>
      <c r="C255" s="86"/>
      <c r="D255" s="100" t="s">
        <v>176</v>
      </c>
      <c r="E255" s="78"/>
      <c r="F255" s="78"/>
      <c r="G255" s="97">
        <v>0</v>
      </c>
      <c r="H255" s="97">
        <v>0</v>
      </c>
      <c r="I255" s="97">
        <v>0</v>
      </c>
      <c r="J255" s="97">
        <v>0</v>
      </c>
      <c r="K255" s="97">
        <v>0</v>
      </c>
      <c r="L255" s="97">
        <v>0</v>
      </c>
      <c r="M255" s="97">
        <v>0</v>
      </c>
      <c r="N255" s="97">
        <v>0</v>
      </c>
      <c r="O255" s="97">
        <v>0</v>
      </c>
      <c r="P255" s="97">
        <v>0</v>
      </c>
      <c r="Q255" s="97">
        <v>0</v>
      </c>
      <c r="R255" s="97">
        <v>0</v>
      </c>
      <c r="S255" s="97">
        <v>0</v>
      </c>
      <c r="T255" s="95"/>
    </row>
    <row r="256" spans="1:20" ht="12.75">
      <c r="A256" s="100"/>
      <c r="C256" s="100"/>
      <c r="D256" s="100" t="s">
        <v>177</v>
      </c>
      <c r="E256" s="78"/>
      <c r="F256" s="78"/>
      <c r="G256" s="97">
        <v>0</v>
      </c>
      <c r="H256" s="97">
        <v>0</v>
      </c>
      <c r="I256" s="97">
        <v>0</v>
      </c>
      <c r="J256" s="97">
        <v>0</v>
      </c>
      <c r="K256" s="97">
        <v>0</v>
      </c>
      <c r="L256" s="97">
        <v>0</v>
      </c>
      <c r="M256" s="97">
        <v>0</v>
      </c>
      <c r="N256" s="97">
        <v>0</v>
      </c>
      <c r="O256" s="97">
        <v>0</v>
      </c>
      <c r="P256" s="97">
        <v>0</v>
      </c>
      <c r="Q256" s="97">
        <v>0</v>
      </c>
      <c r="R256" s="97">
        <v>0</v>
      </c>
      <c r="S256" s="97">
        <v>0</v>
      </c>
      <c r="T256" s="95"/>
    </row>
    <row r="257" spans="1:20" ht="12.75">
      <c r="A257" s="100"/>
      <c r="C257" s="100"/>
      <c r="D257" s="100" t="s">
        <v>178</v>
      </c>
      <c r="E257" s="78"/>
      <c r="F257" s="78"/>
      <c r="G257" s="97">
        <v>0</v>
      </c>
      <c r="H257" s="97">
        <v>0</v>
      </c>
      <c r="I257" s="97">
        <v>0</v>
      </c>
      <c r="J257" s="97">
        <v>0</v>
      </c>
      <c r="K257" s="97">
        <v>0</v>
      </c>
      <c r="L257" s="97">
        <v>0</v>
      </c>
      <c r="M257" s="97">
        <v>0</v>
      </c>
      <c r="N257" s="97">
        <v>0</v>
      </c>
      <c r="O257" s="97">
        <v>0</v>
      </c>
      <c r="P257" s="97">
        <v>0</v>
      </c>
      <c r="Q257" s="97">
        <v>0</v>
      </c>
      <c r="R257" s="97">
        <v>0</v>
      </c>
      <c r="S257" s="97">
        <v>0</v>
      </c>
      <c r="T257" s="95"/>
    </row>
    <row r="258" spans="1:20" ht="12.75">
      <c r="A258" s="100"/>
      <c r="C258" s="100"/>
      <c r="D258" s="100" t="s">
        <v>179</v>
      </c>
      <c r="E258" s="78"/>
      <c r="F258" s="78"/>
      <c r="G258" s="97">
        <v>0</v>
      </c>
      <c r="H258" s="97">
        <v>0</v>
      </c>
      <c r="I258" s="97">
        <v>0</v>
      </c>
      <c r="J258" s="97">
        <v>0</v>
      </c>
      <c r="K258" s="97">
        <v>0</v>
      </c>
      <c r="L258" s="97">
        <v>0</v>
      </c>
      <c r="M258" s="97">
        <v>0</v>
      </c>
      <c r="N258" s="97">
        <v>0</v>
      </c>
      <c r="O258" s="97">
        <v>0</v>
      </c>
      <c r="P258" s="97">
        <v>0</v>
      </c>
      <c r="Q258" s="97">
        <v>0</v>
      </c>
      <c r="R258" s="97">
        <v>0</v>
      </c>
      <c r="S258" s="97">
        <v>0</v>
      </c>
      <c r="T258" s="95"/>
    </row>
    <row r="259" spans="1:20" ht="12.75">
      <c r="A259" s="100"/>
      <c r="C259" s="100"/>
      <c r="D259" s="100" t="s">
        <v>180</v>
      </c>
      <c r="E259" s="78"/>
      <c r="F259" s="78"/>
      <c r="G259" s="97">
        <v>0</v>
      </c>
      <c r="H259" s="97">
        <v>0</v>
      </c>
      <c r="I259" s="97">
        <v>0</v>
      </c>
      <c r="J259" s="97">
        <v>0</v>
      </c>
      <c r="K259" s="97">
        <v>0</v>
      </c>
      <c r="L259" s="97">
        <v>0</v>
      </c>
      <c r="M259" s="97">
        <v>0</v>
      </c>
      <c r="N259" s="97">
        <v>0</v>
      </c>
      <c r="O259" s="97">
        <v>0</v>
      </c>
      <c r="P259" s="97">
        <v>0</v>
      </c>
      <c r="Q259" s="97">
        <v>0</v>
      </c>
      <c r="R259" s="97">
        <v>0</v>
      </c>
      <c r="S259" s="97">
        <v>0</v>
      </c>
      <c r="T259" s="95"/>
    </row>
    <row r="260" spans="1:20" ht="12.75">
      <c r="A260" s="100"/>
      <c r="B260" s="84"/>
      <c r="C260" s="86"/>
      <c r="D260" s="100" t="s">
        <v>181</v>
      </c>
      <c r="E260" s="78"/>
      <c r="F260" s="78"/>
      <c r="G260" s="97">
        <v>0</v>
      </c>
      <c r="H260" s="97">
        <v>0</v>
      </c>
      <c r="I260" s="97">
        <v>0</v>
      </c>
      <c r="J260" s="97">
        <v>0</v>
      </c>
      <c r="K260" s="97">
        <v>0</v>
      </c>
      <c r="L260" s="97">
        <v>0</v>
      </c>
      <c r="M260" s="97">
        <v>0</v>
      </c>
      <c r="N260" s="97">
        <v>0</v>
      </c>
      <c r="O260" s="97">
        <v>0</v>
      </c>
      <c r="P260" s="97">
        <v>0</v>
      </c>
      <c r="Q260" s="97">
        <v>0</v>
      </c>
      <c r="R260" s="97">
        <v>0</v>
      </c>
      <c r="S260" s="97">
        <v>0</v>
      </c>
      <c r="T260" s="95"/>
    </row>
    <row r="261" spans="1:20" ht="12.75">
      <c r="A261" s="100"/>
      <c r="B261" s="84"/>
      <c r="C261" s="100"/>
      <c r="D261" s="100" t="s">
        <v>182</v>
      </c>
      <c r="E261" s="78"/>
      <c r="F261" s="78"/>
      <c r="G261" s="97">
        <v>0</v>
      </c>
      <c r="H261" s="97">
        <v>0</v>
      </c>
      <c r="I261" s="97">
        <v>0</v>
      </c>
      <c r="J261" s="97">
        <v>0</v>
      </c>
      <c r="K261" s="97">
        <v>0</v>
      </c>
      <c r="L261" s="97">
        <v>0</v>
      </c>
      <c r="M261" s="97">
        <v>0</v>
      </c>
      <c r="N261" s="97">
        <v>0</v>
      </c>
      <c r="O261" s="97">
        <v>0</v>
      </c>
      <c r="P261" s="97">
        <v>0</v>
      </c>
      <c r="Q261" s="97">
        <v>0</v>
      </c>
      <c r="R261" s="97">
        <v>0</v>
      </c>
      <c r="S261" s="97">
        <v>0</v>
      </c>
      <c r="T261" s="95"/>
    </row>
    <row r="262" spans="1:20" ht="12.75">
      <c r="A262" s="100"/>
      <c r="B262" s="84"/>
      <c r="C262" s="100"/>
      <c r="D262" s="100" t="s">
        <v>183</v>
      </c>
      <c r="E262" s="78"/>
      <c r="F262" s="78"/>
      <c r="G262" s="97">
        <v>0</v>
      </c>
      <c r="H262" s="97">
        <v>0</v>
      </c>
      <c r="I262" s="97">
        <v>0</v>
      </c>
      <c r="J262" s="97">
        <v>0</v>
      </c>
      <c r="K262" s="97">
        <v>0</v>
      </c>
      <c r="L262" s="97">
        <v>0</v>
      </c>
      <c r="M262" s="97">
        <v>0</v>
      </c>
      <c r="N262" s="97">
        <v>0</v>
      </c>
      <c r="O262" s="97">
        <v>0</v>
      </c>
      <c r="P262" s="97">
        <v>0</v>
      </c>
      <c r="Q262" s="97">
        <v>0</v>
      </c>
      <c r="R262" s="97">
        <v>0</v>
      </c>
      <c r="S262" s="97">
        <v>0</v>
      </c>
      <c r="T262" s="95"/>
    </row>
    <row r="263" spans="1:20" s="109" customFormat="1" ht="12.75">
      <c r="A263" s="124"/>
      <c r="B263" s="84"/>
      <c r="C263" s="100"/>
      <c r="D263" s="100" t="s">
        <v>184</v>
      </c>
      <c r="E263" s="78"/>
      <c r="F263" s="78"/>
      <c r="G263" s="97">
        <v>0</v>
      </c>
      <c r="H263" s="97">
        <v>0</v>
      </c>
      <c r="I263" s="97">
        <v>0</v>
      </c>
      <c r="J263" s="97">
        <v>0</v>
      </c>
      <c r="K263" s="97">
        <v>0</v>
      </c>
      <c r="L263" s="97">
        <v>0</v>
      </c>
      <c r="M263" s="97">
        <v>0</v>
      </c>
      <c r="N263" s="97">
        <v>0</v>
      </c>
      <c r="O263" s="97">
        <v>0</v>
      </c>
      <c r="P263" s="97">
        <v>0</v>
      </c>
      <c r="Q263" s="97">
        <v>0</v>
      </c>
      <c r="R263" s="97">
        <v>0</v>
      </c>
      <c r="S263" s="97">
        <v>0</v>
      </c>
      <c r="T263" s="108"/>
    </row>
    <row r="264" spans="1:20" s="109" customFormat="1" ht="12.75">
      <c r="A264" s="124"/>
      <c r="B264" s="84"/>
      <c r="C264" s="100"/>
      <c r="D264" s="100" t="s">
        <v>185</v>
      </c>
      <c r="E264" s="78"/>
      <c r="F264" s="78"/>
      <c r="G264" s="97">
        <v>0</v>
      </c>
      <c r="H264" s="97">
        <v>0</v>
      </c>
      <c r="I264" s="97">
        <v>0</v>
      </c>
      <c r="J264" s="97">
        <v>0</v>
      </c>
      <c r="K264" s="97">
        <v>0</v>
      </c>
      <c r="L264" s="97">
        <v>0</v>
      </c>
      <c r="M264" s="97">
        <v>0</v>
      </c>
      <c r="N264" s="97">
        <v>0</v>
      </c>
      <c r="O264" s="97">
        <v>0</v>
      </c>
      <c r="P264" s="97">
        <v>0</v>
      </c>
      <c r="Q264" s="97">
        <v>0</v>
      </c>
      <c r="R264" s="97">
        <v>0</v>
      </c>
      <c r="S264" s="97">
        <v>0</v>
      </c>
      <c r="T264" s="108"/>
    </row>
    <row r="265" spans="1:20" s="109" customFormat="1" ht="12.75">
      <c r="A265" s="124"/>
      <c r="B265" s="71"/>
      <c r="C265" s="100"/>
      <c r="D265" s="100" t="s">
        <v>186</v>
      </c>
      <c r="E265" s="78"/>
      <c r="F265" s="78"/>
      <c r="G265" s="97">
        <v>0</v>
      </c>
      <c r="H265" s="97">
        <v>0</v>
      </c>
      <c r="I265" s="97">
        <v>0</v>
      </c>
      <c r="J265" s="97">
        <v>0</v>
      </c>
      <c r="K265" s="97">
        <v>0</v>
      </c>
      <c r="L265" s="97">
        <v>0</v>
      </c>
      <c r="M265" s="97">
        <v>0</v>
      </c>
      <c r="N265" s="97">
        <v>0</v>
      </c>
      <c r="O265" s="97">
        <v>0</v>
      </c>
      <c r="P265" s="97">
        <v>0</v>
      </c>
      <c r="Q265" s="97">
        <v>0</v>
      </c>
      <c r="R265" s="97">
        <v>0</v>
      </c>
      <c r="S265" s="97">
        <v>0</v>
      </c>
      <c r="T265" s="108"/>
    </row>
    <row r="266" spans="1:20" s="109" customFormat="1" ht="12.75">
      <c r="A266" s="124"/>
      <c r="B266" s="71"/>
      <c r="C266" s="71"/>
      <c r="D266" s="100" t="s">
        <v>187</v>
      </c>
      <c r="E266" s="85"/>
      <c r="F266" s="85"/>
      <c r="G266" s="97">
        <v>0</v>
      </c>
      <c r="H266" s="97">
        <v>0</v>
      </c>
      <c r="I266" s="97">
        <v>0</v>
      </c>
      <c r="J266" s="97">
        <v>0</v>
      </c>
      <c r="K266" s="97">
        <v>0</v>
      </c>
      <c r="L266" s="97">
        <v>0</v>
      </c>
      <c r="M266" s="97">
        <v>0</v>
      </c>
      <c r="N266" s="97">
        <v>0</v>
      </c>
      <c r="O266" s="97">
        <v>0</v>
      </c>
      <c r="P266" s="97">
        <v>0</v>
      </c>
      <c r="Q266" s="97">
        <v>0</v>
      </c>
      <c r="R266" s="97">
        <v>0</v>
      </c>
      <c r="S266" s="97">
        <v>0</v>
      </c>
      <c r="T266" s="108"/>
    </row>
    <row r="267" spans="1:20" s="109" customFormat="1" ht="12.75">
      <c r="A267" s="124"/>
      <c r="B267" s="71"/>
      <c r="C267" s="71"/>
      <c r="D267" s="100" t="s">
        <v>188</v>
      </c>
      <c r="E267" s="85"/>
      <c r="F267" s="85"/>
      <c r="G267" s="97">
        <v>0</v>
      </c>
      <c r="H267" s="97">
        <v>0</v>
      </c>
      <c r="I267" s="97">
        <v>0</v>
      </c>
      <c r="J267" s="97">
        <v>0</v>
      </c>
      <c r="K267" s="97">
        <v>0</v>
      </c>
      <c r="L267" s="97">
        <v>0</v>
      </c>
      <c r="M267" s="97">
        <v>0</v>
      </c>
      <c r="N267" s="97">
        <v>0</v>
      </c>
      <c r="O267" s="97">
        <v>0</v>
      </c>
      <c r="P267" s="97">
        <v>0</v>
      </c>
      <c r="Q267" s="97">
        <v>0</v>
      </c>
      <c r="R267" s="97">
        <v>0</v>
      </c>
      <c r="S267" s="97">
        <v>0</v>
      </c>
      <c r="T267" s="108"/>
    </row>
    <row r="268" spans="1:20" s="109" customFormat="1" ht="12.75">
      <c r="A268" s="124"/>
      <c r="B268" s="71"/>
      <c r="C268" s="71"/>
      <c r="D268" s="100" t="s">
        <v>189</v>
      </c>
      <c r="E268" s="85"/>
      <c r="F268" s="85"/>
      <c r="G268" s="97">
        <v>0</v>
      </c>
      <c r="H268" s="97">
        <v>0</v>
      </c>
      <c r="I268" s="97">
        <v>0</v>
      </c>
      <c r="J268" s="97">
        <v>0</v>
      </c>
      <c r="K268" s="97">
        <v>0</v>
      </c>
      <c r="L268" s="97">
        <v>0</v>
      </c>
      <c r="M268" s="97">
        <v>0</v>
      </c>
      <c r="N268" s="97">
        <v>0</v>
      </c>
      <c r="O268" s="97">
        <v>0</v>
      </c>
      <c r="P268" s="97">
        <v>0</v>
      </c>
      <c r="Q268" s="97">
        <v>0</v>
      </c>
      <c r="R268" s="97">
        <v>0</v>
      </c>
      <c r="S268" s="97">
        <v>0</v>
      </c>
      <c r="T268" s="108"/>
    </row>
    <row r="269" spans="1:20" s="109" customFormat="1" ht="12.75">
      <c r="A269" s="124"/>
      <c r="B269" s="71"/>
      <c r="C269" s="71"/>
      <c r="D269" s="100" t="s">
        <v>190</v>
      </c>
      <c r="E269" s="85"/>
      <c r="F269" s="85"/>
      <c r="G269" s="97">
        <v>0</v>
      </c>
      <c r="H269" s="97">
        <v>0</v>
      </c>
      <c r="I269" s="97">
        <v>0</v>
      </c>
      <c r="J269" s="97">
        <v>0</v>
      </c>
      <c r="K269" s="97">
        <v>0</v>
      </c>
      <c r="L269" s="97">
        <v>0</v>
      </c>
      <c r="M269" s="97">
        <v>0</v>
      </c>
      <c r="N269" s="97">
        <v>0</v>
      </c>
      <c r="O269" s="97">
        <v>0</v>
      </c>
      <c r="P269" s="97">
        <v>0</v>
      </c>
      <c r="Q269" s="97">
        <v>0</v>
      </c>
      <c r="R269" s="97">
        <v>0</v>
      </c>
      <c r="S269" s="97">
        <v>0</v>
      </c>
      <c r="T269" s="108"/>
    </row>
    <row r="270" spans="1:20" s="109" customFormat="1" ht="12.75">
      <c r="A270" s="124"/>
      <c r="B270" s="71"/>
      <c r="C270" s="71"/>
      <c r="D270" s="100" t="s">
        <v>191</v>
      </c>
      <c r="E270" s="85"/>
      <c r="F270" s="85"/>
      <c r="G270" s="97">
        <v>0</v>
      </c>
      <c r="H270" s="97">
        <v>0</v>
      </c>
      <c r="I270" s="97">
        <v>0</v>
      </c>
      <c r="J270" s="97">
        <v>0</v>
      </c>
      <c r="K270" s="97">
        <v>0</v>
      </c>
      <c r="L270" s="97">
        <v>0</v>
      </c>
      <c r="M270" s="97">
        <v>0</v>
      </c>
      <c r="N270" s="97">
        <v>0</v>
      </c>
      <c r="O270" s="97">
        <v>0</v>
      </c>
      <c r="P270" s="97">
        <v>0</v>
      </c>
      <c r="Q270" s="97">
        <v>0</v>
      </c>
      <c r="R270" s="97">
        <v>0</v>
      </c>
      <c r="S270" s="97">
        <v>0</v>
      </c>
      <c r="T270" s="108"/>
    </row>
    <row r="271" spans="1:20" ht="12.75">
      <c r="A271" s="100"/>
      <c r="D271" s="100" t="s">
        <v>192</v>
      </c>
      <c r="E271" s="85"/>
      <c r="F271" s="85"/>
      <c r="G271" s="97">
        <v>0</v>
      </c>
      <c r="H271" s="97">
        <v>0</v>
      </c>
      <c r="I271" s="97">
        <v>0</v>
      </c>
      <c r="J271" s="97">
        <v>0</v>
      </c>
      <c r="K271" s="97">
        <v>0</v>
      </c>
      <c r="L271" s="97">
        <v>0</v>
      </c>
      <c r="M271" s="97">
        <v>0</v>
      </c>
      <c r="N271" s="97">
        <v>0</v>
      </c>
      <c r="O271" s="97">
        <v>0</v>
      </c>
      <c r="P271" s="97">
        <v>0</v>
      </c>
      <c r="Q271" s="97">
        <v>0</v>
      </c>
      <c r="R271" s="97">
        <v>0</v>
      </c>
      <c r="S271" s="97">
        <v>0</v>
      </c>
      <c r="T271" s="95"/>
    </row>
    <row r="272" spans="1:20" ht="12.75">
      <c r="A272" s="100"/>
      <c r="D272" s="100" t="s">
        <v>193</v>
      </c>
      <c r="E272" s="85"/>
      <c r="F272" s="85"/>
      <c r="G272" s="97">
        <v>0</v>
      </c>
      <c r="H272" s="97">
        <v>0</v>
      </c>
      <c r="I272" s="97">
        <v>0</v>
      </c>
      <c r="J272" s="97">
        <v>0</v>
      </c>
      <c r="K272" s="97">
        <v>0</v>
      </c>
      <c r="L272" s="97">
        <v>0</v>
      </c>
      <c r="M272" s="97">
        <v>0</v>
      </c>
      <c r="N272" s="97">
        <v>0</v>
      </c>
      <c r="O272" s="97">
        <v>0</v>
      </c>
      <c r="P272" s="97">
        <v>0</v>
      </c>
      <c r="Q272" s="97">
        <v>0</v>
      </c>
      <c r="R272" s="97">
        <v>0</v>
      </c>
      <c r="S272" s="97">
        <v>0</v>
      </c>
      <c r="T272" s="95"/>
    </row>
    <row r="273" spans="1:20" ht="12.75">
      <c r="A273" s="100"/>
      <c r="D273" s="100"/>
      <c r="E273" s="85"/>
      <c r="F273" s="85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95"/>
    </row>
    <row r="274" spans="1:20" ht="12.75">
      <c r="A274" s="96" t="s">
        <v>337</v>
      </c>
      <c r="D274" s="100" t="s">
        <v>194</v>
      </c>
      <c r="E274" s="85"/>
      <c r="F274" s="85"/>
      <c r="G274" s="80">
        <v>5151.5190000000002</v>
      </c>
      <c r="H274" s="97">
        <v>0</v>
      </c>
      <c r="I274" s="97">
        <v>1E-3</v>
      </c>
      <c r="J274" s="97">
        <v>0</v>
      </c>
      <c r="K274" s="97">
        <v>225.07400000000001</v>
      </c>
      <c r="L274" s="97">
        <v>0.48399999999999999</v>
      </c>
      <c r="M274" s="97">
        <v>421.21699999999998</v>
      </c>
      <c r="N274" s="97">
        <v>2064.19</v>
      </c>
      <c r="O274" s="97">
        <v>1564.356</v>
      </c>
      <c r="P274" s="97">
        <v>671.572</v>
      </c>
      <c r="Q274" s="97">
        <v>204.625</v>
      </c>
      <c r="R274" s="97">
        <v>0</v>
      </c>
      <c r="S274" s="97">
        <v>0</v>
      </c>
      <c r="T274" s="95"/>
    </row>
    <row r="275" spans="1:20" ht="12.75">
      <c r="D275" s="100"/>
      <c r="E275" s="85"/>
      <c r="F275" s="85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5"/>
    </row>
    <row r="276" spans="1:20" ht="12.75">
      <c r="A276" s="100" t="s">
        <v>258</v>
      </c>
      <c r="C276" s="89" t="s">
        <v>195</v>
      </c>
      <c r="D276" s="100"/>
      <c r="E276" s="85"/>
      <c r="F276" s="85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5"/>
    </row>
    <row r="277" spans="1:20" ht="12.75">
      <c r="A277" s="100" t="s">
        <v>258</v>
      </c>
      <c r="D277" s="100" t="s">
        <v>196</v>
      </c>
      <c r="E277" s="85"/>
      <c r="F277" s="85"/>
      <c r="G277" s="97">
        <v>7618.7988512840411</v>
      </c>
      <c r="H277" s="97">
        <v>1361.3981600831116</v>
      </c>
      <c r="I277" s="97">
        <v>756.58253639206259</v>
      </c>
      <c r="J277" s="97">
        <v>157.09355991220471</v>
      </c>
      <c r="K277" s="97">
        <v>497.87769918798847</v>
      </c>
      <c r="L277" s="97">
        <v>687.84263136533104</v>
      </c>
      <c r="M277" s="97">
        <v>754.77577105265937</v>
      </c>
      <c r="N277" s="97">
        <v>722.38205460588756</v>
      </c>
      <c r="O277" s="97">
        <v>742.71399231905036</v>
      </c>
      <c r="P277" s="97">
        <v>420.17745598133439</v>
      </c>
      <c r="Q277" s="97">
        <v>354.57522374706457</v>
      </c>
      <c r="R277" s="97">
        <v>541.58825641231101</v>
      </c>
      <c r="S277" s="97">
        <v>621.79151022503481</v>
      </c>
      <c r="T277" s="95"/>
    </row>
    <row r="278" spans="1:20" ht="12.75">
      <c r="A278" s="100"/>
      <c r="C278" s="85"/>
      <c r="D278" s="100" t="s">
        <v>197</v>
      </c>
      <c r="E278" s="85"/>
      <c r="F278" s="85"/>
      <c r="G278" s="97">
        <v>0</v>
      </c>
      <c r="H278" s="97">
        <v>0</v>
      </c>
      <c r="I278" s="97">
        <v>0</v>
      </c>
      <c r="J278" s="97">
        <v>0</v>
      </c>
      <c r="K278" s="97">
        <v>0</v>
      </c>
      <c r="L278" s="97">
        <v>0</v>
      </c>
      <c r="M278" s="97">
        <v>0</v>
      </c>
      <c r="N278" s="97">
        <v>0</v>
      </c>
      <c r="O278" s="97">
        <v>0</v>
      </c>
      <c r="P278" s="97">
        <v>0</v>
      </c>
      <c r="Q278" s="97">
        <v>0</v>
      </c>
      <c r="R278" s="97">
        <v>0</v>
      </c>
      <c r="S278" s="97">
        <v>0</v>
      </c>
      <c r="T278" s="95"/>
    </row>
    <row r="279" spans="1:20" ht="12.75">
      <c r="A279" s="100"/>
      <c r="D279" s="100"/>
      <c r="E279" s="85"/>
      <c r="F279" s="85"/>
      <c r="G279" s="96"/>
      <c r="K279" s="96"/>
      <c r="Q279" s="96"/>
      <c r="S279" s="96"/>
      <c r="T279" s="95"/>
    </row>
    <row r="280" spans="1:20" ht="12.75">
      <c r="A280" s="100" t="s">
        <v>337</v>
      </c>
      <c r="C280" s="71" t="s">
        <v>198</v>
      </c>
      <c r="D280" s="100"/>
      <c r="E280" s="85"/>
      <c r="F280" s="85"/>
      <c r="G280" s="80">
        <v>7618.7988512840411</v>
      </c>
      <c r="H280" s="97">
        <v>1361.3981600831116</v>
      </c>
      <c r="I280" s="97">
        <v>756.58253639206259</v>
      </c>
      <c r="J280" s="97">
        <v>157.09355991220471</v>
      </c>
      <c r="K280" s="97">
        <v>497.87769918798847</v>
      </c>
      <c r="L280" s="97">
        <v>687.84263136533104</v>
      </c>
      <c r="M280" s="97">
        <v>754.77577105265937</v>
      </c>
      <c r="N280" s="97">
        <v>722.38205460588756</v>
      </c>
      <c r="O280" s="97">
        <v>742.71399231905036</v>
      </c>
      <c r="P280" s="97">
        <v>420.17745598133439</v>
      </c>
      <c r="Q280" s="97">
        <v>354.57522374706457</v>
      </c>
      <c r="R280" s="97">
        <v>541.58825641231101</v>
      </c>
      <c r="S280" s="97">
        <v>621.79151022503481</v>
      </c>
      <c r="T280" s="95"/>
    </row>
    <row r="281" spans="1:20" ht="12.75">
      <c r="A281" s="100"/>
      <c r="D281" s="100"/>
      <c r="E281" s="85"/>
      <c r="F281" s="85"/>
      <c r="G281" s="82" t="s">
        <v>119</v>
      </c>
      <c r="H281" s="82" t="s">
        <v>119</v>
      </c>
      <c r="I281" s="82" t="s">
        <v>119</v>
      </c>
      <c r="J281" s="82" t="s">
        <v>119</v>
      </c>
      <c r="K281" s="82" t="s">
        <v>119</v>
      </c>
      <c r="L281" s="82" t="s">
        <v>119</v>
      </c>
      <c r="M281" s="82" t="s">
        <v>119</v>
      </c>
      <c r="N281" s="82" t="s">
        <v>119</v>
      </c>
      <c r="O281" s="82" t="s">
        <v>119</v>
      </c>
      <c r="P281" s="82" t="s">
        <v>119</v>
      </c>
      <c r="Q281" s="82" t="s">
        <v>119</v>
      </c>
      <c r="R281" s="82" t="s">
        <v>119</v>
      </c>
      <c r="S281" s="82" t="s">
        <v>119</v>
      </c>
      <c r="T281" s="95"/>
    </row>
    <row r="282" spans="1:20" ht="12.75">
      <c r="A282" s="100"/>
      <c r="C282" s="89" t="s">
        <v>199</v>
      </c>
      <c r="D282" s="100"/>
      <c r="E282" s="149"/>
      <c r="F282" s="149"/>
      <c r="G282" s="97">
        <v>292094.74362694373</v>
      </c>
      <c r="H282" s="97">
        <v>29308.930646071189</v>
      </c>
      <c r="I282" s="97">
        <v>27027.091891617987</v>
      </c>
      <c r="J282" s="97">
        <v>26467.749602391552</v>
      </c>
      <c r="K282" s="97">
        <v>27663.98094092324</v>
      </c>
      <c r="L282" s="97">
        <v>27001.710995762147</v>
      </c>
      <c r="M282" s="97">
        <v>23601.220381615451</v>
      </c>
      <c r="N282" s="97">
        <v>23846.20488274677</v>
      </c>
      <c r="O282" s="97">
        <v>21083.161824434144</v>
      </c>
      <c r="P282" s="97">
        <v>20195.734118003151</v>
      </c>
      <c r="Q282" s="97">
        <v>20555.559275261756</v>
      </c>
      <c r="R282" s="97">
        <v>20600.195207306147</v>
      </c>
      <c r="S282" s="97">
        <v>24743.203860810187</v>
      </c>
      <c r="T282" s="95"/>
    </row>
    <row r="283" spans="1:20" ht="12.75">
      <c r="A283" s="100"/>
      <c r="C283" s="78"/>
      <c r="D283" s="100"/>
      <c r="E283" s="87"/>
      <c r="F283" s="8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5"/>
    </row>
    <row r="284" spans="1:20" ht="12.75">
      <c r="A284" s="100" t="s">
        <v>258</v>
      </c>
      <c r="C284" s="89" t="s">
        <v>227</v>
      </c>
      <c r="D284" s="100"/>
      <c r="E284" s="87"/>
      <c r="F284" s="8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5"/>
    </row>
    <row r="285" spans="1:20" ht="12.75">
      <c r="A285" s="100" t="s">
        <v>258</v>
      </c>
      <c r="C285" s="78"/>
      <c r="D285" s="100" t="s">
        <v>200</v>
      </c>
      <c r="E285" s="85"/>
      <c r="F285" s="85"/>
      <c r="G285" s="97">
        <v>-1737.6422160577356</v>
      </c>
      <c r="H285" s="97">
        <v>-656.88340501591176</v>
      </c>
      <c r="I285" s="97">
        <v>-1085.3791405944455</v>
      </c>
      <c r="J285" s="97">
        <v>24.455882287155578</v>
      </c>
      <c r="K285" s="97">
        <v>-1170.4569330461788</v>
      </c>
      <c r="L285" s="97">
        <v>1411.7496608891568</v>
      </c>
      <c r="M285" s="97">
        <v>369.70602506413366</v>
      </c>
      <c r="N285" s="97">
        <v>-454.70415666151155</v>
      </c>
      <c r="O285" s="97">
        <v>-471.75157949360045</v>
      </c>
      <c r="P285" s="97">
        <v>-682.29521755533392</v>
      </c>
      <c r="Q285" s="97">
        <v>599.20894646248939</v>
      </c>
      <c r="R285" s="97">
        <v>950.99127929662313</v>
      </c>
      <c r="S285" s="97">
        <v>-572.28357769031163</v>
      </c>
      <c r="T285" s="98"/>
    </row>
    <row r="286" spans="1:20" ht="12.75">
      <c r="A286" s="100" t="s">
        <v>258</v>
      </c>
      <c r="C286" s="78"/>
      <c r="D286" s="100" t="s">
        <v>201</v>
      </c>
      <c r="E286" s="78"/>
      <c r="F286" s="78"/>
      <c r="G286" s="97">
        <v>36.006706168711148</v>
      </c>
      <c r="H286" s="97">
        <v>7.8864245812000071</v>
      </c>
      <c r="I286" s="97">
        <v>6.7711726202222282</v>
      </c>
      <c r="J286" s="97">
        <v>0</v>
      </c>
      <c r="K286" s="97">
        <v>0</v>
      </c>
      <c r="L286" s="97">
        <v>0</v>
      </c>
      <c r="M286" s="97">
        <v>0</v>
      </c>
      <c r="N286" s="97">
        <v>0</v>
      </c>
      <c r="O286" s="97">
        <v>0</v>
      </c>
      <c r="P286" s="97">
        <v>0</v>
      </c>
      <c r="Q286" s="97">
        <v>0</v>
      </c>
      <c r="R286" s="97">
        <v>0</v>
      </c>
      <c r="S286" s="97">
        <v>21.34910896728891</v>
      </c>
      <c r="T286" s="98"/>
    </row>
    <row r="287" spans="1:20" ht="12.75">
      <c r="A287" s="100" t="s">
        <v>258</v>
      </c>
      <c r="B287" s="77"/>
      <c r="C287" s="77"/>
      <c r="D287" s="100" t="s">
        <v>202</v>
      </c>
      <c r="E287" s="85"/>
      <c r="F287" s="85"/>
      <c r="G287" s="97">
        <v>-5842.7253627082282</v>
      </c>
      <c r="H287" s="97">
        <v>-2695.7233113920024</v>
      </c>
      <c r="I287" s="97">
        <v>-3147.0020513162253</v>
      </c>
      <c r="J287" s="97">
        <v>0</v>
      </c>
      <c r="K287" s="97">
        <v>0</v>
      </c>
      <c r="L287" s="97">
        <v>0</v>
      </c>
      <c r="M287" s="97">
        <v>0</v>
      </c>
      <c r="N287" s="97">
        <v>0</v>
      </c>
      <c r="O287" s="97">
        <v>0</v>
      </c>
      <c r="P287" s="97">
        <v>0</v>
      </c>
      <c r="Q287" s="97">
        <v>0</v>
      </c>
      <c r="R287" s="97">
        <v>0</v>
      </c>
      <c r="S287" s="97">
        <v>0</v>
      </c>
      <c r="T287" s="98"/>
    </row>
    <row r="288" spans="1:20" ht="12.75">
      <c r="A288" s="100"/>
      <c r="B288" s="77"/>
      <c r="C288" s="77"/>
      <c r="D288" s="100"/>
      <c r="E288" s="85"/>
      <c r="F288" s="85"/>
      <c r="G288" s="82" t="s">
        <v>119</v>
      </c>
      <c r="H288" s="82" t="s">
        <v>119</v>
      </c>
      <c r="I288" s="82" t="s">
        <v>119</v>
      </c>
      <c r="J288" s="82" t="s">
        <v>119</v>
      </c>
      <c r="K288" s="82" t="s">
        <v>119</v>
      </c>
      <c r="L288" s="82" t="s">
        <v>119</v>
      </c>
      <c r="M288" s="82" t="s">
        <v>119</v>
      </c>
      <c r="N288" s="82" t="s">
        <v>119</v>
      </c>
      <c r="O288" s="82" t="s">
        <v>119</v>
      </c>
      <c r="P288" s="82" t="s">
        <v>119</v>
      </c>
      <c r="Q288" s="82" t="s">
        <v>119</v>
      </c>
      <c r="R288" s="82" t="s">
        <v>119</v>
      </c>
      <c r="S288" s="82" t="s">
        <v>119</v>
      </c>
      <c r="T288" s="98"/>
    </row>
    <row r="289" spans="1:20" ht="12.75">
      <c r="A289" s="100" t="s">
        <v>337</v>
      </c>
      <c r="B289" s="77"/>
      <c r="C289" s="77" t="s">
        <v>203</v>
      </c>
      <c r="D289" s="100"/>
      <c r="E289" s="85"/>
      <c r="F289" s="85"/>
      <c r="G289" s="80">
        <v>-7544.3608725972517</v>
      </c>
      <c r="H289" s="97">
        <v>-3344.7202918267139</v>
      </c>
      <c r="I289" s="97">
        <v>-4225.6100192904487</v>
      </c>
      <c r="J289" s="97">
        <v>24.455882287155578</v>
      </c>
      <c r="K289" s="97">
        <v>-1170.4569330461788</v>
      </c>
      <c r="L289" s="97">
        <v>1411.7496608891568</v>
      </c>
      <c r="M289" s="97">
        <v>369.70602506413366</v>
      </c>
      <c r="N289" s="97">
        <v>-454.70415666151155</v>
      </c>
      <c r="O289" s="97">
        <v>-471.75157949360045</v>
      </c>
      <c r="P289" s="97">
        <v>-682.29521755533392</v>
      </c>
      <c r="Q289" s="97">
        <v>599.20894646248939</v>
      </c>
      <c r="R289" s="97">
        <v>950.99127929662313</v>
      </c>
      <c r="S289" s="97">
        <v>-550.93446872302275</v>
      </c>
      <c r="T289" s="98"/>
    </row>
    <row r="290" spans="1:20" ht="12.75">
      <c r="B290" s="77"/>
      <c r="C290" s="77"/>
      <c r="D290" s="85"/>
      <c r="E290" s="85"/>
      <c r="F290" s="85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8"/>
    </row>
    <row r="291" spans="1:20" s="100" customFormat="1" ht="12.75">
      <c r="A291" s="100" t="s">
        <v>258</v>
      </c>
      <c r="B291" s="77"/>
      <c r="C291" s="77" t="s">
        <v>204</v>
      </c>
      <c r="D291" s="85"/>
      <c r="E291" s="85"/>
      <c r="F291" s="85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</row>
    <row r="292" spans="1:20" ht="12.75">
      <c r="A292" s="100" t="s">
        <v>258</v>
      </c>
      <c r="B292" s="77"/>
      <c r="C292" s="77"/>
      <c r="D292" s="85" t="s">
        <v>204</v>
      </c>
      <c r="E292" s="85"/>
      <c r="F292" s="85"/>
      <c r="G292" s="97">
        <v>1210139.3876508677</v>
      </c>
      <c r="H292" s="97">
        <v>184629.27050959924</v>
      </c>
      <c r="I292" s="97">
        <v>107225.5673999251</v>
      </c>
      <c r="J292" s="97">
        <v>55239.878883657148</v>
      </c>
      <c r="K292" s="97">
        <v>48800.64533952441</v>
      </c>
      <c r="L292" s="97">
        <v>89340.211636484339</v>
      </c>
      <c r="M292" s="97">
        <v>139191.41670167659</v>
      </c>
      <c r="N292" s="97">
        <v>133432.44043202931</v>
      </c>
      <c r="O292" s="97">
        <v>123676.48037557022</v>
      </c>
      <c r="P292" s="97">
        <v>53096.750856636267</v>
      </c>
      <c r="Q292" s="97">
        <v>30009.016304827921</v>
      </c>
      <c r="R292" s="97">
        <v>95718.757394786575</v>
      </c>
      <c r="S292" s="97">
        <v>149778.95181615077</v>
      </c>
      <c r="T292" s="98"/>
    </row>
    <row r="293" spans="1:20" ht="12.75">
      <c r="A293" s="100" t="s">
        <v>258</v>
      </c>
      <c r="B293" s="77"/>
      <c r="C293" s="77"/>
      <c r="D293" s="85" t="s">
        <v>205</v>
      </c>
      <c r="E293" s="85"/>
      <c r="F293" s="85"/>
      <c r="G293" s="97">
        <v>-273608.13124929642</v>
      </c>
      <c r="H293" s="97">
        <v>-26990.212707623225</v>
      </c>
      <c r="I293" s="97">
        <v>-6247.8008071062277</v>
      </c>
      <c r="J293" s="97">
        <v>-8319.6297337199467</v>
      </c>
      <c r="K293" s="97">
        <v>-22582.540859369208</v>
      </c>
      <c r="L293" s="97">
        <v>-28822.589404049861</v>
      </c>
      <c r="M293" s="97">
        <v>-6685.946658581418</v>
      </c>
      <c r="N293" s="97">
        <v>-32914.38239844791</v>
      </c>
      <c r="O293" s="97">
        <v>-40125.57933947516</v>
      </c>
      <c r="P293" s="97">
        <v>-49833.069306855541</v>
      </c>
      <c r="Q293" s="97">
        <v>-23123.155131642387</v>
      </c>
      <c r="R293" s="97">
        <v>-19490.143801120023</v>
      </c>
      <c r="S293" s="97">
        <v>-8473.0811013055063</v>
      </c>
      <c r="T293" s="98"/>
    </row>
    <row r="294" spans="1:20" ht="12.75">
      <c r="A294" s="100" t="s">
        <v>258</v>
      </c>
      <c r="B294" s="77"/>
      <c r="C294" s="77"/>
      <c r="D294" s="85" t="s">
        <v>206</v>
      </c>
      <c r="E294" s="85"/>
      <c r="F294" s="85"/>
      <c r="G294" s="97">
        <v>48115.055368836976</v>
      </c>
      <c r="H294" s="97">
        <v>6459.8451250202188</v>
      </c>
      <c r="I294" s="97">
        <v>-672.80551200856246</v>
      </c>
      <c r="J294" s="97">
        <v>1664.2596954791691</v>
      </c>
      <c r="K294" s="97">
        <v>-522.01582445994234</v>
      </c>
      <c r="L294" s="97">
        <v>3051.1096207246233</v>
      </c>
      <c r="M294" s="97">
        <v>213.98348885758816</v>
      </c>
      <c r="N294" s="97">
        <v>5460.791372100337</v>
      </c>
      <c r="O294" s="97">
        <v>16527.225238556835</v>
      </c>
      <c r="P294" s="97">
        <v>5145.3602310836432</v>
      </c>
      <c r="Q294" s="97">
        <v>3636.2146320780134</v>
      </c>
      <c r="R294" s="97">
        <v>3722.8390770951492</v>
      </c>
      <c r="S294" s="97">
        <v>3428.2482243098971</v>
      </c>
      <c r="T294" s="98"/>
    </row>
    <row r="295" spans="1:20" ht="12.75">
      <c r="A295" s="100"/>
      <c r="B295" s="77"/>
      <c r="C295" s="77"/>
      <c r="D295" s="85"/>
      <c r="E295" s="85"/>
      <c r="F295" s="85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98"/>
    </row>
    <row r="296" spans="1:20" ht="12.75">
      <c r="A296" s="100" t="s">
        <v>337</v>
      </c>
      <c r="B296" s="77"/>
      <c r="C296" s="77" t="s">
        <v>207</v>
      </c>
      <c r="D296" s="85"/>
      <c r="E296" s="85"/>
      <c r="F296" s="85"/>
      <c r="G296" s="80">
        <v>984646.31177040841</v>
      </c>
      <c r="H296" s="97">
        <v>164098.90292699623</v>
      </c>
      <c r="I296" s="97">
        <v>100304.96108081032</v>
      </c>
      <c r="J296" s="97">
        <v>48584.508845416363</v>
      </c>
      <c r="K296" s="97">
        <v>25696.088655695261</v>
      </c>
      <c r="L296" s="97">
        <v>63568.731853159101</v>
      </c>
      <c r="M296" s="97">
        <v>132719.45353195278</v>
      </c>
      <c r="N296" s="97">
        <v>105978.84940568174</v>
      </c>
      <c r="O296" s="97">
        <v>100078.12627465188</v>
      </c>
      <c r="P296" s="97">
        <v>8409.0417808643688</v>
      </c>
      <c r="Q296" s="97">
        <v>10522.075805263548</v>
      </c>
      <c r="R296" s="97">
        <v>79951.452670761704</v>
      </c>
      <c r="S296" s="97">
        <v>144734.11893915516</v>
      </c>
      <c r="T296" s="98"/>
    </row>
    <row r="297" spans="1:20" ht="12.75">
      <c r="A297" s="100"/>
      <c r="B297" s="77"/>
      <c r="C297" s="77"/>
      <c r="D297" s="85"/>
      <c r="E297" s="85"/>
      <c r="F297" s="85"/>
      <c r="G297" s="80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8"/>
    </row>
    <row r="298" spans="1:20" ht="12.75">
      <c r="A298" s="100" t="s">
        <v>258</v>
      </c>
      <c r="B298" s="77"/>
      <c r="C298" s="77"/>
      <c r="D298" s="88" t="s">
        <v>228</v>
      </c>
      <c r="E298" s="85"/>
      <c r="F298" s="85"/>
      <c r="G298" s="80">
        <v>2207.8060750632239</v>
      </c>
      <c r="H298" s="97">
        <v>109.16237549675455</v>
      </c>
      <c r="I298" s="97">
        <v>794.38170403290826</v>
      </c>
      <c r="J298" s="97">
        <v>268.44919275373036</v>
      </c>
      <c r="K298" s="97">
        <v>6.1820806023002444</v>
      </c>
      <c r="L298" s="97">
        <v>55.493185039499778</v>
      </c>
      <c r="M298" s="97">
        <v>24.761939289678057</v>
      </c>
      <c r="N298" s="97">
        <v>202.71966759030073</v>
      </c>
      <c r="O298" s="97">
        <v>-70.456520599962673</v>
      </c>
      <c r="P298" s="97">
        <v>336.02844295502837</v>
      </c>
      <c r="Q298" s="97">
        <v>168.04807734059406</v>
      </c>
      <c r="R298" s="97">
        <v>160.48188939399992</v>
      </c>
      <c r="S298" s="97">
        <v>152.55404116839213</v>
      </c>
      <c r="T298" s="98"/>
    </row>
    <row r="299" spans="1:20" ht="12.75">
      <c r="A299" s="100"/>
      <c r="B299" s="77"/>
      <c r="C299" s="77"/>
      <c r="D299" s="85"/>
      <c r="E299" s="85"/>
      <c r="F299" s="85"/>
      <c r="G299" s="82" t="s">
        <v>119</v>
      </c>
      <c r="H299" s="82" t="s">
        <v>119</v>
      </c>
      <c r="I299" s="82" t="s">
        <v>119</v>
      </c>
      <c r="J299" s="82" t="s">
        <v>119</v>
      </c>
      <c r="K299" s="82" t="s">
        <v>119</v>
      </c>
      <c r="L299" s="82" t="s">
        <v>119</v>
      </c>
      <c r="M299" s="82" t="s">
        <v>119</v>
      </c>
      <c r="N299" s="82" t="s">
        <v>119</v>
      </c>
      <c r="O299" s="82" t="s">
        <v>119</v>
      </c>
      <c r="P299" s="82" t="s">
        <v>119</v>
      </c>
      <c r="Q299" s="82" t="s">
        <v>119</v>
      </c>
      <c r="R299" s="82" t="s">
        <v>119</v>
      </c>
      <c r="S299" s="82" t="s">
        <v>119</v>
      </c>
      <c r="T299" s="98"/>
    </row>
    <row r="300" spans="1:20" ht="12.75">
      <c r="A300" s="100" t="s">
        <v>336</v>
      </c>
      <c r="B300" s="150" t="s">
        <v>208</v>
      </c>
      <c r="C300" s="77"/>
      <c r="D300" s="85"/>
      <c r="E300" s="85"/>
      <c r="F300" s="85"/>
      <c r="G300" s="102">
        <v>1271404.5005998183</v>
      </c>
      <c r="H300" s="102">
        <v>190172.27565673747</v>
      </c>
      <c r="I300" s="102">
        <v>123900.82465717076</v>
      </c>
      <c r="J300" s="102">
        <v>75345.163522848801</v>
      </c>
      <c r="K300" s="102">
        <v>52195.794744174622</v>
      </c>
      <c r="L300" s="102">
        <v>92037.685694849904</v>
      </c>
      <c r="M300" s="102">
        <v>156715.14187792205</v>
      </c>
      <c r="N300" s="102">
        <v>129573.0697993573</v>
      </c>
      <c r="O300" s="102">
        <v>120619.07999899246</v>
      </c>
      <c r="P300" s="102">
        <v>28258.509124267213</v>
      </c>
      <c r="Q300" s="102">
        <v>31844.892104328388</v>
      </c>
      <c r="R300" s="102">
        <v>101663.12104675846</v>
      </c>
      <c r="S300" s="102">
        <v>169078.9423724107</v>
      </c>
      <c r="T300" s="98"/>
    </row>
    <row r="301" spans="1:20" ht="12.75">
      <c r="A301" s="100"/>
      <c r="B301" s="77"/>
      <c r="C301" s="77"/>
      <c r="D301" s="85"/>
      <c r="E301" s="85"/>
      <c r="F301" s="85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8"/>
    </row>
    <row r="302" spans="1:20" ht="12.75">
      <c r="A302" s="100" t="s">
        <v>258</v>
      </c>
      <c r="B302" s="84" t="s">
        <v>229</v>
      </c>
      <c r="C302" s="77"/>
      <c r="G302" s="102"/>
      <c r="H302" s="98"/>
      <c r="I302" s="98"/>
      <c r="J302" s="98"/>
      <c r="K302" s="98"/>
      <c r="L302" s="98"/>
      <c r="M302" s="98"/>
      <c r="N302" s="98"/>
      <c r="O302" s="98"/>
      <c r="P302" s="98"/>
      <c r="Q302" s="98"/>
      <c r="R302" s="98"/>
      <c r="S302" s="98"/>
      <c r="T302" s="98"/>
    </row>
    <row r="303" spans="1:20" ht="12.75">
      <c r="A303" s="100" t="s">
        <v>258</v>
      </c>
      <c r="B303" s="77"/>
      <c r="C303" s="77"/>
      <c r="D303" s="85" t="s">
        <v>39</v>
      </c>
      <c r="E303" s="85"/>
      <c r="F303" s="85"/>
      <c r="G303" s="97">
        <v>124168.03069833021</v>
      </c>
      <c r="H303" s="98">
        <v>11948.152199752642</v>
      </c>
      <c r="I303" s="98">
        <v>8854.179321013813</v>
      </c>
      <c r="J303" s="98">
        <v>11757.03705599396</v>
      </c>
      <c r="K303" s="98">
        <v>10912.914895098143</v>
      </c>
      <c r="L303" s="98">
        <v>4739.5543234489696</v>
      </c>
      <c r="M303" s="98">
        <v>8734.5431250017864</v>
      </c>
      <c r="N303" s="98">
        <v>10998.414401346048</v>
      </c>
      <c r="O303" s="98">
        <v>11680.428431900322</v>
      </c>
      <c r="P303" s="98">
        <v>11266.854640908874</v>
      </c>
      <c r="Q303" s="98">
        <v>11855.834149160986</v>
      </c>
      <c r="R303" s="98">
        <v>10178.939970484784</v>
      </c>
      <c r="S303" s="98">
        <v>11241.178184219871</v>
      </c>
      <c r="T303" s="98"/>
    </row>
    <row r="304" spans="1:20" ht="12.75">
      <c r="A304" s="100"/>
      <c r="B304" s="77"/>
      <c r="C304" s="77"/>
      <c r="D304" s="85" t="s">
        <v>209</v>
      </c>
      <c r="E304" s="78"/>
      <c r="F304" s="78"/>
      <c r="G304" s="97">
        <v>0</v>
      </c>
      <c r="H304" s="98">
        <v>0</v>
      </c>
      <c r="I304" s="98">
        <v>0</v>
      </c>
      <c r="J304" s="98">
        <v>0</v>
      </c>
      <c r="K304" s="98">
        <v>0</v>
      </c>
      <c r="L304" s="98">
        <v>0</v>
      </c>
      <c r="M304" s="98">
        <v>0</v>
      </c>
      <c r="N304" s="98">
        <v>0</v>
      </c>
      <c r="O304" s="98">
        <v>0</v>
      </c>
      <c r="P304" s="98">
        <v>0</v>
      </c>
      <c r="Q304" s="98">
        <v>0</v>
      </c>
      <c r="R304" s="98">
        <v>0</v>
      </c>
      <c r="S304" s="98">
        <v>0</v>
      </c>
      <c r="T304" s="98"/>
    </row>
    <row r="305" spans="1:20" ht="12.75">
      <c r="A305" s="100"/>
      <c r="B305" s="77"/>
      <c r="C305" s="77"/>
      <c r="D305" s="85" t="s">
        <v>210</v>
      </c>
      <c r="E305" s="78"/>
      <c r="F305" s="78"/>
      <c r="G305" s="97">
        <v>0</v>
      </c>
      <c r="H305" s="98">
        <v>0</v>
      </c>
      <c r="I305" s="98">
        <v>0</v>
      </c>
      <c r="J305" s="98">
        <v>0</v>
      </c>
      <c r="K305" s="98">
        <v>0</v>
      </c>
      <c r="L305" s="98">
        <v>0</v>
      </c>
      <c r="M305" s="98">
        <v>0</v>
      </c>
      <c r="N305" s="98">
        <v>0</v>
      </c>
      <c r="O305" s="98">
        <v>0</v>
      </c>
      <c r="P305" s="98">
        <v>0</v>
      </c>
      <c r="Q305" s="98">
        <v>0</v>
      </c>
      <c r="R305" s="98">
        <v>0</v>
      </c>
      <c r="S305" s="98">
        <v>0</v>
      </c>
      <c r="T305" s="98"/>
    </row>
    <row r="306" spans="1:20" ht="12.75">
      <c r="A306" s="100"/>
      <c r="B306" s="77"/>
      <c r="C306" s="77"/>
      <c r="D306" s="85" t="s">
        <v>211</v>
      </c>
      <c r="E306" s="85"/>
      <c r="F306" s="85"/>
      <c r="G306" s="97">
        <v>0</v>
      </c>
      <c r="H306" s="98">
        <v>0</v>
      </c>
      <c r="I306" s="98">
        <v>0</v>
      </c>
      <c r="J306" s="98">
        <v>0</v>
      </c>
      <c r="K306" s="98">
        <v>0</v>
      </c>
      <c r="L306" s="98">
        <v>0</v>
      </c>
      <c r="M306" s="98">
        <v>0</v>
      </c>
      <c r="N306" s="98">
        <v>0</v>
      </c>
      <c r="O306" s="98">
        <v>0</v>
      </c>
      <c r="P306" s="98">
        <v>0</v>
      </c>
      <c r="Q306" s="98">
        <v>0</v>
      </c>
      <c r="R306" s="98">
        <v>0</v>
      </c>
      <c r="S306" s="98">
        <v>0</v>
      </c>
      <c r="T306" s="98"/>
    </row>
    <row r="307" spans="1:20" ht="12.75">
      <c r="A307" s="100"/>
      <c r="B307" s="77"/>
      <c r="C307" s="77"/>
      <c r="D307" s="85" t="s">
        <v>212</v>
      </c>
      <c r="E307" s="85"/>
      <c r="F307" s="85"/>
      <c r="G307" s="97">
        <v>0</v>
      </c>
      <c r="H307" s="98">
        <v>0</v>
      </c>
      <c r="I307" s="98">
        <v>0</v>
      </c>
      <c r="J307" s="98">
        <v>0</v>
      </c>
      <c r="K307" s="98">
        <v>0</v>
      </c>
      <c r="L307" s="98">
        <v>0</v>
      </c>
      <c r="M307" s="98">
        <v>0</v>
      </c>
      <c r="N307" s="98">
        <v>0</v>
      </c>
      <c r="O307" s="98">
        <v>0</v>
      </c>
      <c r="P307" s="98">
        <v>0</v>
      </c>
      <c r="Q307" s="98">
        <v>0</v>
      </c>
      <c r="R307" s="98">
        <v>0</v>
      </c>
      <c r="S307" s="98">
        <v>0</v>
      </c>
      <c r="T307" s="98"/>
    </row>
    <row r="308" spans="1:20" ht="12.75">
      <c r="A308" s="100"/>
      <c r="B308" s="77"/>
      <c r="C308" s="77"/>
      <c r="D308" s="85" t="s">
        <v>213</v>
      </c>
      <c r="E308" s="85"/>
      <c r="F308" s="85"/>
      <c r="G308" s="97">
        <v>0</v>
      </c>
      <c r="H308" s="98">
        <v>0</v>
      </c>
      <c r="I308" s="98">
        <v>0</v>
      </c>
      <c r="J308" s="98">
        <v>0</v>
      </c>
      <c r="K308" s="98">
        <v>0</v>
      </c>
      <c r="L308" s="98">
        <v>0</v>
      </c>
      <c r="M308" s="98">
        <v>0</v>
      </c>
      <c r="N308" s="98">
        <v>0</v>
      </c>
      <c r="O308" s="98">
        <v>0</v>
      </c>
      <c r="P308" s="98">
        <v>0</v>
      </c>
      <c r="Q308" s="98">
        <v>0</v>
      </c>
      <c r="R308" s="98">
        <v>0</v>
      </c>
      <c r="S308" s="98">
        <v>0</v>
      </c>
      <c r="T308" s="98"/>
    </row>
    <row r="309" spans="1:20" ht="12.75">
      <c r="A309" s="100" t="s">
        <v>258</v>
      </c>
      <c r="B309" s="77"/>
      <c r="C309" s="77"/>
      <c r="D309" s="85" t="s">
        <v>38</v>
      </c>
      <c r="E309" s="85"/>
      <c r="F309" s="85"/>
      <c r="G309" s="97">
        <v>1657273.5223813828</v>
      </c>
      <c r="H309" s="98">
        <v>122728.86394989623</v>
      </c>
      <c r="I309" s="98">
        <v>108044.16156843964</v>
      </c>
      <c r="J309" s="98">
        <v>135873.60259129811</v>
      </c>
      <c r="K309" s="98">
        <v>122342.86195027355</v>
      </c>
      <c r="L309" s="98">
        <v>119833.84895272576</v>
      </c>
      <c r="M309" s="98">
        <v>96320.305724252248</v>
      </c>
      <c r="N309" s="98">
        <v>174989.22082314882</v>
      </c>
      <c r="O309" s="98">
        <v>171443.75426083989</v>
      </c>
      <c r="P309" s="98">
        <v>164274.63213979104</v>
      </c>
      <c r="Q309" s="98">
        <v>178556.93080685622</v>
      </c>
      <c r="R309" s="98">
        <v>136907.35998376843</v>
      </c>
      <c r="S309" s="98">
        <v>125957.97963009293</v>
      </c>
      <c r="T309" s="98"/>
    </row>
    <row r="310" spans="1:20" ht="12.75">
      <c r="A310" s="100"/>
      <c r="B310" s="77"/>
      <c r="D310" s="85" t="s">
        <v>214</v>
      </c>
      <c r="E310" s="85"/>
      <c r="F310" s="85"/>
      <c r="G310" s="97">
        <v>0</v>
      </c>
      <c r="H310" s="98">
        <v>0</v>
      </c>
      <c r="I310" s="98">
        <v>0</v>
      </c>
      <c r="J310" s="98">
        <v>0</v>
      </c>
      <c r="K310" s="98">
        <v>0</v>
      </c>
      <c r="L310" s="98">
        <v>0</v>
      </c>
      <c r="M310" s="98">
        <v>0</v>
      </c>
      <c r="N310" s="98">
        <v>0</v>
      </c>
      <c r="O310" s="98">
        <v>0</v>
      </c>
      <c r="P310" s="98">
        <v>0</v>
      </c>
      <c r="Q310" s="98">
        <v>0</v>
      </c>
      <c r="R310" s="98">
        <v>0</v>
      </c>
      <c r="S310" s="98">
        <v>0</v>
      </c>
      <c r="T310" s="98"/>
    </row>
    <row r="311" spans="1:20" ht="12.75">
      <c r="A311" s="100"/>
      <c r="B311" s="77"/>
      <c r="C311" s="77"/>
      <c r="D311" s="85" t="s">
        <v>215</v>
      </c>
      <c r="E311" s="85"/>
      <c r="F311" s="85"/>
      <c r="G311" s="97">
        <v>0</v>
      </c>
      <c r="H311" s="98">
        <v>0</v>
      </c>
      <c r="I311" s="98">
        <v>0</v>
      </c>
      <c r="J311" s="98">
        <v>0</v>
      </c>
      <c r="K311" s="98">
        <v>0</v>
      </c>
      <c r="L311" s="98">
        <v>0</v>
      </c>
      <c r="M311" s="98">
        <v>0</v>
      </c>
      <c r="N311" s="98">
        <v>0</v>
      </c>
      <c r="O311" s="98">
        <v>0</v>
      </c>
      <c r="P311" s="98">
        <v>0</v>
      </c>
      <c r="Q311" s="98">
        <v>0</v>
      </c>
      <c r="R311" s="98">
        <v>0</v>
      </c>
      <c r="S311" s="98">
        <v>0</v>
      </c>
      <c r="T311" s="98"/>
    </row>
    <row r="312" spans="1:20" ht="12.75">
      <c r="A312" s="100"/>
      <c r="B312" s="77"/>
      <c r="C312" s="77"/>
      <c r="D312" s="85"/>
      <c r="E312" s="85"/>
      <c r="F312" s="85"/>
      <c r="G312" s="82" t="s">
        <v>119</v>
      </c>
      <c r="H312" s="82" t="s">
        <v>119</v>
      </c>
      <c r="I312" s="82" t="s">
        <v>119</v>
      </c>
      <c r="J312" s="82" t="s">
        <v>119</v>
      </c>
      <c r="K312" s="82" t="s">
        <v>119</v>
      </c>
      <c r="L312" s="82" t="s">
        <v>119</v>
      </c>
      <c r="M312" s="82" t="s">
        <v>119</v>
      </c>
      <c r="N312" s="82" t="s">
        <v>119</v>
      </c>
      <c r="O312" s="82" t="s">
        <v>119</v>
      </c>
      <c r="P312" s="82" t="s">
        <v>119</v>
      </c>
      <c r="Q312" s="82" t="s">
        <v>119</v>
      </c>
      <c r="R312" s="82" t="s">
        <v>119</v>
      </c>
      <c r="S312" s="82" t="s">
        <v>119</v>
      </c>
      <c r="T312" s="98"/>
    </row>
    <row r="313" spans="1:20" ht="12.75">
      <c r="A313" s="100" t="s">
        <v>336</v>
      </c>
      <c r="B313" s="84" t="s">
        <v>230</v>
      </c>
      <c r="C313" s="77"/>
      <c r="D313" s="85"/>
      <c r="E313" s="85"/>
      <c r="F313" s="85"/>
      <c r="G313" s="83">
        <v>1781441.5530797134</v>
      </c>
      <c r="H313" s="102">
        <v>134677.01614964887</v>
      </c>
      <c r="I313" s="102">
        <v>116898.34088945345</v>
      </c>
      <c r="J313" s="102">
        <v>147630.63964729206</v>
      </c>
      <c r="K313" s="102">
        <v>133255.7768453717</v>
      </c>
      <c r="L313" s="102">
        <v>124573.40327617474</v>
      </c>
      <c r="M313" s="102">
        <v>105054.84884925403</v>
      </c>
      <c r="N313" s="102">
        <v>185987.63522449488</v>
      </c>
      <c r="O313" s="102">
        <v>183124.18269274023</v>
      </c>
      <c r="P313" s="102">
        <v>175541.48678069992</v>
      </c>
      <c r="Q313" s="102">
        <v>190412.7649560172</v>
      </c>
      <c r="R313" s="102">
        <v>147086.29995425322</v>
      </c>
      <c r="S313" s="102">
        <v>137199.15781431281</v>
      </c>
      <c r="T313" s="98"/>
    </row>
    <row r="314" spans="1:20" ht="12.75">
      <c r="A314" s="100"/>
      <c r="B314" s="77"/>
      <c r="C314" s="77"/>
      <c r="D314" s="85"/>
      <c r="E314" s="85"/>
      <c r="F314" s="85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8"/>
    </row>
    <row r="315" spans="1:20" ht="12.75">
      <c r="A315" s="100" t="s">
        <v>258</v>
      </c>
      <c r="B315" s="84" t="s">
        <v>231</v>
      </c>
      <c r="C315" s="77"/>
      <c r="D315" s="85"/>
      <c r="E315" s="85"/>
      <c r="F315" s="85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8"/>
    </row>
    <row r="316" spans="1:20" ht="12.75">
      <c r="A316" s="100" t="s">
        <v>258</v>
      </c>
      <c r="B316" s="77"/>
      <c r="C316" s="77"/>
      <c r="D316" s="85" t="s">
        <v>37</v>
      </c>
      <c r="E316" s="85"/>
      <c r="F316" s="85"/>
      <c r="G316" s="97">
        <v>488005.83653583983</v>
      </c>
      <c r="H316" s="97">
        <v>28171.405541732503</v>
      </c>
      <c r="I316" s="97">
        <v>31343.22756075118</v>
      </c>
      <c r="J316" s="97">
        <v>18112.436087070313</v>
      </c>
      <c r="K316" s="97">
        <v>47744.268286281134</v>
      </c>
      <c r="L316" s="97">
        <v>-105.82476241112111</v>
      </c>
      <c r="M316" s="97">
        <v>645.05922055696112</v>
      </c>
      <c r="N316" s="97">
        <v>40896.664710901649</v>
      </c>
      <c r="O316" s="97">
        <v>53077.072396319265</v>
      </c>
      <c r="P316" s="97">
        <v>55173.121671336987</v>
      </c>
      <c r="Q316" s="97">
        <v>70972.241932961653</v>
      </c>
      <c r="R316" s="97">
        <v>69907.253878123622</v>
      </c>
      <c r="S316" s="97">
        <v>72068.910012215754</v>
      </c>
      <c r="T316" s="98"/>
    </row>
    <row r="317" spans="1:20" ht="12.75">
      <c r="A317" s="100"/>
      <c r="B317" s="77"/>
      <c r="C317" s="77"/>
      <c r="D317" s="85" t="s">
        <v>216</v>
      </c>
      <c r="E317" s="85"/>
      <c r="F317" s="85"/>
      <c r="G317" s="97">
        <v>0</v>
      </c>
      <c r="H317" s="97">
        <v>0</v>
      </c>
      <c r="I317" s="97">
        <v>0</v>
      </c>
      <c r="J317" s="97">
        <v>0</v>
      </c>
      <c r="K317" s="97">
        <v>0</v>
      </c>
      <c r="L317" s="97">
        <v>0</v>
      </c>
      <c r="M317" s="97">
        <v>0</v>
      </c>
      <c r="N317" s="97">
        <v>0</v>
      </c>
      <c r="O317" s="97">
        <v>0</v>
      </c>
      <c r="P317" s="97">
        <v>0</v>
      </c>
      <c r="Q317" s="97">
        <v>0</v>
      </c>
      <c r="R317" s="97">
        <v>0</v>
      </c>
      <c r="S317" s="97">
        <v>0</v>
      </c>
      <c r="T317" s="98"/>
    </row>
    <row r="318" spans="1:20" ht="12.75">
      <c r="A318" s="100"/>
      <c r="B318" s="77"/>
      <c r="C318" s="77"/>
      <c r="D318" s="85" t="s">
        <v>217</v>
      </c>
      <c r="E318" s="85"/>
      <c r="F318" s="85"/>
      <c r="G318" s="97">
        <v>0</v>
      </c>
      <c r="H318" s="97">
        <v>0</v>
      </c>
      <c r="I318" s="97">
        <v>0</v>
      </c>
      <c r="J318" s="97">
        <v>0</v>
      </c>
      <c r="K318" s="97">
        <v>0</v>
      </c>
      <c r="L318" s="97">
        <v>0</v>
      </c>
      <c r="M318" s="97">
        <v>0</v>
      </c>
      <c r="N318" s="97">
        <v>0</v>
      </c>
      <c r="O318" s="97">
        <v>0</v>
      </c>
      <c r="P318" s="97">
        <v>0</v>
      </c>
      <c r="Q318" s="97">
        <v>0</v>
      </c>
      <c r="R318" s="97">
        <v>0</v>
      </c>
      <c r="S318" s="97">
        <v>0</v>
      </c>
      <c r="T318" s="98"/>
    </row>
    <row r="319" spans="1:20" ht="12.75">
      <c r="A319" s="100"/>
      <c r="B319" s="77"/>
      <c r="C319" s="77"/>
      <c r="D319" s="85" t="s">
        <v>218</v>
      </c>
      <c r="E319" s="85"/>
      <c r="F319" s="85"/>
      <c r="G319" s="97">
        <v>0</v>
      </c>
      <c r="H319" s="97">
        <v>0</v>
      </c>
      <c r="I319" s="97">
        <v>0</v>
      </c>
      <c r="J319" s="97">
        <v>0</v>
      </c>
      <c r="K319" s="97">
        <v>0</v>
      </c>
      <c r="L319" s="97">
        <v>0</v>
      </c>
      <c r="M319" s="97">
        <v>0</v>
      </c>
      <c r="N319" s="97">
        <v>0</v>
      </c>
      <c r="O319" s="97">
        <v>0</v>
      </c>
      <c r="P319" s="97">
        <v>0</v>
      </c>
      <c r="Q319" s="97">
        <v>0</v>
      </c>
      <c r="R319" s="97">
        <v>0</v>
      </c>
      <c r="S319" s="97">
        <v>0</v>
      </c>
      <c r="T319" s="98"/>
    </row>
    <row r="320" spans="1:20" ht="12.75">
      <c r="A320" s="100" t="s">
        <v>258</v>
      </c>
      <c r="B320" s="77"/>
      <c r="C320" s="77"/>
      <c r="D320" s="85" t="s">
        <v>219</v>
      </c>
      <c r="E320" s="85"/>
      <c r="F320" s="85"/>
      <c r="G320" s="97">
        <v>322165.17765718373</v>
      </c>
      <c r="H320" s="97">
        <v>29419.283950291669</v>
      </c>
      <c r="I320" s="97">
        <v>28010.983290434116</v>
      </c>
      <c r="J320" s="97">
        <v>28952.846143995517</v>
      </c>
      <c r="K320" s="97">
        <v>30540.891623235017</v>
      </c>
      <c r="L320" s="97">
        <v>28111.640389288008</v>
      </c>
      <c r="M320" s="97">
        <v>22202.080090058054</v>
      </c>
      <c r="N320" s="97">
        <v>26580.214528153821</v>
      </c>
      <c r="O320" s="97">
        <v>30297.112711948252</v>
      </c>
      <c r="P320" s="97">
        <v>29818.991492392273</v>
      </c>
      <c r="Q320" s="97">
        <v>1027.4663237920527</v>
      </c>
      <c r="R320" s="97">
        <v>33313.904824249999</v>
      </c>
      <c r="S320" s="97">
        <v>33889.762289344908</v>
      </c>
      <c r="T320" s="98"/>
    </row>
    <row r="321" spans="1:20" ht="12.75">
      <c r="A321" s="100"/>
      <c r="B321" s="77"/>
      <c r="C321" s="77"/>
      <c r="D321" s="85" t="s">
        <v>220</v>
      </c>
      <c r="E321" s="85"/>
      <c r="F321" s="85"/>
      <c r="G321" s="97">
        <v>0</v>
      </c>
      <c r="H321" s="97">
        <v>0</v>
      </c>
      <c r="I321" s="97">
        <v>0</v>
      </c>
      <c r="J321" s="97">
        <v>0</v>
      </c>
      <c r="K321" s="97">
        <v>0</v>
      </c>
      <c r="L321" s="97">
        <v>0</v>
      </c>
      <c r="M321" s="97">
        <v>0</v>
      </c>
      <c r="N321" s="97">
        <v>0</v>
      </c>
      <c r="O321" s="97">
        <v>0</v>
      </c>
      <c r="P321" s="97">
        <v>0</v>
      </c>
      <c r="Q321" s="97">
        <v>0</v>
      </c>
      <c r="R321" s="97">
        <v>0</v>
      </c>
      <c r="S321" s="97">
        <v>0</v>
      </c>
      <c r="T321" s="98"/>
    </row>
    <row r="322" spans="1:20" ht="12.75">
      <c r="A322" s="100"/>
      <c r="B322" s="77"/>
      <c r="C322" s="77"/>
      <c r="D322" s="85" t="s">
        <v>221</v>
      </c>
      <c r="E322" s="85"/>
      <c r="F322" s="85"/>
      <c r="G322" s="97">
        <v>0</v>
      </c>
      <c r="H322" s="97">
        <v>0</v>
      </c>
      <c r="I322" s="97">
        <v>0</v>
      </c>
      <c r="J322" s="97">
        <v>0</v>
      </c>
      <c r="K322" s="97">
        <v>0</v>
      </c>
      <c r="L322" s="97">
        <v>0</v>
      </c>
      <c r="M322" s="97">
        <v>0</v>
      </c>
      <c r="N322" s="97">
        <v>0</v>
      </c>
      <c r="O322" s="97">
        <v>0</v>
      </c>
      <c r="P322" s="97">
        <v>0</v>
      </c>
      <c r="Q322" s="97">
        <v>0</v>
      </c>
      <c r="R322" s="97">
        <v>0</v>
      </c>
      <c r="S322" s="97">
        <v>0</v>
      </c>
      <c r="T322" s="98"/>
    </row>
    <row r="323" spans="1:20" ht="12.75">
      <c r="A323" s="100"/>
      <c r="B323" s="77"/>
      <c r="C323" s="85"/>
      <c r="D323" s="85" t="s">
        <v>222</v>
      </c>
      <c r="E323" s="85"/>
      <c r="F323" s="85"/>
      <c r="G323" s="97">
        <v>0</v>
      </c>
      <c r="H323" s="97">
        <v>0</v>
      </c>
      <c r="I323" s="97">
        <v>0</v>
      </c>
      <c r="J323" s="97">
        <v>0</v>
      </c>
      <c r="K323" s="97">
        <v>0</v>
      </c>
      <c r="L323" s="97">
        <v>0</v>
      </c>
      <c r="M323" s="97">
        <v>0</v>
      </c>
      <c r="N323" s="97">
        <v>0</v>
      </c>
      <c r="O323" s="97">
        <v>0</v>
      </c>
      <c r="P323" s="97">
        <v>0</v>
      </c>
      <c r="Q323" s="97">
        <v>0</v>
      </c>
      <c r="R323" s="97">
        <v>0</v>
      </c>
      <c r="S323" s="97">
        <v>0</v>
      </c>
      <c r="T323" s="98"/>
    </row>
    <row r="324" spans="1:20" ht="12.75">
      <c r="A324" s="100"/>
      <c r="B324" s="77"/>
      <c r="C324" s="77"/>
      <c r="D324" s="85"/>
      <c r="E324" s="85"/>
      <c r="F324" s="85"/>
      <c r="G324" s="82" t="s">
        <v>119</v>
      </c>
      <c r="H324" s="82" t="s">
        <v>119</v>
      </c>
      <c r="I324" s="82" t="s">
        <v>119</v>
      </c>
      <c r="J324" s="82" t="s">
        <v>119</v>
      </c>
      <c r="K324" s="82" t="s">
        <v>119</v>
      </c>
      <c r="L324" s="82" t="s">
        <v>119</v>
      </c>
      <c r="M324" s="82" t="s">
        <v>119</v>
      </c>
      <c r="N324" s="82" t="s">
        <v>119</v>
      </c>
      <c r="O324" s="82" t="s">
        <v>119</v>
      </c>
      <c r="P324" s="82" t="s">
        <v>119</v>
      </c>
      <c r="Q324" s="82" t="s">
        <v>119</v>
      </c>
      <c r="R324" s="82" t="s">
        <v>119</v>
      </c>
      <c r="S324" s="82" t="s">
        <v>119</v>
      </c>
      <c r="T324" s="98"/>
    </row>
    <row r="325" spans="1:20" ht="12.75">
      <c r="A325" s="100" t="s">
        <v>336</v>
      </c>
      <c r="B325" s="84" t="s">
        <v>232</v>
      </c>
      <c r="C325" s="77"/>
      <c r="D325" s="85"/>
      <c r="E325" s="85"/>
      <c r="F325" s="85"/>
      <c r="G325" s="83">
        <v>810171.01419302367</v>
      </c>
      <c r="H325" s="102">
        <v>57590.689492024176</v>
      </c>
      <c r="I325" s="102">
        <v>59354.2108511853</v>
      </c>
      <c r="J325" s="102">
        <v>47065.28223106583</v>
      </c>
      <c r="K325" s="102">
        <v>78285.159909516151</v>
      </c>
      <c r="L325" s="102">
        <v>28005.815626876887</v>
      </c>
      <c r="M325" s="102">
        <v>22847.139310615017</v>
      </c>
      <c r="N325" s="102">
        <v>67476.879239055474</v>
      </c>
      <c r="O325" s="102">
        <v>83374.185108267513</v>
      </c>
      <c r="P325" s="102">
        <v>84992.113163729256</v>
      </c>
      <c r="Q325" s="102">
        <v>71999.7082567537</v>
      </c>
      <c r="R325" s="102">
        <v>103221.15870237362</v>
      </c>
      <c r="S325" s="102">
        <v>105958.67230156067</v>
      </c>
      <c r="T325" s="98"/>
    </row>
    <row r="326" spans="1:20" ht="12.75">
      <c r="A326" s="100"/>
      <c r="B326" s="77"/>
      <c r="C326" s="77"/>
      <c r="D326" s="78"/>
      <c r="E326" s="78"/>
      <c r="F326" s="78"/>
      <c r="G326" s="102"/>
      <c r="H326" s="98"/>
      <c r="I326" s="98"/>
      <c r="J326" s="98"/>
      <c r="K326" s="98"/>
      <c r="L326" s="98"/>
      <c r="M326" s="98"/>
      <c r="N326" s="98"/>
      <c r="O326" s="98"/>
      <c r="P326" s="98"/>
      <c r="Q326" s="98"/>
      <c r="R326" s="98"/>
      <c r="S326" s="98"/>
      <c r="T326" s="98"/>
    </row>
    <row r="327" spans="1:20" ht="12.75">
      <c r="A327" s="100" t="s">
        <v>258</v>
      </c>
      <c r="B327" s="84" t="s">
        <v>233</v>
      </c>
      <c r="C327" s="77"/>
      <c r="D327" s="78"/>
      <c r="E327" s="78"/>
      <c r="F327" s="78"/>
      <c r="G327" s="98"/>
      <c r="H327" s="98"/>
      <c r="I327" s="98"/>
      <c r="J327" s="98"/>
      <c r="K327" s="98"/>
      <c r="L327" s="98"/>
      <c r="M327" s="98"/>
      <c r="N327" s="98"/>
      <c r="O327" s="98"/>
      <c r="P327" s="98"/>
      <c r="Q327" s="98"/>
      <c r="R327" s="98"/>
      <c r="S327" s="98"/>
      <c r="T327" s="98"/>
    </row>
    <row r="328" spans="1:20" ht="12.75">
      <c r="A328" s="100" t="s">
        <v>258</v>
      </c>
      <c r="B328" s="77"/>
      <c r="C328" s="77"/>
      <c r="D328" s="89" t="s">
        <v>234</v>
      </c>
      <c r="E328" s="78"/>
      <c r="F328" s="78"/>
      <c r="G328" s="98">
        <v>218730.70270727141</v>
      </c>
      <c r="H328" s="98">
        <v>26981.52967449847</v>
      </c>
      <c r="I328" s="98">
        <v>14751.99531383357</v>
      </c>
      <c r="J328" s="98">
        <v>28395.90814358136</v>
      </c>
      <c r="K328" s="98">
        <v>20780.330467190241</v>
      </c>
      <c r="L328" s="98">
        <v>28396.226786998781</v>
      </c>
      <c r="M328" s="98">
        <v>23284.071119585355</v>
      </c>
      <c r="N328" s="98">
        <v>12414.506864478501</v>
      </c>
      <c r="O328" s="98">
        <v>9764.9868486127198</v>
      </c>
      <c r="P328" s="98">
        <v>9978.3982774312535</v>
      </c>
      <c r="Q328" s="98">
        <v>11174.426344725565</v>
      </c>
      <c r="R328" s="98">
        <v>16057.557055866771</v>
      </c>
      <c r="S328" s="98">
        <v>16750.765810468816</v>
      </c>
      <c r="T328" s="98"/>
    </row>
    <row r="329" spans="1:20" ht="12.75">
      <c r="A329" s="100" t="s">
        <v>258</v>
      </c>
      <c r="B329" s="77"/>
      <c r="C329" s="77"/>
      <c r="D329" s="89" t="s">
        <v>235</v>
      </c>
      <c r="E329" s="78"/>
      <c r="F329" s="78"/>
      <c r="G329" s="98">
        <v>15134.294206415083</v>
      </c>
      <c r="H329" s="98">
        <v>431.98981997227713</v>
      </c>
      <c r="I329" s="98">
        <v>361.54477053540711</v>
      </c>
      <c r="J329" s="98">
        <v>977.28661037170275</v>
      </c>
      <c r="K329" s="98">
        <v>1728.0727169457109</v>
      </c>
      <c r="L329" s="98">
        <v>1185.4902904975963</v>
      </c>
      <c r="M329" s="98">
        <v>1812.6962035450542</v>
      </c>
      <c r="N329" s="98">
        <v>3221.8022393215679</v>
      </c>
      <c r="O329" s="98">
        <v>2255.3578695319275</v>
      </c>
      <c r="P329" s="98">
        <v>1546.3485437901675</v>
      </c>
      <c r="Q329" s="98">
        <v>524.48220576486256</v>
      </c>
      <c r="R329" s="98">
        <v>544.61608839895746</v>
      </c>
      <c r="S329" s="98">
        <v>544.60684773985224</v>
      </c>
      <c r="T329" s="98"/>
    </row>
    <row r="330" spans="1:20" ht="12.75">
      <c r="A330" s="100"/>
      <c r="B330" s="77"/>
      <c r="C330" s="77"/>
      <c r="G330" s="82" t="s">
        <v>119</v>
      </c>
      <c r="H330" s="82" t="s">
        <v>119</v>
      </c>
      <c r="I330" s="82" t="s">
        <v>119</v>
      </c>
      <c r="J330" s="82" t="s">
        <v>119</v>
      </c>
      <c r="K330" s="82" t="s">
        <v>119</v>
      </c>
      <c r="L330" s="82" t="s">
        <v>119</v>
      </c>
      <c r="M330" s="82" t="s">
        <v>119</v>
      </c>
      <c r="N330" s="82" t="s">
        <v>119</v>
      </c>
      <c r="O330" s="82" t="s">
        <v>119</v>
      </c>
      <c r="P330" s="82" t="s">
        <v>119</v>
      </c>
      <c r="Q330" s="82" t="s">
        <v>119</v>
      </c>
      <c r="R330" s="82" t="s">
        <v>119</v>
      </c>
      <c r="S330" s="82" t="s">
        <v>119</v>
      </c>
      <c r="T330" s="98"/>
    </row>
    <row r="331" spans="1:20" ht="12.75">
      <c r="A331" s="100" t="s">
        <v>336</v>
      </c>
      <c r="B331" s="84" t="s">
        <v>236</v>
      </c>
      <c r="C331" s="77"/>
      <c r="G331" s="83">
        <v>233864.99691368651</v>
      </c>
      <c r="H331" s="102">
        <v>27413.519494470747</v>
      </c>
      <c r="I331" s="102">
        <v>15113.540084368977</v>
      </c>
      <c r="J331" s="102">
        <v>29373.194753953063</v>
      </c>
      <c r="K331" s="102">
        <v>22508.40318413595</v>
      </c>
      <c r="L331" s="102">
        <v>29581.717077496378</v>
      </c>
      <c r="M331" s="102">
        <v>25096.767323130407</v>
      </c>
      <c r="N331" s="102">
        <v>15636.309103800068</v>
      </c>
      <c r="O331" s="102">
        <v>12020.344718144646</v>
      </c>
      <c r="P331" s="102">
        <v>11524.746821221421</v>
      </c>
      <c r="Q331" s="102">
        <v>11698.908550490429</v>
      </c>
      <c r="R331" s="102">
        <v>16602.173144265729</v>
      </c>
      <c r="S331" s="102">
        <v>17295.372658208667</v>
      </c>
      <c r="T331" s="98"/>
    </row>
    <row r="332" spans="1:20" ht="12.75">
      <c r="A332" s="100"/>
      <c r="B332" s="77"/>
      <c r="C332" s="7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8"/>
    </row>
    <row r="333" spans="1:20" ht="12.75">
      <c r="A333" s="100" t="s">
        <v>258</v>
      </c>
      <c r="B333" s="84" t="s">
        <v>237</v>
      </c>
      <c r="C333" s="7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8"/>
    </row>
    <row r="334" spans="1:20" ht="12.75">
      <c r="A334" s="100" t="s">
        <v>258</v>
      </c>
      <c r="B334" s="77"/>
      <c r="C334" s="77"/>
      <c r="D334" s="89" t="s">
        <v>223</v>
      </c>
      <c r="G334" s="97">
        <v>20881.420091367439</v>
      </c>
      <c r="H334" s="97">
        <v>2125.1922724975129</v>
      </c>
      <c r="I334" s="97">
        <v>1897.0435856232018</v>
      </c>
      <c r="J334" s="97">
        <v>1944.8400982365351</v>
      </c>
      <c r="K334" s="97">
        <v>1800.6539518529794</v>
      </c>
      <c r="L334" s="97">
        <v>1960.8519299620018</v>
      </c>
      <c r="M334" s="97">
        <v>1748.7947356675127</v>
      </c>
      <c r="N334" s="97">
        <v>1645.474607568357</v>
      </c>
      <c r="O334" s="97">
        <v>1473.7258055777791</v>
      </c>
      <c r="P334" s="97">
        <v>1492.6054280600458</v>
      </c>
      <c r="Q334" s="97">
        <v>1633.8441228324459</v>
      </c>
      <c r="R334" s="97">
        <v>1289.3109277446679</v>
      </c>
      <c r="S334" s="97">
        <v>1869.0826257444016</v>
      </c>
      <c r="T334" s="98"/>
    </row>
    <row r="335" spans="1:20" ht="12.75">
      <c r="A335" s="100"/>
      <c r="B335" s="77"/>
      <c r="C335" s="77"/>
      <c r="D335" s="89" t="s">
        <v>238</v>
      </c>
      <c r="E335" s="151"/>
      <c r="F335" s="151"/>
      <c r="G335" s="97">
        <v>0</v>
      </c>
      <c r="H335" s="97">
        <v>0</v>
      </c>
      <c r="I335" s="97">
        <v>0</v>
      </c>
      <c r="J335" s="97">
        <v>0</v>
      </c>
      <c r="K335" s="97">
        <v>0</v>
      </c>
      <c r="L335" s="97">
        <v>0</v>
      </c>
      <c r="M335" s="97">
        <v>0</v>
      </c>
      <c r="N335" s="97">
        <v>0</v>
      </c>
      <c r="O335" s="97">
        <v>0</v>
      </c>
      <c r="P335" s="97">
        <v>0</v>
      </c>
      <c r="Q335" s="97">
        <v>0</v>
      </c>
      <c r="R335" s="97">
        <v>0</v>
      </c>
      <c r="S335" s="97">
        <v>0</v>
      </c>
      <c r="T335" s="98"/>
    </row>
    <row r="336" spans="1:20" ht="12.75">
      <c r="A336" s="100" t="s">
        <v>258</v>
      </c>
      <c r="B336" s="77"/>
      <c r="C336" s="77"/>
      <c r="D336" s="89" t="s">
        <v>239</v>
      </c>
      <c r="E336" s="151"/>
      <c r="F336" s="151"/>
      <c r="G336" s="97">
        <v>48076.998481519287</v>
      </c>
      <c r="H336" s="97">
        <v>7080.0974134130729</v>
      </c>
      <c r="I336" s="97">
        <v>5638.5545929949385</v>
      </c>
      <c r="J336" s="97">
        <v>5658.6291282925386</v>
      </c>
      <c r="K336" s="97">
        <v>4877.4747904819606</v>
      </c>
      <c r="L336" s="97">
        <v>3839.0158931029368</v>
      </c>
      <c r="M336" s="97">
        <v>2204.2158400182243</v>
      </c>
      <c r="N336" s="97">
        <v>1981.7230738031574</v>
      </c>
      <c r="O336" s="97">
        <v>2078.3516901364465</v>
      </c>
      <c r="P336" s="97">
        <v>2642.5895215368469</v>
      </c>
      <c r="Q336" s="97">
        <v>3194.161277094714</v>
      </c>
      <c r="R336" s="97">
        <v>3471.3810502520478</v>
      </c>
      <c r="S336" s="97">
        <v>5410.8042103924054</v>
      </c>
      <c r="T336" s="98"/>
    </row>
    <row r="337" spans="1:20" ht="12.75">
      <c r="A337" s="100" t="s">
        <v>258</v>
      </c>
      <c r="B337" s="77"/>
      <c r="C337" s="77"/>
      <c r="D337" s="89" t="s">
        <v>240</v>
      </c>
      <c r="E337" s="78"/>
      <c r="F337" s="78"/>
      <c r="G337" s="97">
        <v>37431.121905442837</v>
      </c>
      <c r="H337" s="97">
        <v>4868.7917573572049</v>
      </c>
      <c r="I337" s="97">
        <v>4273.5658536124929</v>
      </c>
      <c r="J337" s="97">
        <v>3582.7469246411147</v>
      </c>
      <c r="K337" s="97">
        <v>3536.7029508236033</v>
      </c>
      <c r="L337" s="97">
        <v>2743.2011805879138</v>
      </c>
      <c r="M337" s="97">
        <v>2247.5513447876465</v>
      </c>
      <c r="N337" s="97">
        <v>1490.0562807206682</v>
      </c>
      <c r="O337" s="97">
        <v>1320.1396783802679</v>
      </c>
      <c r="P337" s="97">
        <v>1527.0189171416459</v>
      </c>
      <c r="Q337" s="97">
        <v>2654.4589888358246</v>
      </c>
      <c r="R337" s="97">
        <v>3817.7464449900035</v>
      </c>
      <c r="S337" s="97">
        <v>5369.1415835644493</v>
      </c>
      <c r="T337" s="98"/>
    </row>
    <row r="338" spans="1:20" ht="12.75">
      <c r="A338" s="100" t="s">
        <v>258</v>
      </c>
      <c r="C338" s="77"/>
      <c r="D338" s="89" t="s">
        <v>241</v>
      </c>
      <c r="E338" s="78"/>
      <c r="F338" s="78"/>
      <c r="G338" s="97">
        <v>64184.980858193114</v>
      </c>
      <c r="H338" s="97">
        <v>7800.8688236221406</v>
      </c>
      <c r="I338" s="97">
        <v>7833.848417325341</v>
      </c>
      <c r="J338" s="97">
        <v>5895.6201700003166</v>
      </c>
      <c r="K338" s="97">
        <v>5948.2759947293389</v>
      </c>
      <c r="L338" s="97">
        <v>4838.7596152651604</v>
      </c>
      <c r="M338" s="97">
        <v>3891.0344309971147</v>
      </c>
      <c r="N338" s="97">
        <v>2424.4781023113355</v>
      </c>
      <c r="O338" s="97">
        <v>2280.7699210539131</v>
      </c>
      <c r="P338" s="97">
        <v>2743.0418588792027</v>
      </c>
      <c r="Q338" s="97">
        <v>4538.2788726360041</v>
      </c>
      <c r="R338" s="97">
        <v>6219.6805255187173</v>
      </c>
      <c r="S338" s="97">
        <v>9770.3241258545422</v>
      </c>
      <c r="T338" s="98"/>
    </row>
    <row r="339" spans="1:20" ht="12.75">
      <c r="A339" s="100" t="s">
        <v>258</v>
      </c>
      <c r="C339" s="77"/>
      <c r="D339" s="89" t="s">
        <v>242</v>
      </c>
      <c r="E339" s="78"/>
      <c r="F339" s="78"/>
      <c r="G339" s="97">
        <v>16629.123685867882</v>
      </c>
      <c r="H339" s="97">
        <v>1895.8486728078685</v>
      </c>
      <c r="I339" s="97">
        <v>1780.4200948466682</v>
      </c>
      <c r="J339" s="97">
        <v>1456.2800784739125</v>
      </c>
      <c r="K339" s="97">
        <v>1669.6118464380904</v>
      </c>
      <c r="L339" s="97">
        <v>1369.4497472263567</v>
      </c>
      <c r="M339" s="97">
        <v>1064.1096924815122</v>
      </c>
      <c r="N339" s="97">
        <v>788.40347555693404</v>
      </c>
      <c r="O339" s="97">
        <v>842.73217822742299</v>
      </c>
      <c r="P339" s="97">
        <v>1000.3013481427121</v>
      </c>
      <c r="Q339" s="97">
        <v>1200.4890751382234</v>
      </c>
      <c r="R339" s="97">
        <v>1576.8866119682236</v>
      </c>
      <c r="S339" s="97">
        <v>1984.5908645599575</v>
      </c>
      <c r="T339" s="98"/>
    </row>
    <row r="340" spans="1:20" ht="12.75">
      <c r="A340" s="100" t="s">
        <v>258</v>
      </c>
      <c r="C340" s="77"/>
      <c r="D340" s="89" t="s">
        <v>243</v>
      </c>
      <c r="E340" s="78"/>
      <c r="F340" s="78"/>
      <c r="G340" s="97">
        <v>26171.378785702473</v>
      </c>
      <c r="H340" s="97">
        <v>4034.1053254196927</v>
      </c>
      <c r="I340" s="97">
        <v>3103.5868856924471</v>
      </c>
      <c r="J340" s="97">
        <v>2841.5823357170248</v>
      </c>
      <c r="K340" s="97">
        <v>2636.9336008776027</v>
      </c>
      <c r="L340" s="97">
        <v>2548.1117482711579</v>
      </c>
      <c r="M340" s="97">
        <v>1445.1275588641347</v>
      </c>
      <c r="N340" s="97">
        <v>1136.91971336249</v>
      </c>
      <c r="O340" s="97">
        <v>1106.5689278530233</v>
      </c>
      <c r="P340" s="97">
        <v>1446.4021325338235</v>
      </c>
      <c r="Q340" s="97">
        <v>1508.2986163680903</v>
      </c>
      <c r="R340" s="97">
        <v>1471.4953016558236</v>
      </c>
      <c r="S340" s="97">
        <v>2892.2466390871582</v>
      </c>
      <c r="T340" s="98"/>
    </row>
    <row r="341" spans="1:20" ht="12.75">
      <c r="A341" s="100" t="s">
        <v>258</v>
      </c>
      <c r="C341" s="77"/>
      <c r="D341" s="89" t="s">
        <v>244</v>
      </c>
      <c r="E341" s="78"/>
      <c r="F341" s="78"/>
      <c r="G341" s="97">
        <v>9808.0833708190748</v>
      </c>
      <c r="H341" s="97">
        <v>1532.6748378008904</v>
      </c>
      <c r="I341" s="97">
        <v>1173.0060803855567</v>
      </c>
      <c r="J341" s="97">
        <v>1057.5775024243565</v>
      </c>
      <c r="K341" s="97">
        <v>1005.3199819671121</v>
      </c>
      <c r="L341" s="97">
        <v>956.40821739280091</v>
      </c>
      <c r="M341" s="97">
        <v>558.66157159551165</v>
      </c>
      <c r="N341" s="97">
        <v>424.19404944333371</v>
      </c>
      <c r="O341" s="97">
        <v>384.36362226555593</v>
      </c>
      <c r="P341" s="97">
        <v>514.52945828253382</v>
      </c>
      <c r="Q341" s="97">
        <v>565.43274421573381</v>
      </c>
      <c r="R341" s="97">
        <v>566.70731788542275</v>
      </c>
      <c r="S341" s="97">
        <v>1069.2079871602677</v>
      </c>
      <c r="T341" s="98"/>
    </row>
    <row r="342" spans="1:20" ht="12.75">
      <c r="A342" s="100" t="s">
        <v>258</v>
      </c>
      <c r="C342" s="77"/>
      <c r="D342" s="89" t="s">
        <v>245</v>
      </c>
      <c r="E342" s="78"/>
      <c r="F342" s="78"/>
      <c r="G342" s="97">
        <v>21174.173731124112</v>
      </c>
      <c r="H342" s="97">
        <v>1160.8976305235121</v>
      </c>
      <c r="I342" s="97">
        <v>2038.5212629586686</v>
      </c>
      <c r="J342" s="97">
        <v>2008.9670859927573</v>
      </c>
      <c r="K342" s="97">
        <v>2182.5480876335132</v>
      </c>
      <c r="L342" s="97">
        <v>2553.8473297847581</v>
      </c>
      <c r="M342" s="97">
        <v>1979.4129090268464</v>
      </c>
      <c r="N342" s="97">
        <v>1918.7113380079129</v>
      </c>
      <c r="O342" s="97">
        <v>1689.5270600269794</v>
      </c>
      <c r="P342" s="97">
        <v>1733.5795124856015</v>
      </c>
      <c r="Q342" s="97">
        <v>1354.6328283162236</v>
      </c>
      <c r="R342" s="97">
        <v>1174.4399757639567</v>
      </c>
      <c r="S342" s="97">
        <v>1379.088710603379</v>
      </c>
      <c r="T342" s="98"/>
    </row>
    <row r="343" spans="1:20" ht="12.75">
      <c r="A343" s="100" t="s">
        <v>258</v>
      </c>
      <c r="C343" s="77"/>
      <c r="D343" s="89" t="s">
        <v>246</v>
      </c>
      <c r="E343" s="78"/>
      <c r="F343" s="78"/>
      <c r="G343" s="97">
        <v>30586.979942630915</v>
      </c>
      <c r="H343" s="97">
        <v>3355.5541680190699</v>
      </c>
      <c r="I343" s="97">
        <v>3403.6693240498253</v>
      </c>
      <c r="J343" s="97">
        <v>3225.4679928564474</v>
      </c>
      <c r="K343" s="97">
        <v>3369.0168524051587</v>
      </c>
      <c r="L343" s="97">
        <v>2744.7943976750248</v>
      </c>
      <c r="M343" s="97">
        <v>1996.7789752763574</v>
      </c>
      <c r="N343" s="97">
        <v>1466.7156503944902</v>
      </c>
      <c r="O343" s="97">
        <v>1141.2213994976898</v>
      </c>
      <c r="P343" s="97">
        <v>1407.4479747539569</v>
      </c>
      <c r="Q343" s="97">
        <v>2021.7128226896464</v>
      </c>
      <c r="R343" s="97">
        <v>2524.8507787993358</v>
      </c>
      <c r="S343" s="97">
        <v>3929.7496062139148</v>
      </c>
      <c r="T343" s="98"/>
    </row>
    <row r="344" spans="1:20" ht="12.75">
      <c r="A344" s="100" t="s">
        <v>258</v>
      </c>
      <c r="C344" s="77"/>
      <c r="D344" s="89" t="s">
        <v>247</v>
      </c>
      <c r="E344" s="78"/>
      <c r="F344" s="78"/>
      <c r="G344" s="97">
        <v>20186.697780532642</v>
      </c>
      <c r="H344" s="97">
        <v>837.31524013124522</v>
      </c>
      <c r="I344" s="97">
        <v>1624.8424462902681</v>
      </c>
      <c r="J344" s="97">
        <v>1775.9590870027573</v>
      </c>
      <c r="K344" s="97">
        <v>2310.8020631459576</v>
      </c>
      <c r="L344" s="97">
        <v>2485.5779776020468</v>
      </c>
      <c r="M344" s="97">
        <v>1877.9249805778684</v>
      </c>
      <c r="N344" s="97">
        <v>2213.2175165604021</v>
      </c>
      <c r="O344" s="97">
        <v>1955.1163484484018</v>
      </c>
      <c r="P344" s="97">
        <v>1693.0321376186239</v>
      </c>
      <c r="Q344" s="97">
        <v>1300.7024299175123</v>
      </c>
      <c r="R344" s="97">
        <v>1150.8603628747121</v>
      </c>
      <c r="S344" s="97">
        <v>961.34719036284537</v>
      </c>
      <c r="T344" s="98"/>
    </row>
    <row r="345" spans="1:20" ht="12.75">
      <c r="A345" s="100" t="s">
        <v>258</v>
      </c>
      <c r="C345" s="77"/>
      <c r="D345" s="89" t="s">
        <v>248</v>
      </c>
      <c r="E345" s="78"/>
      <c r="F345" s="78"/>
      <c r="G345" s="97">
        <v>31187.463462763099</v>
      </c>
      <c r="H345" s="97">
        <v>2169.88201179098</v>
      </c>
      <c r="I345" s="97">
        <v>3500.5369229461812</v>
      </c>
      <c r="J345" s="97">
        <v>3207.225657209025</v>
      </c>
      <c r="K345" s="97">
        <v>3330.1423554796474</v>
      </c>
      <c r="L345" s="97">
        <v>3655.1586412503143</v>
      </c>
      <c r="M345" s="97">
        <v>2375.0087117565354</v>
      </c>
      <c r="N345" s="97">
        <v>1800.9725952704016</v>
      </c>
      <c r="O345" s="97">
        <v>1913.852025892224</v>
      </c>
      <c r="P345" s="97">
        <v>1919.7469291145351</v>
      </c>
      <c r="Q345" s="97">
        <v>2468.5305547699577</v>
      </c>
      <c r="R345" s="97">
        <v>2094.2838610075573</v>
      </c>
      <c r="S345" s="97">
        <v>2752.1231962757361</v>
      </c>
      <c r="T345" s="98"/>
    </row>
    <row r="346" spans="1:20" ht="12.75">
      <c r="A346" s="100" t="s">
        <v>258</v>
      </c>
      <c r="C346" s="77"/>
      <c r="D346" s="89" t="s">
        <v>249</v>
      </c>
      <c r="E346" s="78"/>
      <c r="F346" s="78"/>
      <c r="G346" s="97">
        <v>15663.713791932903</v>
      </c>
      <c r="H346" s="97">
        <v>1088.3265922056009</v>
      </c>
      <c r="I346" s="97">
        <v>1676.5423407670237</v>
      </c>
      <c r="J346" s="97">
        <v>1593.2967479654681</v>
      </c>
      <c r="K346" s="97">
        <v>1603.3340156142681</v>
      </c>
      <c r="L346" s="97">
        <v>1731.4286694180016</v>
      </c>
      <c r="M346" s="97">
        <v>1225.9008876776456</v>
      </c>
      <c r="N346" s="97">
        <v>919.52524182617867</v>
      </c>
      <c r="O346" s="97">
        <v>1058.6927543853344</v>
      </c>
      <c r="P346" s="97">
        <v>968.83531067226761</v>
      </c>
      <c r="Q346" s="97">
        <v>1291.4617708122678</v>
      </c>
      <c r="R346" s="97">
        <v>1172.3687935507121</v>
      </c>
      <c r="S346" s="97">
        <v>1334.0006670381347</v>
      </c>
      <c r="T346" s="98"/>
    </row>
    <row r="347" spans="1:20" ht="12.75">
      <c r="A347" s="100" t="s">
        <v>258</v>
      </c>
      <c r="B347" s="77"/>
      <c r="C347" s="77"/>
      <c r="D347" s="89" t="s">
        <v>250</v>
      </c>
      <c r="E347" s="78"/>
      <c r="F347" s="78"/>
      <c r="G347" s="97">
        <v>9218.0354226074742</v>
      </c>
      <c r="H347" s="97">
        <v>984.68782068902317</v>
      </c>
      <c r="I347" s="97">
        <v>1036.0690717483565</v>
      </c>
      <c r="J347" s="97">
        <v>988.90984596986755</v>
      </c>
      <c r="K347" s="97">
        <v>1003.6471040256454</v>
      </c>
      <c r="L347" s="97">
        <v>820.18815644480071</v>
      </c>
      <c r="M347" s="97">
        <v>620.95635970155615</v>
      </c>
      <c r="N347" s="97">
        <v>462.19227697093379</v>
      </c>
      <c r="O347" s="97">
        <v>364.44840867666699</v>
      </c>
      <c r="P347" s="97">
        <v>437.25842955764483</v>
      </c>
      <c r="Q347" s="97">
        <v>606.69706677191164</v>
      </c>
      <c r="R347" s="97">
        <v>747.61711812688964</v>
      </c>
      <c r="S347" s="97">
        <v>1145.3637639241788</v>
      </c>
      <c r="T347" s="98"/>
    </row>
    <row r="348" spans="1:20" ht="12.75">
      <c r="A348" s="100" t="s">
        <v>258</v>
      </c>
      <c r="B348" s="84"/>
      <c r="C348" s="77"/>
      <c r="D348" s="89" t="s">
        <v>251</v>
      </c>
      <c r="E348" s="78"/>
      <c r="F348" s="78"/>
      <c r="G348" s="97">
        <v>64853.255765381888</v>
      </c>
      <c r="H348" s="97">
        <v>8504.7521327078302</v>
      </c>
      <c r="I348" s="97">
        <v>6583.9696124866732</v>
      </c>
      <c r="J348" s="97">
        <v>6202.7127635409834</v>
      </c>
      <c r="K348" s="97">
        <v>6426.7987468431611</v>
      </c>
      <c r="L348" s="97">
        <v>4660.9565883435598</v>
      </c>
      <c r="M348" s="97">
        <v>3553.8300345100479</v>
      </c>
      <c r="N348" s="97">
        <v>3672.1264032280478</v>
      </c>
      <c r="O348" s="97">
        <v>2827.402703641736</v>
      </c>
      <c r="P348" s="97">
        <v>3641.4569743011589</v>
      </c>
      <c r="Q348" s="97">
        <v>3767.8787501634256</v>
      </c>
      <c r="R348" s="97">
        <v>7342.2612850972073</v>
      </c>
      <c r="S348" s="97">
        <v>7669.1097705180518</v>
      </c>
      <c r="T348" s="98"/>
    </row>
    <row r="349" spans="1:20" ht="12.75">
      <c r="A349" s="100" t="s">
        <v>258</v>
      </c>
      <c r="B349" s="77"/>
      <c r="C349" s="77"/>
      <c r="D349" s="89" t="s">
        <v>252</v>
      </c>
      <c r="E349" s="78"/>
      <c r="F349" s="78"/>
      <c r="G349" s="97">
        <v>22811.363609839485</v>
      </c>
      <c r="H349" s="97">
        <v>3681.6857057507145</v>
      </c>
      <c r="I349" s="97">
        <v>2849.5484211525804</v>
      </c>
      <c r="J349" s="97">
        <v>2488.9237334849799</v>
      </c>
      <c r="K349" s="97">
        <v>2406.5544100813354</v>
      </c>
      <c r="L349" s="97">
        <v>2258.2258992712909</v>
      </c>
      <c r="M349" s="97">
        <v>1231.0788432107568</v>
      </c>
      <c r="N349" s="97">
        <v>913.70999945822302</v>
      </c>
      <c r="O349" s="97">
        <v>857.23045372013416</v>
      </c>
      <c r="P349" s="97">
        <v>1136.9993742168456</v>
      </c>
      <c r="Q349" s="97">
        <v>1231.2381649194679</v>
      </c>
      <c r="R349" s="97">
        <v>1248.1262660428456</v>
      </c>
      <c r="S349" s="97">
        <v>2508.0423385303134</v>
      </c>
      <c r="T349" s="98"/>
    </row>
    <row r="350" spans="1:20" ht="12.75">
      <c r="A350" s="100" t="s">
        <v>258</v>
      </c>
      <c r="B350" s="84"/>
      <c r="C350" s="77"/>
      <c r="D350" s="89" t="s">
        <v>253</v>
      </c>
      <c r="E350" s="78"/>
      <c r="F350" s="78"/>
      <c r="G350" s="97">
        <v>32906.385378047278</v>
      </c>
      <c r="H350" s="97">
        <v>4055.2951126782705</v>
      </c>
      <c r="I350" s="97">
        <v>3768.3567152895589</v>
      </c>
      <c r="J350" s="97">
        <v>3162.4562570612029</v>
      </c>
      <c r="K350" s="97">
        <v>3287.6034592537808</v>
      </c>
      <c r="L350" s="97">
        <v>2548.5100525429357</v>
      </c>
      <c r="M350" s="97">
        <v>2257.0309864559576</v>
      </c>
      <c r="N350" s="97">
        <v>1373.8310942159123</v>
      </c>
      <c r="O350" s="97">
        <v>1230.2822346672012</v>
      </c>
      <c r="P350" s="97">
        <v>1513.7952153186236</v>
      </c>
      <c r="Q350" s="97">
        <v>1975.350205454713</v>
      </c>
      <c r="R350" s="97">
        <v>3239.8069466404477</v>
      </c>
      <c r="S350" s="97">
        <v>4494.0670984686712</v>
      </c>
      <c r="T350" s="98"/>
    </row>
    <row r="351" spans="1:20" ht="12.75">
      <c r="A351" s="100" t="s">
        <v>258</v>
      </c>
      <c r="B351" s="77"/>
      <c r="D351" s="89" t="s">
        <v>254</v>
      </c>
      <c r="E351" s="77"/>
      <c r="F351" s="77"/>
      <c r="G351" s="97">
        <v>6917.9875747995184</v>
      </c>
      <c r="H351" s="97">
        <v>832.45592801555631</v>
      </c>
      <c r="I351" s="97">
        <v>804.0966638649785</v>
      </c>
      <c r="J351" s="97">
        <v>651.54612777408954</v>
      </c>
      <c r="K351" s="97">
        <v>679.90539192466736</v>
      </c>
      <c r="L351" s="97">
        <v>540.18025338502275</v>
      </c>
      <c r="M351" s="97">
        <v>477.32783929848932</v>
      </c>
      <c r="N351" s="97">
        <v>306.69428926888918</v>
      </c>
      <c r="O351" s="97">
        <v>264.31471475173356</v>
      </c>
      <c r="P351" s="97">
        <v>324.61798149888921</v>
      </c>
      <c r="Q351" s="97">
        <v>427.46014447191152</v>
      </c>
      <c r="R351" s="97">
        <v>670.98337623684506</v>
      </c>
      <c r="S351" s="97">
        <v>938.40486430844533</v>
      </c>
      <c r="T351" s="98"/>
    </row>
    <row r="352" spans="1:20" ht="12.75">
      <c r="A352" s="100" t="s">
        <v>258</v>
      </c>
      <c r="B352" s="77"/>
      <c r="D352" s="89" t="s">
        <v>335</v>
      </c>
      <c r="E352" s="77"/>
      <c r="F352" s="77"/>
      <c r="G352" s="97">
        <v>118613.89688346133</v>
      </c>
      <c r="H352" s="97">
        <v>13945.907128609702</v>
      </c>
      <c r="I352" s="97">
        <v>14277.774247854946</v>
      </c>
      <c r="J352" s="97">
        <v>11504.461264320633</v>
      </c>
      <c r="K352" s="97">
        <v>12793.931513774012</v>
      </c>
      <c r="L352" s="97">
        <v>9526.5619115265417</v>
      </c>
      <c r="M352" s="97">
        <v>6884.0520508440504</v>
      </c>
      <c r="N352" s="97">
        <v>4950.6034547803602</v>
      </c>
      <c r="O352" s="97">
        <v>4432.4892580518263</v>
      </c>
      <c r="P352" s="97">
        <v>5093.6743492029382</v>
      </c>
      <c r="Q352" s="97">
        <v>7631.1115429904512</v>
      </c>
      <c r="R352" s="97">
        <v>11303.158285364143</v>
      </c>
      <c r="S352" s="97">
        <v>16270.171876141749</v>
      </c>
      <c r="T352" s="98"/>
    </row>
    <row r="353" spans="1:20" ht="12.75">
      <c r="A353" s="100"/>
      <c r="B353" s="77"/>
      <c r="D353" s="89"/>
      <c r="E353" s="77"/>
      <c r="F353" s="77"/>
      <c r="G353" s="82" t="s">
        <v>119</v>
      </c>
      <c r="H353" s="82" t="s">
        <v>119</v>
      </c>
      <c r="I353" s="82" t="s">
        <v>119</v>
      </c>
      <c r="J353" s="82" t="s">
        <v>119</v>
      </c>
      <c r="K353" s="82" t="s">
        <v>119</v>
      </c>
      <c r="L353" s="82" t="s">
        <v>119</v>
      </c>
      <c r="M353" s="82" t="s">
        <v>119</v>
      </c>
      <c r="N353" s="82" t="s">
        <v>119</v>
      </c>
      <c r="O353" s="82" t="s">
        <v>119</v>
      </c>
      <c r="P353" s="82" t="s">
        <v>119</v>
      </c>
      <c r="Q353" s="82" t="s">
        <v>119</v>
      </c>
      <c r="R353" s="82" t="s">
        <v>119</v>
      </c>
      <c r="S353" s="82" t="s">
        <v>119</v>
      </c>
      <c r="T353" s="98"/>
    </row>
    <row r="354" spans="1:20" ht="12.75">
      <c r="A354" s="100" t="s">
        <v>336</v>
      </c>
      <c r="B354" s="84" t="s">
        <v>255</v>
      </c>
      <c r="D354" s="89"/>
      <c r="E354" s="77"/>
      <c r="F354" s="77"/>
      <c r="G354" s="83">
        <v>597303.06052203279</v>
      </c>
      <c r="H354" s="102">
        <v>69954.338574039895</v>
      </c>
      <c r="I354" s="102">
        <v>67263.952539889709</v>
      </c>
      <c r="J354" s="102">
        <v>59247.20280096402</v>
      </c>
      <c r="K354" s="102">
        <v>60869.25711735183</v>
      </c>
      <c r="L354" s="102">
        <v>51781.228209052621</v>
      </c>
      <c r="M354" s="102">
        <v>37638.797752747771</v>
      </c>
      <c r="N354" s="102">
        <v>29889.54916274803</v>
      </c>
      <c r="O354" s="102">
        <v>27221.229185254335</v>
      </c>
      <c r="P354" s="102">
        <v>31236.932853317896</v>
      </c>
      <c r="Q354" s="102">
        <v>39371.739978398524</v>
      </c>
      <c r="R354" s="102">
        <v>51081.965229519563</v>
      </c>
      <c r="S354" s="102">
        <v>71746.867118748603</v>
      </c>
      <c r="T354" s="98"/>
    </row>
    <row r="355" spans="1:20" ht="12.75">
      <c r="A355" s="100"/>
      <c r="B355" s="77"/>
      <c r="D355" s="89"/>
      <c r="E355" s="77"/>
      <c r="F355" s="77"/>
      <c r="G355" s="82" t="s">
        <v>119</v>
      </c>
      <c r="H355" s="82" t="s">
        <v>119</v>
      </c>
      <c r="I355" s="82" t="s">
        <v>119</v>
      </c>
      <c r="J355" s="82" t="s">
        <v>119</v>
      </c>
      <c r="K355" s="82" t="s">
        <v>119</v>
      </c>
      <c r="L355" s="82" t="s">
        <v>119</v>
      </c>
      <c r="M355" s="82" t="s">
        <v>119</v>
      </c>
      <c r="N355" s="82" t="s">
        <v>119</v>
      </c>
      <c r="O355" s="82" t="s">
        <v>119</v>
      </c>
      <c r="P355" s="82" t="s">
        <v>119</v>
      </c>
      <c r="Q355" s="82" t="s">
        <v>119</v>
      </c>
      <c r="R355" s="82" t="s">
        <v>119</v>
      </c>
      <c r="S355" s="82" t="s">
        <v>119</v>
      </c>
      <c r="T355" s="98"/>
    </row>
    <row r="356" spans="1:20" ht="12.75">
      <c r="A356" s="100" t="s">
        <v>114</v>
      </c>
      <c r="B356" s="78" t="s">
        <v>256</v>
      </c>
      <c r="G356" s="83">
        <v>4694185.1253082743</v>
      </c>
      <c r="H356" s="103">
        <v>479807.83936692122</v>
      </c>
      <c r="I356" s="103">
        <v>382530.86902206822</v>
      </c>
      <c r="J356" s="103">
        <v>358661.48295612377</v>
      </c>
      <c r="K356" s="103">
        <v>347114.39180055028</v>
      </c>
      <c r="L356" s="103">
        <v>325979.84988445055</v>
      </c>
      <c r="M356" s="103">
        <v>347352.69511366927</v>
      </c>
      <c r="N356" s="103">
        <v>428563.44252945576</v>
      </c>
      <c r="O356" s="103">
        <v>426359.02170339919</v>
      </c>
      <c r="P356" s="103">
        <v>331553.78874323569</v>
      </c>
      <c r="Q356" s="103">
        <v>345328.0138459882</v>
      </c>
      <c r="R356" s="103">
        <v>419654.71807717066</v>
      </c>
      <c r="S356" s="103">
        <v>501279.01226524147</v>
      </c>
      <c r="T356" s="98"/>
    </row>
    <row r="357" spans="1:20" ht="12.75">
      <c r="A357" s="100"/>
      <c r="B357" s="78"/>
      <c r="G357" s="110" t="s">
        <v>257</v>
      </c>
      <c r="H357" s="110" t="s">
        <v>257</v>
      </c>
      <c r="I357" s="110" t="s">
        <v>257</v>
      </c>
      <c r="J357" s="110" t="s">
        <v>257</v>
      </c>
      <c r="K357" s="110" t="s">
        <v>257</v>
      </c>
      <c r="L357" s="110" t="s">
        <v>257</v>
      </c>
      <c r="M357" s="110" t="s">
        <v>257</v>
      </c>
      <c r="N357" s="110" t="s">
        <v>257</v>
      </c>
      <c r="O357" s="110" t="s">
        <v>257</v>
      </c>
      <c r="P357" s="110" t="s">
        <v>257</v>
      </c>
      <c r="Q357" s="110" t="s">
        <v>257</v>
      </c>
      <c r="R357" s="110" t="s">
        <v>257</v>
      </c>
      <c r="S357" s="110" t="s">
        <v>257</v>
      </c>
      <c r="T357" s="95"/>
    </row>
    <row r="358" spans="1:20" ht="12.75">
      <c r="A358" s="100"/>
      <c r="B358" s="90"/>
      <c r="C358" s="91"/>
      <c r="D358" s="111" t="s">
        <v>224</v>
      </c>
      <c r="E358" s="90"/>
      <c r="F358" s="90"/>
      <c r="G358" s="112">
        <v>0</v>
      </c>
      <c r="H358" s="113">
        <v>0</v>
      </c>
      <c r="I358" s="113">
        <v>0</v>
      </c>
      <c r="J358" s="113">
        <v>0</v>
      </c>
      <c r="K358" s="113">
        <v>0</v>
      </c>
      <c r="L358" s="113">
        <v>0</v>
      </c>
      <c r="M358" s="113">
        <v>0</v>
      </c>
      <c r="N358" s="113">
        <v>0</v>
      </c>
      <c r="O358" s="113">
        <v>0</v>
      </c>
      <c r="P358" s="113">
        <v>0</v>
      </c>
      <c r="Q358" s="113">
        <v>0</v>
      </c>
      <c r="R358" s="113">
        <v>0</v>
      </c>
      <c r="S358" s="113">
        <v>0</v>
      </c>
      <c r="T358" s="95"/>
    </row>
    <row r="359" spans="1:20" s="113" customFormat="1" ht="12.75">
      <c r="B359" s="90"/>
      <c r="C359" s="90"/>
      <c r="D359" s="111" t="s">
        <v>224</v>
      </c>
      <c r="E359" s="115"/>
      <c r="F359" s="115"/>
      <c r="G359" s="112">
        <v>0</v>
      </c>
      <c r="H359" s="112">
        <v>0</v>
      </c>
      <c r="I359" s="112">
        <v>0</v>
      </c>
      <c r="J359" s="112">
        <v>0</v>
      </c>
      <c r="K359" s="112">
        <v>0</v>
      </c>
      <c r="L359" s="112">
        <v>0</v>
      </c>
      <c r="M359" s="112">
        <v>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4"/>
    </row>
    <row r="360" spans="1:20" s="113" customFormat="1" ht="12" customHeight="1">
      <c r="B360" s="71"/>
      <c r="C360" s="71"/>
      <c r="D360" s="89"/>
      <c r="E360" s="89"/>
      <c r="F360" s="89"/>
      <c r="G360" s="116"/>
      <c r="H360" s="96"/>
      <c r="I360" s="96"/>
      <c r="J360" s="96"/>
      <c r="K360" s="100"/>
      <c r="L360" s="96"/>
      <c r="M360" s="96"/>
      <c r="N360" s="96"/>
      <c r="O360" s="96"/>
      <c r="P360" s="96"/>
      <c r="Q360" s="100"/>
      <c r="R360" s="96"/>
      <c r="S360" s="117"/>
      <c r="T360" s="114"/>
    </row>
    <row r="361" spans="1:20" ht="12" customHeight="1">
      <c r="D361" s="89"/>
      <c r="E361" s="89"/>
      <c r="F361" s="89"/>
      <c r="G361" s="118"/>
      <c r="H361" s="100"/>
      <c r="I361" s="100"/>
      <c r="J361" s="100"/>
      <c r="L361" s="100"/>
      <c r="M361" s="100"/>
      <c r="N361" s="100"/>
      <c r="O361" s="100"/>
      <c r="P361" s="100"/>
      <c r="R361" s="100"/>
      <c r="S361" s="119"/>
    </row>
    <row r="362" spans="1:20" s="100" customFormat="1" ht="12" customHeight="1">
      <c r="B362" s="71"/>
      <c r="C362" s="79"/>
      <c r="D362" s="71"/>
      <c r="E362" s="71"/>
      <c r="F362" s="71"/>
      <c r="G362" s="118"/>
      <c r="H362" s="118"/>
      <c r="I362" s="118"/>
      <c r="J362" s="118"/>
      <c r="K362" s="118"/>
      <c r="L362" s="118"/>
      <c r="M362" s="118"/>
      <c r="N362" s="118"/>
      <c r="O362" s="118"/>
      <c r="P362" s="118"/>
      <c r="Q362" s="118"/>
      <c r="R362" s="118"/>
      <c r="S362" s="118"/>
      <c r="T362" s="119"/>
    </row>
    <row r="363" spans="1:20" s="100" customFormat="1" ht="12" customHeight="1">
      <c r="B363" s="71"/>
      <c r="C363" s="71"/>
      <c r="D363" s="71"/>
      <c r="E363" s="71"/>
      <c r="F363" s="71"/>
      <c r="G363" s="116"/>
      <c r="H363" s="96"/>
      <c r="I363" s="96"/>
      <c r="J363" s="96"/>
      <c r="L363" s="96"/>
      <c r="M363" s="96"/>
      <c r="N363" s="96"/>
      <c r="O363" s="96"/>
      <c r="P363" s="96"/>
      <c r="R363" s="96"/>
      <c r="S363" s="117"/>
      <c r="T363" s="119"/>
    </row>
  </sheetData>
  <autoFilter ref="A177:S360" xr:uid="{2EF7568C-8BD6-46B5-AFEF-5E0868CED67F}"/>
  <pageMargins left="0.75" right="0.75" top="1" bottom="1" header="0.5" footer="0.5"/>
  <pageSetup scale="45" fitToHeight="5" orientation="landscape" r:id="rId1"/>
  <headerFooter alignWithMargins="0">
    <oddHeader>&amp;CConfidential per WAC 480-07-160</oddHeader>
  </headerFooter>
  <rowBreaks count="1" manualBreakCount="1">
    <brk id="262" min="1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16840-3FD6-44C4-A807-70CAC8D5EF6A}">
  <dimension ref="A1:I49"/>
  <sheetViews>
    <sheetView topLeftCell="A16" workbookViewId="0">
      <selection activeCell="B50" sqref="B50"/>
    </sheetView>
  </sheetViews>
  <sheetFormatPr defaultRowHeight="15"/>
  <cols>
    <col min="1" max="1" width="32.28515625" style="153" bestFit="1" customWidth="1"/>
    <col min="2" max="2" width="20.5703125" style="153" bestFit="1" customWidth="1"/>
    <col min="3" max="3" width="13.7109375" style="153" bestFit="1" customWidth="1"/>
    <col min="4" max="4" width="9.140625" style="30"/>
    <col min="5" max="7" width="9.140625" style="1"/>
    <col min="8" max="8" width="11.5703125" style="30" bestFit="1" customWidth="1"/>
    <col min="9" max="16384" width="9.140625" style="30"/>
  </cols>
  <sheetData>
    <row r="1" spans="1:9">
      <c r="A1" s="219" t="s">
        <v>272</v>
      </c>
      <c r="B1" s="219" t="s">
        <v>319</v>
      </c>
      <c r="C1" s="219" t="s">
        <v>320</v>
      </c>
      <c r="E1" s="1" t="s">
        <v>343</v>
      </c>
    </row>
    <row r="2" spans="1:9">
      <c r="A2" s="220" t="s">
        <v>273</v>
      </c>
      <c r="B2" s="221">
        <v>20</v>
      </c>
      <c r="C2" s="212">
        <f>B2*$F$2</f>
        <v>1.593219252567764</v>
      </c>
      <c r="F2" s="224">
        <v>7.9660962628388204E-2</v>
      </c>
      <c r="H2" s="144"/>
      <c r="I2" s="217"/>
    </row>
    <row r="3" spans="1:9">
      <c r="A3" s="220" t="s">
        <v>274</v>
      </c>
      <c r="B3" s="221">
        <v>23783</v>
      </c>
      <c r="C3" s="212">
        <f t="shared" ref="C3:C25" si="0">B3*$F$2</f>
        <v>1894.5766741909567</v>
      </c>
      <c r="F3"/>
      <c r="H3" s="144"/>
    </row>
    <row r="4" spans="1:9">
      <c r="A4" s="220" t="s">
        <v>275</v>
      </c>
      <c r="B4" s="221">
        <v>19946</v>
      </c>
      <c r="C4" s="212">
        <f t="shared" si="0"/>
        <v>1588.9175605858311</v>
      </c>
      <c r="H4" s="144"/>
    </row>
    <row r="5" spans="1:9">
      <c r="A5" s="220" t="s">
        <v>276</v>
      </c>
      <c r="B5" s="221">
        <v>64464</v>
      </c>
      <c r="C5" s="212">
        <f t="shared" si="0"/>
        <v>5135.2642948764169</v>
      </c>
      <c r="H5" s="144"/>
    </row>
    <row r="6" spans="1:9">
      <c r="A6" s="220" t="s">
        <v>277</v>
      </c>
      <c r="B6" s="221">
        <v>76669</v>
      </c>
      <c r="C6" s="212">
        <f t="shared" si="0"/>
        <v>6107.5263437558951</v>
      </c>
      <c r="H6" s="144"/>
    </row>
    <row r="7" spans="1:9">
      <c r="A7" s="220" t="s">
        <v>278</v>
      </c>
      <c r="B7" s="221">
        <v>13590</v>
      </c>
      <c r="C7" s="212">
        <f t="shared" si="0"/>
        <v>1082.5924821197957</v>
      </c>
      <c r="H7" s="144"/>
    </row>
    <row r="8" spans="1:9">
      <c r="A8" s="220" t="s">
        <v>279</v>
      </c>
      <c r="B8" s="221">
        <v>6024</v>
      </c>
      <c r="C8" s="212">
        <f t="shared" si="0"/>
        <v>479.87763887341055</v>
      </c>
      <c r="H8" s="144"/>
    </row>
    <row r="9" spans="1:9">
      <c r="A9" s="220" t="s">
        <v>280</v>
      </c>
      <c r="B9" s="221">
        <v>21343</v>
      </c>
      <c r="C9" s="212">
        <f t="shared" si="0"/>
        <v>1700.2039253776895</v>
      </c>
      <c r="H9" s="144"/>
    </row>
    <row r="10" spans="1:9">
      <c r="A10" s="220" t="s">
        <v>281</v>
      </c>
      <c r="B10" s="221">
        <v>77201</v>
      </c>
      <c r="C10" s="212">
        <f t="shared" si="0"/>
        <v>6149.9059758741978</v>
      </c>
      <c r="H10" s="144"/>
    </row>
    <row r="11" spans="1:9">
      <c r="A11" s="220" t="s">
        <v>282</v>
      </c>
      <c r="B11" s="221">
        <v>157072</v>
      </c>
      <c r="C11" s="212">
        <f t="shared" si="0"/>
        <v>12512.506721966192</v>
      </c>
      <c r="H11" s="144"/>
    </row>
    <row r="12" spans="1:9">
      <c r="A12" s="220" t="s">
        <v>283</v>
      </c>
      <c r="B12" s="221">
        <v>104064</v>
      </c>
      <c r="C12" s="212">
        <f t="shared" si="0"/>
        <v>8289.8384149605899</v>
      </c>
      <c r="H12" s="144"/>
    </row>
    <row r="13" spans="1:9">
      <c r="A13" s="220" t="s">
        <v>284</v>
      </c>
      <c r="B13" s="221">
        <v>108628</v>
      </c>
      <c r="C13" s="212">
        <f t="shared" si="0"/>
        <v>8653.4110483965542</v>
      </c>
      <c r="H13" s="144"/>
    </row>
    <row r="14" spans="1:9">
      <c r="A14" s="220" t="s">
        <v>285</v>
      </c>
      <c r="B14" s="221">
        <v>487064</v>
      </c>
      <c r="C14" s="212">
        <f t="shared" si="0"/>
        <v>38799.987101633269</v>
      </c>
      <c r="H14" s="144"/>
    </row>
    <row r="15" spans="1:9">
      <c r="A15" s="220" t="s">
        <v>286</v>
      </c>
      <c r="B15" s="221">
        <v>219</v>
      </c>
      <c r="C15" s="212">
        <f t="shared" si="0"/>
        <v>17.445750815617018</v>
      </c>
      <c r="H15" s="144"/>
    </row>
    <row r="16" spans="1:9">
      <c r="A16" s="222" t="s">
        <v>287</v>
      </c>
      <c r="B16" s="221">
        <v>161545</v>
      </c>
      <c r="C16" s="212">
        <f t="shared" si="0"/>
        <v>12868.830207802972</v>
      </c>
      <c r="H16" s="144"/>
    </row>
    <row r="17" spans="1:8">
      <c r="A17" s="220" t="s">
        <v>288</v>
      </c>
      <c r="B17" s="221">
        <v>-175</v>
      </c>
      <c r="C17" s="212">
        <f t="shared" si="0"/>
        <v>-13.940668459967936</v>
      </c>
      <c r="H17" s="144"/>
    </row>
    <row r="18" spans="1:8">
      <c r="A18" s="153" t="s">
        <v>289</v>
      </c>
      <c r="B18" s="221">
        <v>-16</v>
      </c>
      <c r="C18" s="212">
        <f t="shared" si="0"/>
        <v>-1.2745754020542113</v>
      </c>
      <c r="H18" s="144"/>
    </row>
    <row r="19" spans="1:8">
      <c r="A19" s="220" t="s">
        <v>290</v>
      </c>
      <c r="B19" s="221">
        <v>51532</v>
      </c>
      <c r="C19" s="212">
        <f t="shared" si="0"/>
        <v>4105.088726166101</v>
      </c>
      <c r="H19" s="144"/>
    </row>
    <row r="20" spans="1:8">
      <c r="A20" s="220" t="s">
        <v>291</v>
      </c>
      <c r="B20" s="221">
        <v>43711</v>
      </c>
      <c r="C20" s="212">
        <f t="shared" si="0"/>
        <v>3482.0603374494767</v>
      </c>
      <c r="H20" s="144"/>
    </row>
    <row r="21" spans="1:8">
      <c r="A21" s="220" t="s">
        <v>292</v>
      </c>
      <c r="B21" s="221">
        <v>616675</v>
      </c>
      <c r="C21" s="212">
        <f t="shared" si="0"/>
        <v>49124.924128861298</v>
      </c>
      <c r="H21" s="144"/>
    </row>
    <row r="22" spans="1:8">
      <c r="A22" s="220" t="s">
        <v>293</v>
      </c>
      <c r="B22" s="221">
        <v>183318</v>
      </c>
      <c r="C22" s="212">
        <f t="shared" si="0"/>
        <v>14603.288347110869</v>
      </c>
      <c r="H22" s="144"/>
    </row>
    <row r="23" spans="1:8">
      <c r="A23" s="220" t="s">
        <v>294</v>
      </c>
      <c r="B23" s="221">
        <v>1687</v>
      </c>
      <c r="C23" s="212">
        <f t="shared" si="0"/>
        <v>134.3880439540909</v>
      </c>
      <c r="H23" s="144"/>
    </row>
    <row r="24" spans="1:8">
      <c r="A24" s="220" t="s">
        <v>295</v>
      </c>
      <c r="B24" s="221">
        <v>-51</v>
      </c>
      <c r="C24" s="212">
        <f t="shared" si="0"/>
        <v>-4.0627090940477988</v>
      </c>
      <c r="H24" s="144"/>
    </row>
    <row r="25" spans="1:8">
      <c r="A25" s="220" t="s">
        <v>296</v>
      </c>
      <c r="B25" s="221">
        <v>527461</v>
      </c>
      <c r="C25" s="212">
        <f t="shared" si="0"/>
        <v>42018.051008932271</v>
      </c>
      <c r="H25" s="144"/>
    </row>
    <row r="26" spans="1:8">
      <c r="A26" s="220"/>
      <c r="B26" s="221"/>
    </row>
    <row r="27" spans="1:8">
      <c r="A27" s="220" t="s">
        <v>114</v>
      </c>
      <c r="B27" s="221">
        <f>SUM(B2:B26)</f>
        <v>2745774</v>
      </c>
      <c r="C27" s="212">
        <f>SUM(C2:C25)</f>
        <v>218730.99999999997</v>
      </c>
      <c r="D27" s="144"/>
      <c r="E27" s="30"/>
      <c r="F27" s="218"/>
    </row>
    <row r="28" spans="1:8">
      <c r="A28" s="220"/>
      <c r="B28" s="221"/>
      <c r="F28" s="218"/>
    </row>
    <row r="29" spans="1:8">
      <c r="A29" s="219" t="s">
        <v>297</v>
      </c>
      <c r="B29" s="219" t="s">
        <v>319</v>
      </c>
      <c r="C29" s="219" t="s">
        <v>320</v>
      </c>
    </row>
    <row r="30" spans="1:8">
      <c r="A30" s="220" t="s">
        <v>298</v>
      </c>
      <c r="B30" s="221">
        <v>27949</v>
      </c>
      <c r="C30" s="212">
        <f>B30*$F$2</f>
        <v>2226.4442445008222</v>
      </c>
    </row>
    <row r="31" spans="1:8">
      <c r="A31" s="220" t="s">
        <v>299</v>
      </c>
      <c r="B31" s="221">
        <v>26340</v>
      </c>
      <c r="C31" s="212">
        <f t="shared" ref="C31:C46" si="1">B31*$F$2</f>
        <v>2098.2697556317453</v>
      </c>
    </row>
    <row r="32" spans="1:8">
      <c r="A32" s="220" t="s">
        <v>300</v>
      </c>
      <c r="B32" s="221">
        <v>25493</v>
      </c>
      <c r="C32" s="212">
        <f t="shared" si="1"/>
        <v>2030.7969202855004</v>
      </c>
    </row>
    <row r="33" spans="1:5">
      <c r="A33" s="220" t="s">
        <v>301</v>
      </c>
      <c r="B33" s="221">
        <v>44164</v>
      </c>
      <c r="C33" s="212">
        <f t="shared" si="1"/>
        <v>3518.1467535201368</v>
      </c>
    </row>
    <row r="34" spans="1:5">
      <c r="A34" s="220" t="s">
        <v>302</v>
      </c>
      <c r="B34" s="221">
        <v>3460.4820000000004</v>
      </c>
      <c r="C34" s="212">
        <f t="shared" si="1"/>
        <v>275.6653272782101</v>
      </c>
    </row>
    <row r="35" spans="1:5">
      <c r="A35" s="220" t="s">
        <v>303</v>
      </c>
      <c r="B35" s="221">
        <v>682.81700000000012</v>
      </c>
      <c r="C35" s="212">
        <f t="shared" si="1"/>
        <v>54.393859519028162</v>
      </c>
    </row>
    <row r="36" spans="1:5">
      <c r="A36" s="220" t="s">
        <v>304</v>
      </c>
      <c r="B36" s="221">
        <v>3466.9520000000002</v>
      </c>
      <c r="C36" s="212">
        <f t="shared" si="1"/>
        <v>276.18073370641577</v>
      </c>
    </row>
    <row r="37" spans="1:5">
      <c r="A37" s="220" t="s">
        <v>305</v>
      </c>
      <c r="B37" s="221">
        <v>-4056</v>
      </c>
      <c r="C37" s="212">
        <f t="shared" si="1"/>
        <v>-323.10486442074256</v>
      </c>
    </row>
    <row r="38" spans="1:5">
      <c r="A38" s="220" t="s">
        <v>306</v>
      </c>
      <c r="B38" s="221">
        <v>26211</v>
      </c>
      <c r="C38" s="212">
        <f t="shared" si="1"/>
        <v>2087.9934914526834</v>
      </c>
    </row>
    <row r="39" spans="1:5">
      <c r="A39" s="220" t="s">
        <v>307</v>
      </c>
      <c r="B39" s="221">
        <v>944.32100000000003</v>
      </c>
      <c r="C39" s="212">
        <f t="shared" si="1"/>
        <v>75.225519890202179</v>
      </c>
    </row>
    <row r="40" spans="1:5">
      <c r="A40" s="220" t="s">
        <v>308</v>
      </c>
      <c r="B40" s="221">
        <v>7638.1350000000002</v>
      </c>
      <c r="C40" s="212">
        <f t="shared" si="1"/>
        <v>608.461186785584</v>
      </c>
    </row>
    <row r="41" spans="1:5">
      <c r="A41" s="220" t="s">
        <v>309</v>
      </c>
      <c r="B41" s="221">
        <v>590.44600000000014</v>
      </c>
      <c r="C41" s="212">
        <f t="shared" si="1"/>
        <v>47.035496740081314</v>
      </c>
    </row>
    <row r="42" spans="1:5">
      <c r="A42" s="220" t="s">
        <v>310</v>
      </c>
      <c r="B42" s="221">
        <v>14406</v>
      </c>
      <c r="C42" s="212">
        <f t="shared" si="1"/>
        <v>1147.5958276245606</v>
      </c>
    </row>
    <row r="43" spans="1:5">
      <c r="A43" s="220" t="s">
        <v>311</v>
      </c>
      <c r="B43" s="221">
        <v>3424.3619999999996</v>
      </c>
      <c r="C43" s="212">
        <f t="shared" si="1"/>
        <v>272.78797330807265</v>
      </c>
    </row>
    <row r="44" spans="1:5">
      <c r="A44" s="220" t="s">
        <v>312</v>
      </c>
      <c r="B44" s="221">
        <v>0</v>
      </c>
      <c r="C44" s="212">
        <f t="shared" si="1"/>
        <v>0</v>
      </c>
    </row>
    <row r="45" spans="1:5">
      <c r="A45" s="220" t="s">
        <v>313</v>
      </c>
      <c r="B45" s="221">
        <v>422.459</v>
      </c>
      <c r="C45" s="212">
        <f t="shared" si="1"/>
        <v>33.65349061102625</v>
      </c>
    </row>
    <row r="46" spans="1:5">
      <c r="A46" s="220" t="s">
        <v>314</v>
      </c>
      <c r="B46" s="221">
        <v>8847.1069999999982</v>
      </c>
      <c r="C46" s="212">
        <f t="shared" si="1"/>
        <v>704.7690600963515</v>
      </c>
    </row>
    <row r="47" spans="1:5">
      <c r="A47" s="220"/>
      <c r="B47" s="221">
        <v>0</v>
      </c>
    </row>
    <row r="48" spans="1:5">
      <c r="A48" s="223" t="s">
        <v>114</v>
      </c>
      <c r="B48" s="221">
        <f>SUM(B30:B47)</f>
        <v>189984.08099999998</v>
      </c>
      <c r="C48" s="221">
        <f>SUM(C30:C47)</f>
        <v>15134.314776529682</v>
      </c>
      <c r="D48" s="144"/>
      <c r="E48" s="30"/>
    </row>
    <row r="49" spans="3:4">
      <c r="C49" s="221"/>
      <c r="D49" s="143"/>
    </row>
  </sheetData>
  <conditionalFormatting sqref="A2:A26 A30:A47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25" customWidth="1"/>
    <col min="2" max="2" width="34.7109375" style="25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25" customWidth="1"/>
    <col min="8" max="8" width="13.42578125" style="25" customWidth="1"/>
    <col min="9" max="9" width="28.85546875" style="25" customWidth="1"/>
    <col min="11" max="16384" width="9.140625" style="25"/>
  </cols>
  <sheetData>
    <row r="2" spans="2:13">
      <c r="B2" s="30" t="s">
        <v>74</v>
      </c>
    </row>
    <row r="3" spans="2:13">
      <c r="B3" s="31" t="s">
        <v>97</v>
      </c>
      <c r="C3" s="32">
        <v>2013</v>
      </c>
      <c r="D3" s="32">
        <v>2014</v>
      </c>
      <c r="E3" s="32">
        <v>2015</v>
      </c>
      <c r="M3" s="24"/>
    </row>
    <row r="4" spans="2:13">
      <c r="B4" s="25" t="s">
        <v>75</v>
      </c>
      <c r="C4" s="33">
        <v>249411.34980000003</v>
      </c>
      <c r="D4" s="33">
        <v>588540.53559999994</v>
      </c>
      <c r="E4" s="33">
        <v>652575.45380000002</v>
      </c>
      <c r="F4" s="44" t="s">
        <v>98</v>
      </c>
      <c r="M4" s="24"/>
    </row>
    <row r="5" spans="2:13">
      <c r="B5" s="25" t="s">
        <v>38</v>
      </c>
      <c r="C5" s="33">
        <v>10737153.304823698</v>
      </c>
      <c r="D5" s="33">
        <v>9865275.1750967987</v>
      </c>
      <c r="E5" s="33">
        <v>9651660.6989069991</v>
      </c>
      <c r="F5" s="44" t="s">
        <v>98</v>
      </c>
      <c r="M5" s="24"/>
    </row>
    <row r="6" spans="2:13">
      <c r="B6" s="25" t="s">
        <v>37</v>
      </c>
      <c r="C6" s="33">
        <v>746836.73800000001</v>
      </c>
      <c r="D6" s="33">
        <v>1169354.4140000001</v>
      </c>
      <c r="E6" s="33">
        <v>489137.44500000001</v>
      </c>
      <c r="F6" s="44" t="s">
        <v>98</v>
      </c>
      <c r="M6" s="24"/>
    </row>
    <row r="7" spans="2:13">
      <c r="B7" s="25" t="s">
        <v>76</v>
      </c>
      <c r="C7" s="33">
        <v>1165015.3759999999</v>
      </c>
      <c r="D7" s="33">
        <v>1049272.4750000001</v>
      </c>
      <c r="E7" s="33">
        <v>1081686.5190000001</v>
      </c>
      <c r="F7" s="44" t="s">
        <v>98</v>
      </c>
      <c r="M7" s="24"/>
    </row>
    <row r="8" spans="2:13">
      <c r="B8" s="25" t="s">
        <v>77</v>
      </c>
      <c r="C8" s="43">
        <f>(C17*H47)</f>
        <v>6689.799422</v>
      </c>
      <c r="F8" s="44"/>
      <c r="M8" s="24"/>
    </row>
    <row r="9" spans="2:13">
      <c r="C9" s="33"/>
      <c r="D9" s="33"/>
      <c r="E9" s="33"/>
      <c r="F9" s="44"/>
      <c r="J9" s="25"/>
      <c r="M9" s="24"/>
    </row>
    <row r="10" spans="2:13">
      <c r="B10" s="31" t="s">
        <v>96</v>
      </c>
      <c r="C10" s="32">
        <v>2013</v>
      </c>
      <c r="D10" s="32">
        <v>2014</v>
      </c>
      <c r="E10" s="32">
        <v>2015</v>
      </c>
      <c r="F10" s="44"/>
      <c r="J10" s="25"/>
    </row>
    <row r="11" spans="2:13">
      <c r="B11" s="25" t="s">
        <v>75</v>
      </c>
      <c r="C11" s="39">
        <v>222792</v>
      </c>
      <c r="D11" s="39">
        <v>540252</v>
      </c>
      <c r="E11" s="39">
        <v>615241</v>
      </c>
      <c r="F11" s="44" t="s">
        <v>104</v>
      </c>
      <c r="J11" s="25"/>
    </row>
    <row r="12" spans="2:13">
      <c r="B12" s="25" t="s">
        <v>78</v>
      </c>
      <c r="C12" s="40">
        <v>9936388</v>
      </c>
      <c r="D12" s="40">
        <v>9364549</v>
      </c>
      <c r="E12" s="40">
        <v>9195773</v>
      </c>
      <c r="F12" s="44" t="s">
        <v>99</v>
      </c>
      <c r="J12" s="25"/>
    </row>
    <row r="13" spans="2:13">
      <c r="B13" s="25" t="s">
        <v>37</v>
      </c>
      <c r="C13" s="40">
        <v>1674194</v>
      </c>
      <c r="D13" s="40">
        <v>1558872</v>
      </c>
      <c r="E13" s="40">
        <v>698027</v>
      </c>
      <c r="F13" s="44" t="s">
        <v>99</v>
      </c>
      <c r="J13" s="25"/>
    </row>
    <row r="14" spans="2:13" hidden="1">
      <c r="B14" s="25" t="s">
        <v>79</v>
      </c>
      <c r="C14" s="40">
        <v>1293909</v>
      </c>
      <c r="D14" s="40">
        <v>1164903</v>
      </c>
      <c r="E14" s="40">
        <v>1202753</v>
      </c>
      <c r="F14" s="44" t="s">
        <v>80</v>
      </c>
      <c r="J14" s="25"/>
    </row>
    <row r="15" spans="2:13" hidden="1">
      <c r="B15" s="25" t="s">
        <v>81</v>
      </c>
      <c r="C15" s="40">
        <v>1293909</v>
      </c>
      <c r="D15" s="40">
        <v>1164903</v>
      </c>
      <c r="E15" s="40">
        <v>1202753</v>
      </c>
      <c r="F15" s="44" t="s">
        <v>80</v>
      </c>
      <c r="J15" s="25"/>
    </row>
    <row r="16" spans="2:13">
      <c r="B16" s="25" t="s">
        <v>76</v>
      </c>
      <c r="C16" s="40">
        <f>SUM(C14:C15)</f>
        <v>2587818</v>
      </c>
      <c r="D16" s="40">
        <f>SUM(D14:D15)</f>
        <v>2329806</v>
      </c>
      <c r="E16" s="40">
        <f>SUM(E14:E15)</f>
        <v>2405506</v>
      </c>
      <c r="F16" s="44" t="s">
        <v>101</v>
      </c>
      <c r="J16" s="25"/>
    </row>
    <row r="17" spans="2:10">
      <c r="B17" s="25" t="s">
        <v>77</v>
      </c>
      <c r="C17" s="40">
        <v>6124</v>
      </c>
      <c r="D17" s="40"/>
      <c r="E17" s="40"/>
      <c r="F17" s="44" t="s">
        <v>100</v>
      </c>
      <c r="J17" s="25"/>
    </row>
    <row r="18" spans="2:10">
      <c r="F18" s="44"/>
      <c r="J18" s="25"/>
    </row>
    <row r="19" spans="2:10" hidden="1">
      <c r="B19" s="25" t="s">
        <v>82</v>
      </c>
      <c r="F19" s="44"/>
      <c r="J19" s="25"/>
    </row>
    <row r="20" spans="2:10" hidden="1">
      <c r="B20" s="34"/>
      <c r="C20" s="41">
        <v>1157889</v>
      </c>
      <c r="D20" s="41">
        <v>1157889</v>
      </c>
      <c r="E20" s="41">
        <v>1157889</v>
      </c>
      <c r="F20" s="45"/>
      <c r="J20" s="25"/>
    </row>
    <row r="21" spans="2:10" hidden="1">
      <c r="B21" s="5"/>
      <c r="C21" s="42">
        <v>2377702</v>
      </c>
      <c r="D21" s="42">
        <v>2377702</v>
      </c>
      <c r="E21" s="42">
        <v>2377702</v>
      </c>
      <c r="F21" s="46"/>
      <c r="J21" s="25"/>
    </row>
    <row r="22" spans="2:10" hidden="1">
      <c r="B22" s="25" t="s">
        <v>83</v>
      </c>
      <c r="C22" s="33">
        <f t="shared" ref="C22:E22" si="0">SUM(C20:C21)</f>
        <v>3535591</v>
      </c>
      <c r="D22" s="33">
        <f t="shared" si="0"/>
        <v>3535591</v>
      </c>
      <c r="E22" s="33">
        <f t="shared" si="0"/>
        <v>3535591</v>
      </c>
      <c r="F22" s="44"/>
      <c r="J22" s="25"/>
    </row>
    <row r="23" spans="2:10" hidden="1">
      <c r="B23" s="25" t="s">
        <v>84</v>
      </c>
      <c r="F23" s="44"/>
      <c r="J23" s="25"/>
    </row>
    <row r="24" spans="2:10" hidden="1">
      <c r="B24" s="25" t="s">
        <v>85</v>
      </c>
      <c r="F24" s="44"/>
      <c r="J24" s="25"/>
    </row>
    <row r="25" spans="2:10" hidden="1">
      <c r="F25" s="44"/>
      <c r="J25" s="25"/>
    </row>
    <row r="26" spans="2:10" hidden="1">
      <c r="F26" s="44"/>
      <c r="J26" s="25"/>
    </row>
    <row r="27" spans="2:10" hidden="1">
      <c r="F27" s="44"/>
      <c r="J27" s="25"/>
    </row>
    <row r="28" spans="2:10" hidden="1">
      <c r="B28" s="25" t="s">
        <v>86</v>
      </c>
      <c r="C28" s="33">
        <v>2151957</v>
      </c>
      <c r="F28" s="44"/>
      <c r="J28" s="25"/>
    </row>
    <row r="29" spans="2:10" hidden="1">
      <c r="C29" s="39">
        <f>C28*$H46</f>
        <v>215195.7</v>
      </c>
      <c r="F29" s="44"/>
      <c r="J29" s="25"/>
    </row>
    <row r="30" spans="2:10" hidden="1">
      <c r="B30" s="25" t="s">
        <v>87</v>
      </c>
      <c r="C30" s="33">
        <v>2155070</v>
      </c>
      <c r="D30" s="33">
        <v>5055530</v>
      </c>
      <c r="F30" s="44"/>
      <c r="J30" s="25"/>
    </row>
    <row r="31" spans="2:10" hidden="1">
      <c r="C31" s="3">
        <f>C30*0.1</f>
        <v>215507</v>
      </c>
      <c r="D31" s="39">
        <f>D30*0.1</f>
        <v>505553</v>
      </c>
      <c r="F31" s="44"/>
      <c r="J31" s="25"/>
    </row>
    <row r="32" spans="2:10" hidden="1">
      <c r="F32" s="44"/>
      <c r="J32" s="25"/>
    </row>
    <row r="33" spans="2:10" hidden="1">
      <c r="F33" s="44"/>
      <c r="J33" s="25"/>
    </row>
    <row r="34" spans="2:10" hidden="1">
      <c r="F34" s="44"/>
      <c r="J34" s="25"/>
    </row>
    <row r="35" spans="2:10" hidden="1">
      <c r="F35" s="44"/>
      <c r="J35" s="25"/>
    </row>
    <row r="36" spans="2:10" s="36" customFormat="1">
      <c r="B36" s="35" t="s">
        <v>88</v>
      </c>
      <c r="C36" s="32">
        <v>2013</v>
      </c>
      <c r="D36" s="32">
        <v>2014</v>
      </c>
      <c r="E36" s="32">
        <v>2015</v>
      </c>
      <c r="F36" s="47"/>
    </row>
    <row r="37" spans="2:10" s="36" customFormat="1">
      <c r="B37" s="25" t="s">
        <v>75</v>
      </c>
      <c r="C37" s="48">
        <f>(C4*$H51)/C11</f>
        <v>2238.9614510395349</v>
      </c>
      <c r="D37" s="38">
        <f>(D4*$H51)/D11</f>
        <v>2178.7630054122887</v>
      </c>
      <c r="E37" s="38">
        <f>(E4*$H51)/E11</f>
        <v>2121.3652984765322</v>
      </c>
      <c r="F37" s="47"/>
    </row>
    <row r="38" spans="2:10">
      <c r="B38" s="25" t="s">
        <v>38</v>
      </c>
      <c r="C38" s="48">
        <f>(C5*$H51)/C12</f>
        <v>2161.1783486763397</v>
      </c>
      <c r="D38" s="38">
        <f>(D5*$H51)/D12</f>
        <v>2106.9407987713657</v>
      </c>
      <c r="E38" s="38">
        <f>(E5*$H51)/E12</f>
        <v>2099.1515773403712</v>
      </c>
      <c r="F38" s="44"/>
      <c r="J38" s="25"/>
    </row>
    <row r="39" spans="2:10">
      <c r="B39" s="25" t="s">
        <v>37</v>
      </c>
      <c r="C39" s="48">
        <f>(C6*$H51)/C13</f>
        <v>892.17466792976199</v>
      </c>
      <c r="D39" s="38">
        <f>(D6*$H51)/D13</f>
        <v>1500.2571269482037</v>
      </c>
      <c r="E39" s="38">
        <f>(E6*$H51)/E13</f>
        <v>1401.485744820759</v>
      </c>
      <c r="F39" s="44"/>
      <c r="J39" s="25"/>
    </row>
    <row r="40" spans="2:10">
      <c r="B40" s="25" t="s">
        <v>76</v>
      </c>
      <c r="C40" s="48">
        <f>(C7*$H51)/C16</f>
        <v>900.38432069024952</v>
      </c>
      <c r="D40" s="38">
        <f>(D7*$H51)/D16</f>
        <v>900.73806574452988</v>
      </c>
      <c r="E40" s="38">
        <f>(E7*$H51)/E16</f>
        <v>899.34219162205375</v>
      </c>
      <c r="F40" s="44"/>
      <c r="J40" s="25"/>
    </row>
    <row r="41" spans="2:10">
      <c r="B41" s="25" t="s">
        <v>77</v>
      </c>
      <c r="C41" s="48">
        <f>(C8*$H51)/C17</f>
        <v>2184.7809999999999</v>
      </c>
      <c r="D41" s="37"/>
      <c r="E41" s="37"/>
      <c r="F41" s="44"/>
      <c r="J41" s="25"/>
    </row>
    <row r="43" spans="2:10">
      <c r="B43" s="30" t="s">
        <v>93</v>
      </c>
      <c r="J43" s="25"/>
    </row>
    <row r="44" spans="2:10">
      <c r="B44" s="31" t="s">
        <v>95</v>
      </c>
      <c r="C44" s="32">
        <v>2013</v>
      </c>
      <c r="D44" s="32">
        <v>2014</v>
      </c>
      <c r="E44" s="32">
        <v>2015</v>
      </c>
      <c r="F44" s="25"/>
      <c r="G44" s="49" t="s">
        <v>89</v>
      </c>
      <c r="H44" s="50"/>
      <c r="I44"/>
      <c r="J44" s="24"/>
    </row>
    <row r="45" spans="2:10">
      <c r="B45" s="25" t="s">
        <v>94</v>
      </c>
      <c r="C45" s="40">
        <v>62089</v>
      </c>
      <c r="D45" s="40">
        <v>66234</v>
      </c>
      <c r="E45" s="40">
        <v>45774</v>
      </c>
      <c r="F45" s="25"/>
      <c r="G45" s="51" t="s">
        <v>38</v>
      </c>
      <c r="H45" s="52">
        <v>0.66669999999999996</v>
      </c>
      <c r="I45"/>
      <c r="J45" s="24"/>
    </row>
    <row r="46" spans="2:10">
      <c r="B46" s="25" t="s">
        <v>35</v>
      </c>
      <c r="C46" s="40">
        <v>227258</v>
      </c>
      <c r="D46" s="40">
        <v>216762</v>
      </c>
      <c r="E46" s="40">
        <v>186746</v>
      </c>
      <c r="F46" s="25"/>
      <c r="G46" s="51" t="s">
        <v>91</v>
      </c>
      <c r="H46" s="54">
        <v>0.1</v>
      </c>
      <c r="I46"/>
      <c r="J46" s="24"/>
    </row>
    <row r="47" spans="2:10">
      <c r="B47" s="25" t="s">
        <v>36</v>
      </c>
      <c r="C47" s="40">
        <v>206164</v>
      </c>
      <c r="D47" s="40">
        <v>215245</v>
      </c>
      <c r="E47" s="40">
        <v>188567</v>
      </c>
      <c r="F47" s="25"/>
      <c r="G47" s="55" t="s">
        <v>77</v>
      </c>
      <c r="H47" s="56">
        <v>1.0923905</v>
      </c>
      <c r="I47" s="57" t="s">
        <v>103</v>
      </c>
      <c r="J47" s="25"/>
    </row>
    <row r="48" spans="2:10">
      <c r="B48" s="25" t="s">
        <v>40</v>
      </c>
      <c r="C48" s="40">
        <v>485852</v>
      </c>
      <c r="D48" s="40">
        <v>542156</v>
      </c>
      <c r="E48" s="40">
        <v>436619</v>
      </c>
      <c r="F48" s="25"/>
      <c r="G48" s="58" t="s">
        <v>105</v>
      </c>
      <c r="H48" s="59"/>
      <c r="I48" s="5"/>
      <c r="J48" s="24"/>
    </row>
    <row r="49" spans="2:10">
      <c r="B49" s="25" t="s">
        <v>44</v>
      </c>
      <c r="C49" s="40">
        <v>1925</v>
      </c>
      <c r="D49" s="40">
        <v>2498</v>
      </c>
      <c r="E49" s="40">
        <v>2396</v>
      </c>
      <c r="F49" s="25"/>
      <c r="G49" s="51" t="s">
        <v>90</v>
      </c>
      <c r="H49" s="60">
        <v>0.90718500000000002</v>
      </c>
      <c r="I49" s="5"/>
      <c r="J49" s="24"/>
    </row>
    <row r="50" spans="2:10">
      <c r="B50" s="25" t="s">
        <v>45</v>
      </c>
      <c r="C50" s="40">
        <v>37778</v>
      </c>
      <c r="D50" s="40">
        <v>41246</v>
      </c>
      <c r="E50" s="40">
        <v>31575</v>
      </c>
      <c r="F50" s="25"/>
      <c r="G50" s="51" t="s">
        <v>102</v>
      </c>
      <c r="H50" s="60">
        <v>1.1023099999999999</v>
      </c>
      <c r="I50" s="5"/>
      <c r="J50" s="24"/>
    </row>
    <row r="51" spans="2:10">
      <c r="B51" s="25" t="s">
        <v>46</v>
      </c>
      <c r="C51" s="40">
        <v>39381</v>
      </c>
      <c r="D51" s="40">
        <v>44892</v>
      </c>
      <c r="E51" s="40">
        <v>32142</v>
      </c>
      <c r="G51" s="53" t="s">
        <v>92</v>
      </c>
      <c r="H51" s="61">
        <v>2000</v>
      </c>
      <c r="J51" s="25"/>
    </row>
    <row r="52" spans="2:10">
      <c r="B52" s="25" t="s">
        <v>47</v>
      </c>
      <c r="C52" s="40">
        <v>67577</v>
      </c>
      <c r="D52" s="40">
        <v>65390</v>
      </c>
      <c r="E52" s="40">
        <v>60539</v>
      </c>
      <c r="J52" s="25"/>
    </row>
    <row r="53" spans="2:10">
      <c r="B53" s="25" t="s">
        <v>48</v>
      </c>
      <c r="C53" s="40">
        <v>83609</v>
      </c>
      <c r="D53" s="40">
        <v>86439</v>
      </c>
      <c r="E53" s="40">
        <v>77098</v>
      </c>
      <c r="J53" s="25"/>
    </row>
    <row r="54" spans="2:10">
      <c r="B54" s="25" t="s">
        <v>49</v>
      </c>
      <c r="C54" s="40">
        <v>16334</v>
      </c>
      <c r="D54" s="40">
        <v>16187</v>
      </c>
      <c r="E54" s="40">
        <v>16857</v>
      </c>
      <c r="J54" s="25"/>
    </row>
    <row r="55" spans="2:10">
      <c r="B55" s="25" t="s">
        <v>50</v>
      </c>
      <c r="C55" s="40">
        <v>9864</v>
      </c>
      <c r="D55" s="40">
        <v>7396</v>
      </c>
      <c r="E55" s="40">
        <v>9699</v>
      </c>
      <c r="J55" s="25"/>
    </row>
    <row r="56" spans="2:10">
      <c r="B56" s="25" t="s">
        <v>51</v>
      </c>
      <c r="C56" s="40">
        <v>15766</v>
      </c>
      <c r="D56" s="40">
        <v>24132</v>
      </c>
      <c r="E56" s="40">
        <v>7941</v>
      </c>
      <c r="J56" s="25"/>
    </row>
    <row r="57" spans="2:10">
      <c r="B57" s="25" t="s">
        <v>52</v>
      </c>
      <c r="C57" s="40">
        <v>85349</v>
      </c>
      <c r="D57" s="40">
        <v>85550</v>
      </c>
      <c r="E57" s="40">
        <v>82043</v>
      </c>
      <c r="J57" s="25"/>
    </row>
    <row r="58" spans="2:10">
      <c r="B58" s="25" t="s">
        <v>53</v>
      </c>
      <c r="C58" s="40">
        <v>166834</v>
      </c>
      <c r="D58" s="40">
        <v>172588</v>
      </c>
      <c r="E58" s="40">
        <v>160121</v>
      </c>
      <c r="J58" s="25"/>
    </row>
    <row r="59" spans="2:10">
      <c r="B59" s="25" t="s">
        <v>54</v>
      </c>
      <c r="C59" s="40">
        <v>123888</v>
      </c>
      <c r="D59" s="40">
        <v>140861</v>
      </c>
      <c r="E59" s="40">
        <v>123550</v>
      </c>
      <c r="J59" s="25"/>
    </row>
    <row r="60" spans="2:10">
      <c r="B60" s="25" t="s">
        <v>55</v>
      </c>
      <c r="C60" s="40">
        <v>150001</v>
      </c>
      <c r="D60" s="40">
        <v>173729</v>
      </c>
      <c r="E60" s="40">
        <v>136640</v>
      </c>
      <c r="J60" s="25"/>
    </row>
    <row r="61" spans="2:10">
      <c r="B61" s="25" t="s">
        <v>56</v>
      </c>
      <c r="C61" s="40">
        <v>460852</v>
      </c>
      <c r="D61" s="40">
        <v>579582</v>
      </c>
      <c r="E61" s="40">
        <v>398837</v>
      </c>
      <c r="J61" s="25"/>
    </row>
    <row r="62" spans="2:10">
      <c r="B62" s="25" t="s">
        <v>57</v>
      </c>
      <c r="C62" s="40">
        <v>20789</v>
      </c>
      <c r="D62" s="40">
        <v>23728</v>
      </c>
      <c r="E62" s="40">
        <v>6378</v>
      </c>
      <c r="J62" s="25"/>
    </row>
    <row r="63" spans="2:10">
      <c r="B63" s="25" t="s">
        <v>67</v>
      </c>
      <c r="C63" s="40">
        <v>215139</v>
      </c>
      <c r="D63" s="40">
        <v>206474</v>
      </c>
      <c r="E63" s="40">
        <v>166763</v>
      </c>
      <c r="J63" s="25"/>
    </row>
    <row r="64" spans="2:10">
      <c r="B64" s="25" t="s">
        <v>66</v>
      </c>
      <c r="C64" s="40">
        <v>33745</v>
      </c>
      <c r="D64" s="40">
        <v>35937</v>
      </c>
      <c r="E64" s="40">
        <v>27781</v>
      </c>
      <c r="J64" s="25"/>
    </row>
    <row r="65" spans="2:10">
      <c r="B65" s="25" t="s">
        <v>65</v>
      </c>
      <c r="C65" s="40">
        <v>4178</v>
      </c>
      <c r="D65" s="40">
        <v>4567</v>
      </c>
      <c r="E65" s="40">
        <v>1219</v>
      </c>
      <c r="J65" s="25"/>
    </row>
    <row r="66" spans="2:10">
      <c r="B66" s="25" t="s">
        <v>64</v>
      </c>
      <c r="C66" s="40">
        <v>53119</v>
      </c>
      <c r="D66" s="40">
        <v>70420</v>
      </c>
      <c r="E66" s="40">
        <v>44735</v>
      </c>
      <c r="J66" s="25"/>
    </row>
    <row r="67" spans="2:10">
      <c r="B67" s="25" t="s">
        <v>63</v>
      </c>
      <c r="C67" s="40">
        <v>45782</v>
      </c>
      <c r="D67" s="40">
        <v>54071</v>
      </c>
      <c r="E67" s="40">
        <v>34278</v>
      </c>
      <c r="J67" s="25"/>
    </row>
    <row r="68" spans="2:10">
      <c r="B68" s="25" t="s">
        <v>62</v>
      </c>
      <c r="C68" s="40">
        <v>574493</v>
      </c>
      <c r="D68" s="40">
        <v>811753</v>
      </c>
      <c r="E68" s="40">
        <v>583525</v>
      </c>
      <c r="J68" s="25"/>
    </row>
    <row r="69" spans="2:10">
      <c r="B69" s="25" t="s">
        <v>61</v>
      </c>
      <c r="C69" s="40">
        <v>195898</v>
      </c>
      <c r="D69" s="40">
        <v>226366</v>
      </c>
      <c r="E69" s="40">
        <v>183992</v>
      </c>
      <c r="J69" s="25"/>
    </row>
    <row r="70" spans="2:10">
      <c r="B70" s="25" t="s">
        <v>60</v>
      </c>
      <c r="C70" s="40">
        <v>5340</v>
      </c>
      <c r="D70" s="40">
        <v>2354</v>
      </c>
      <c r="E70" s="40">
        <v>3490</v>
      </c>
      <c r="J70" s="25"/>
    </row>
    <row r="71" spans="2:10">
      <c r="B71" s="25" t="s">
        <v>59</v>
      </c>
      <c r="C71" s="40">
        <v>926</v>
      </c>
      <c r="D71" s="40">
        <v>55</v>
      </c>
      <c r="E71" s="40">
        <v>-21</v>
      </c>
      <c r="J71" s="25"/>
    </row>
    <row r="72" spans="2:10">
      <c r="B72" s="25" t="s">
        <v>58</v>
      </c>
      <c r="C72" s="40">
        <v>506285</v>
      </c>
      <c r="D72" s="40">
        <v>671963</v>
      </c>
      <c r="E72" s="40">
        <v>482067</v>
      </c>
      <c r="J72" s="25"/>
    </row>
    <row r="73" spans="2:10">
      <c r="J73" s="25"/>
    </row>
    <row r="74" spans="2:10">
      <c r="J74" s="25"/>
    </row>
    <row r="75" spans="2:10">
      <c r="J75" s="25"/>
    </row>
    <row r="76" spans="2:10">
      <c r="J76" s="25"/>
    </row>
    <row r="77" spans="2:10">
      <c r="J77" s="25"/>
    </row>
    <row r="78" spans="2:10">
      <c r="J78" s="25"/>
    </row>
    <row r="79" spans="2:10">
      <c r="J79" s="25"/>
    </row>
    <row r="80" spans="2:10">
      <c r="J80" s="25"/>
    </row>
    <row r="81" spans="10:10">
      <c r="J81" s="25"/>
    </row>
    <row r="82" spans="10:10">
      <c r="J82" s="25"/>
    </row>
    <row r="83" spans="10:10">
      <c r="J83" s="25"/>
    </row>
    <row r="84" spans="10:10">
      <c r="J84" s="25"/>
    </row>
    <row r="85" spans="10:10">
      <c r="J85" s="25"/>
    </row>
    <row r="86" spans="10:10">
      <c r="J86" s="25"/>
    </row>
    <row r="87" spans="10:10">
      <c r="J87" s="25"/>
    </row>
    <row r="88" spans="10:10">
      <c r="J88" s="25"/>
    </row>
    <row r="89" spans="10:10">
      <c r="J89" s="25"/>
    </row>
    <row r="90" spans="10:10">
      <c r="J90" s="25"/>
    </row>
    <row r="91" spans="10:10">
      <c r="J91" s="25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F153FF8F8831C4688E9DC98EB17F555" ma:contentTypeVersion="24" ma:contentTypeDescription="" ma:contentTypeScope="" ma:versionID="1193502722655bc53253d4b7b03295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2023-06-01T07:00:00+00:00</OpenedDate>
    <SignificantOrder xmlns="dc463f71-b30c-4ab2-9473-d307f9d35888">false</SignificantOrder>
    <Date1 xmlns="dc463f71-b30c-4ab2-9473-d307f9d35888">2023-06-01T07:00:00+00:00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230428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170696F-AE5B-4F88-9980-B81D732ECF33}"/>
</file>

<file path=customXml/itemProps2.xml><?xml version="1.0" encoding="utf-8"?>
<ds:datastoreItem xmlns:ds="http://schemas.openxmlformats.org/officeDocument/2006/customXml" ds:itemID="{98CD70D7-183D-42BC-A982-F63D2051AD56}"/>
</file>

<file path=customXml/itemProps3.xml><?xml version="1.0" encoding="utf-8"?>
<ds:datastoreItem xmlns:ds="http://schemas.openxmlformats.org/officeDocument/2006/customXml" ds:itemID="{9102C286-D6A4-4910-9590-3E9754F18815}"/>
</file>

<file path=customXml/itemProps4.xml><?xml version="1.0" encoding="utf-8"?>
<ds:datastoreItem xmlns:ds="http://schemas.openxmlformats.org/officeDocument/2006/customXml" ds:itemID="{19CFCC88-E902-4FAF-9D8D-55F27336B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 2022</vt:lpstr>
      <vt:lpstr>Known Resources</vt:lpstr>
      <vt:lpstr>Unknown Resources</vt:lpstr>
      <vt:lpstr>WIJAM NPC</vt:lpstr>
      <vt:lpstr>Hydro Allocation Detail</vt:lpstr>
      <vt:lpstr>Known - Emission 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Brewer, April (PacifiCorp)</cp:lastModifiedBy>
  <dcterms:created xsi:type="dcterms:W3CDTF">2016-02-08T23:38:12Z</dcterms:created>
  <dcterms:modified xsi:type="dcterms:W3CDTF">2023-05-24T19:53:25Z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0x0101006E56B4D1795A2E4DB2F0B01679ED314A005F153FF8F8831C4688E9DC98EB17F555</vt:lpwstr>
  </property>
  <property fmtid="{D5CDD505-2E9C-101B-9397-08002B2CF9AE}" pid="3" name="_docset_NoMedatataSyncRequired">
    <vt:lpwstr>False</vt:lpwstr>
  </property>
</Properties>
</file>