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2\To File 2022 CBR\"/>
    </mc:Choice>
  </mc:AlternateContent>
  <bookViews>
    <workbookView xWindow="2676" yWindow="876" windowWidth="16560" windowHeight="11256"/>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8"/>
</workbook>
</file>

<file path=xl/calcChain.xml><?xml version="1.0" encoding="utf-8"?>
<calcChain xmlns="http://schemas.openxmlformats.org/spreadsheetml/2006/main">
  <c r="E13" i="6" l="1"/>
  <c r="E15" i="6" s="1"/>
  <c r="E14" i="3"/>
  <c r="D15" i="6"/>
  <c r="E14" i="6"/>
  <c r="B7" i="6"/>
  <c r="E15" i="3"/>
  <c r="B15" i="6"/>
  <c r="D16" i="3"/>
  <c r="E16" i="3"/>
  <c r="E18" i="3"/>
  <c r="E20" i="3" s="1"/>
  <c r="E21" i="3" s="1"/>
  <c r="E22" i="3" s="1"/>
  <c r="B16" i="3"/>
  <c r="E17" i="6" l="1"/>
  <c r="E19" i="6" s="1"/>
  <c r="E20" i="6" s="1"/>
  <c r="E21" i="6" s="1"/>
</calcChain>
</file>

<file path=xl/sharedStrings.xml><?xml version="1.0" encoding="utf-8"?>
<sst xmlns="http://schemas.openxmlformats.org/spreadsheetml/2006/main" count="71" uniqueCount="60">
  <si>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</si>
  <si>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</si>
  <si>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</si>
  <si>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</si>
  <si>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</si>
  <si>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</si>
  <si>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</si>
  <si>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</si>
  <si>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</si>
  <si>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</si>
  <si>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</si>
  <si>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</si>
  <si>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</si>
  <si>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</si>
  <si>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</si>
  <si>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Notes:</t>
  </si>
  <si>
    <t xml:space="preserve"> </t>
  </si>
  <si>
    <t xml:space="preserve">Companies to file reports of gross revenue and pay fees — Delinquent fee payments.  </t>
  </si>
  <si>
    <t xml:space="preserve">     Severability -- Legislative review -- 1985 c 450: See RCW 80.36.900 and 80.36.901.</t>
  </si>
  <si>
    <t xml:space="preserve">Every public service company subject to regulation by the commission shall, on or before the </t>
  </si>
  <si>
    <t xml:space="preserve">date specified by the commission for filing annual reports under RCW 80.04.080, file with the </t>
  </si>
  <si>
    <t xml:space="preserve">commission a statement on oath showing its gross operating revenue from intrastate </t>
  </si>
  <si>
    <t xml:space="preserve">operations for the preceding calendar year or portion thereof and pay to the commission a </t>
  </si>
  <si>
    <t xml:space="preserve">fee equal to one-tenth of one percent of the first fifty thousand dollars of gross operating </t>
  </si>
  <si>
    <t xml:space="preserve">not exceed the cost of collecting the fees. The commission may by rule waive any or all of </t>
  </si>
  <si>
    <t>the minimum fee established pursuant to this section.</t>
  </si>
  <si>
    <t xml:space="preserve">     The percentage rates of gross operating revenue to be paid in any year may be decreased </t>
  </si>
  <si>
    <t xml:space="preserve">by the commission for any class of companies subject to the payment of such fees, by </t>
  </si>
  <si>
    <t xml:space="preserve">general order entered before March 1st of such year, and for such purpose such companies </t>
  </si>
  <si>
    <t>shall be classified as follows:</t>
  </si>
  <si>
    <t xml:space="preserve">     Electrical, gas, water, telecommunications, and irrigation companies shall constitute class </t>
  </si>
  <si>
    <t xml:space="preserve">one. Every other company subject to regulation by the commission, for which regulatory fees </t>
  </si>
  <si>
    <t xml:space="preserve">are not otherwise fixed by law shall pay fees as herein provided and shall constitute </t>
  </si>
  <si>
    <t>additional classes according to kinds of businesses engaged in.</t>
  </si>
  <si>
    <t xml:space="preserve">     Any payment of the fee imposed by this section made after its due date shall include a </t>
  </si>
  <si>
    <t xml:space="preserve">late fee of two percent of the amount due. Delinquent fees shall accrue interest at the rate </t>
  </si>
  <si>
    <t>of one percent per month.</t>
  </si>
  <si>
    <t xml:space="preserve">[2003 c 296 § 1; 1994 c 83 § 1; 1990 c 48 § 1; 1985 c 450 § 14; 1961 c 14 § 80.24.010. Prior: 1955 </t>
  </si>
  <si>
    <t xml:space="preserve">c 125 § 2; prior: 1939 c 123 § 1, part; 1937 c 158 § 1, part; 1929 c 107 § 1, part; 1923 c 107 § 1, part; </t>
  </si>
  <si>
    <t>1921 c 113 § 1, part; RRS § 10417, part.]</t>
  </si>
  <si>
    <t>Electric</t>
  </si>
  <si>
    <t>Gas</t>
  </si>
  <si>
    <t>State Utility Tax</t>
  </si>
  <si>
    <t>two-tenths of one percent</t>
  </si>
  <si>
    <t>https://dor.wa.gov/find-taxes-rates/other-taxes/public-utility-tax</t>
  </si>
  <si>
    <r>
      <t xml:space="preserve">revenue, </t>
    </r>
    <r>
      <rPr>
        <b/>
        <sz val="11"/>
        <rFont val="Calibri"/>
        <family val="2"/>
        <scheme val="minor"/>
      </rPr>
      <t xml:space="preserve">plus </t>
    </r>
    <r>
      <rPr>
        <b/>
        <sz val="11"/>
        <rFont val="Calibri"/>
        <family val="2"/>
      </rPr>
      <t xml:space="preserve">two-tenths of one percent of any gross operating revenue in excess of fifty </t>
    </r>
  </si>
  <si>
    <r>
      <rPr>
        <b/>
        <sz val="11"/>
        <rFont val="Calibri"/>
        <family val="2"/>
      </rPr>
      <t>thousand dollars</t>
    </r>
    <r>
      <rPr>
        <sz val="11"/>
        <rFont val="Calibri"/>
        <family val="2"/>
        <scheme val="minor"/>
      </rPr>
      <t xml:space="preserve">: PROVIDED, That the commission may, by rule, set minimum fees that do </t>
    </r>
  </si>
  <si>
    <t>FEDERAL INCOME TAX ( LINE 7 * 21%)</t>
  </si>
  <si>
    <t>Checked on 1-25-2021</t>
  </si>
  <si>
    <t>FOR THE TWELVE MONTHS ENDED DECEMBER 31, 2022</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</si>
  <si>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</si>
  <si>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</si>
  <si>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</si>
  <si>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Every public service company subject to regulation by the commission shall, on or before the date specified by the commission for filing annual reports under RCW 80.04.080, file with the commission a statement on oath showing its gross operating revenue from intrastate operations for the preceding calendar year or portion thereof and pay to the commission a fee equal to one-tenth of one percent of the first fifty thousand dollars of gross operating revenue, plus four-tenths of one percent of any gross operating revenue in excess of fifty thousand dollars: PROVIDED, That the commission may, by rule, set minimum fees that do not exceed the cost of collecting the fees. The commission may by rule waive any or all of the minimum fee established pursuant to this section.</t>
  </si>
  <si>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</si>
  <si>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</si>
  <si>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</si>
  <si>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r>
      <t>[ </t>
    </r>
    <r>
      <rPr>
        <b/>
        <sz val="10"/>
        <color rgb="FF2B674D"/>
        <rFont val="Arial"/>
        <family val="2"/>
      </rPr>
      <t>2022 c 159 § 1</t>
    </r>
    <r>
      <rPr>
        <sz val="10"/>
        <color rgb="FF000000"/>
        <rFont val="Arial"/>
        <family val="2"/>
      </rPr>
      <t>; </t>
    </r>
    <r>
      <rPr>
        <b/>
        <sz val="10"/>
        <color rgb="FF2B674D"/>
        <rFont val="Arial"/>
        <family val="2"/>
      </rPr>
      <t>2003 c 296 § 1</t>
    </r>
    <r>
      <rPr>
        <sz val="10"/>
        <color rgb="FF000000"/>
        <rFont val="Arial"/>
        <family val="2"/>
      </rPr>
      <t>; </t>
    </r>
    <r>
      <rPr>
        <b/>
        <sz val="10"/>
        <color rgb="FF2B674D"/>
        <rFont val="Arial"/>
        <family val="2"/>
      </rPr>
      <t>1994 c 83 § 1</t>
    </r>
    <r>
      <rPr>
        <sz val="10"/>
        <color rgb="FF000000"/>
        <rFont val="Arial"/>
        <family val="2"/>
      </rPr>
      <t>; </t>
    </r>
    <r>
      <rPr>
        <b/>
        <sz val="10"/>
        <color rgb="FF2B674D"/>
        <rFont val="Arial"/>
        <family val="2"/>
      </rPr>
      <t>1990 c 48 § 1</t>
    </r>
    <r>
      <rPr>
        <sz val="10"/>
        <color rgb="FF000000"/>
        <rFont val="Arial"/>
        <family val="2"/>
      </rPr>
      <t>; </t>
    </r>
    <r>
      <rPr>
        <b/>
        <sz val="10"/>
        <color rgb="FF2B674D"/>
        <rFont val="Arial"/>
        <family val="2"/>
      </rPr>
      <t>1985 c 450 § 14</t>
    </r>
    <r>
      <rPr>
        <sz val="10"/>
        <color rgb="FF000000"/>
        <rFont val="Arial"/>
        <family val="2"/>
      </rPr>
      <t>; </t>
    </r>
    <r>
      <rPr>
        <b/>
        <sz val="10"/>
        <color rgb="FF2B674D"/>
        <rFont val="Arial"/>
        <family val="2"/>
      </rPr>
      <t>1961 c 14 § 80.24.010</t>
    </r>
    <r>
      <rPr>
        <sz val="10"/>
        <color rgb="FF000000"/>
        <rFont val="Arial"/>
        <family val="2"/>
      </rPr>
      <t>. Prior: </t>
    </r>
    <r>
      <rPr>
        <b/>
        <sz val="10"/>
        <color rgb="FF2B674D"/>
        <rFont val="Arial"/>
        <family val="2"/>
      </rPr>
      <t>1955 c 125 § 2</t>
    </r>
    <r>
      <rPr>
        <sz val="10"/>
        <color rgb="FF000000"/>
        <rFont val="Arial"/>
        <family val="2"/>
      </rPr>
      <t>; prior: 1939 c 123 § 1, part; 1937 c 158 § 1, part; 1929 c 107 § 1, part; 1923 c 107 § 1, part; 1921 c 113 § 1, part; RRS § 10417, part.]</t>
    </r>
  </si>
  <si>
    <t>four-tenths of one percent</t>
  </si>
  <si>
    <t>checked on 01/19/2023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</si>
</sst>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3"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b/>
      <sz val="11"/>
      <name val="Calibri"/>
      <family val="2"/>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33">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7" fillId="0" borderId="0" xfId="0" applyNumberFormat="1" applyFont="1" applyAlignment="1"/>
    <xf numFmtId="0" fontId="9" fillId="0" borderId="0" xfId="0" applyFont="1" applyAlignment="1">
      <alignment vertical="center" wrapText="1"/>
    </xf>
    <xf numFmtId="0" fontId="12" fillId="0" borderId="0" xfId="1" applyAlignment="1">
      <alignment vertical="center" wrapText="1"/>
    </xf>
    <xf numFmtId="0" fontId="8" fillId="0" borderId="0" xfId="0" applyFont="1" applyAlignment="1">
      <alignment vertical="center" wrapText="1"/>
    </xf>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38100</xdr:rowOff>
    </xdr:from>
    <xdr:to>
      <xdr:col>11</xdr:col>
      <xdr:colOff>266169</xdr:colOff>
      <xdr:row>34</xdr:row>
      <xdr:rowOff>130448</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769620"/>
          <a:ext cx="6971769" cy="5578748"/>
        </a:xfrm>
        <a:prstGeom prst="rect">
          <a:avLst/>
        </a:prstGeom>
      </xdr:spPr>
    </xdr:pic>
    <xdr:clientData/>
  </xdr:twoCellAnchor>
  <xdr:twoCellAnchor>
    <xdr:from>
      <xdr:col>9</xdr:col>
      <xdr:colOff>190500</xdr:colOff>
      <xdr:row>23</xdr:row>
      <xdr:rowOff>121920</xdr:rowOff>
    </xdr:from>
    <xdr:to>
      <xdr:col>11</xdr:col>
      <xdr:colOff>15240</xdr:colOff>
      <xdr:row>29</xdr:row>
      <xdr:rowOff>68580</xdr:rowOff>
    </xdr:to>
    <xdr:sp macro="" textlink="">
      <xdr:nvSpPr>
        <xdr:cNvPr id="3" name="Rounded Rectangle 2"/>
        <xdr:cNvSpPr/>
      </xdr:nvSpPr>
      <xdr:spPr>
        <a:xfrm>
          <a:off x="5676900" y="4328160"/>
          <a:ext cx="1043940" cy="1043940"/>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2%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2%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BS Acct-Elec"/>
      <sheetName val="ZO12"/>
      <sheetName val="FERC Module"/>
      <sheetName val="SOE 12 ME 8-2022"/>
      <sheetName val="2022 AllocM"/>
      <sheetName val="2021 AllocFct"/>
      <sheetName val="2020 AllocFactrs"/>
      <sheetName val="2019 Allocation Factors"/>
    </sheetNames>
    <sheetDataSet>
      <sheetData sheetId="0">
        <row r="18">
          <cell r="I18">
            <v>5.3359999999999996E-3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BS Acct-Gas"/>
      <sheetName val="ZO12"/>
      <sheetName val="SOG 12ME 8-2022"/>
      <sheetName val="2022 AllocM"/>
      <sheetName val="2021 AllocFct"/>
      <sheetName val="2020 AllocFactrs"/>
      <sheetName val="2019 Allocation Factors"/>
    </sheetNames>
    <sheetDataSet>
      <sheetData sheetId="0">
        <row r="18">
          <cell r="G18">
            <v>2.7460000000000002E-3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app.leg.wa.gov/RCW/default.aspx?cite=80.04.080" TargetMode="External"/><Relationship Id="rId1" Type="http://schemas.openxmlformats.org/officeDocument/2006/relationships/hyperlink" Target="http://app.leg.wa.gov/RCW/default.aspx?cite=80.24.010" TargetMode="Externa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tabSelected="1" zoomScaleNormal="100" workbookViewId="0">
      <selection activeCell="G38" sqref="G38"/>
    </sheetView>
  </sheetViews>
  <sheetFormatPr defaultColWidth="9.109375" defaultRowHeight="13.2" x14ac:dyDescent="0.25"/>
  <cols>
    <col min="1" max="1" width="5.44140625" style="3" customWidth="1"/>
    <col min="2" max="2" width="63.109375" style="3" customWidth="1"/>
    <col min="3" max="3" width="1.33203125" style="3" customWidth="1"/>
    <col min="4" max="4" width="7.88671875" style="3" customWidth="1"/>
    <col min="5" max="5" width="15.44140625" style="3" customWidth="1"/>
    <col min="6" max="6" width="9.109375" style="3"/>
    <col min="7" max="7" width="82.88671875" style="3" bestFit="1" customWidth="1"/>
    <col min="8" max="16384" width="9.109375" style="3"/>
  </cols>
  <sheetData>
    <row r="3" spans="1:7" x14ac:dyDescent="0.25">
      <c r="A3" s="1"/>
      <c r="B3" s="2"/>
      <c r="C3" s="2"/>
      <c r="D3" s="2"/>
      <c r="E3" s="19"/>
    </row>
    <row r="4" spans="1:7" x14ac:dyDescent="0.25">
      <c r="A4" s="1"/>
      <c r="B4" s="1"/>
      <c r="C4" s="1"/>
      <c r="D4" s="1"/>
      <c r="E4" s="19"/>
    </row>
    <row r="5" spans="1:7" x14ac:dyDescent="0.25">
      <c r="A5" s="1"/>
      <c r="B5" s="1"/>
      <c r="C5" s="1"/>
      <c r="D5" s="1"/>
    </row>
    <row r="6" spans="1:7" x14ac:dyDescent="0.25">
      <c r="B6" s="30" t="s">
        <v>2</v>
      </c>
      <c r="C6" s="30"/>
      <c r="D6" s="30"/>
      <c r="E6" s="30"/>
    </row>
    <row r="7" spans="1:7" x14ac:dyDescent="0.25">
      <c r="A7" s="4"/>
      <c r="B7" s="31" t="s">
        <v>3</v>
      </c>
      <c r="C7" s="31"/>
      <c r="D7" s="31"/>
      <c r="E7" s="31"/>
    </row>
    <row r="8" spans="1:7" x14ac:dyDescent="0.25">
      <c r="A8" s="5"/>
      <c r="B8" s="32" t="s">
        <v>49</v>
      </c>
      <c r="C8" s="32"/>
      <c r="D8" s="32"/>
      <c r="E8" s="32"/>
    </row>
    <row r="9" spans="1:7" x14ac:dyDescent="0.25">
      <c r="A9" s="5"/>
      <c r="B9" s="32" t="s">
        <v>13</v>
      </c>
      <c r="C9" s="32"/>
      <c r="D9" s="32"/>
      <c r="E9" s="32"/>
    </row>
    <row r="10" spans="1:7" x14ac:dyDescent="0.25">
      <c r="A10" s="1"/>
      <c r="B10" s="1"/>
      <c r="C10" s="1"/>
      <c r="D10" s="1"/>
      <c r="E10" s="1"/>
    </row>
    <row r="11" spans="1:7" x14ac:dyDescent="0.25">
      <c r="A11" s="6" t="s">
        <v>1</v>
      </c>
      <c r="B11" s="1"/>
      <c r="C11" s="1"/>
      <c r="D11" s="1"/>
      <c r="E11" s="1"/>
    </row>
    <row r="12" spans="1:7" x14ac:dyDescent="0.25">
      <c r="A12" s="7" t="s">
        <v>0</v>
      </c>
      <c r="B12" s="8" t="s">
        <v>4</v>
      </c>
      <c r="C12" s="9"/>
      <c r="D12" s="9"/>
      <c r="E12" s="10" t="s">
        <v>5</v>
      </c>
    </row>
    <row r="13" spans="1:7" x14ac:dyDescent="0.25">
      <c r="A13" s="2"/>
      <c r="B13" s="2"/>
      <c r="C13" s="2"/>
      <c r="D13" s="2"/>
      <c r="E13" s="11"/>
    </row>
    <row r="14" spans="1:7" x14ac:dyDescent="0.25">
      <c r="A14" s="11">
        <v>1</v>
      </c>
      <c r="B14" s="12" t="s">
        <v>6</v>
      </c>
      <c r="C14" s="2"/>
      <c r="D14" s="2"/>
      <c r="E14" s="14">
        <f>[1]Lead!$I$18</f>
        <v>5.3359999999999996E-3</v>
      </c>
      <c r="G14" s="26"/>
    </row>
    <row r="15" spans="1:7" x14ac:dyDescent="0.25">
      <c r="A15" s="11">
        <v>2</v>
      </c>
      <c r="B15" s="12" t="s">
        <v>7</v>
      </c>
      <c r="C15" s="2"/>
      <c r="D15" s="2"/>
      <c r="E15" s="14">
        <f>'Annual Filing Fee'!A1</f>
        <v>2E-3</v>
      </c>
    </row>
    <row r="16" spans="1:7" x14ac:dyDescent="0.25">
      <c r="A16" s="11">
        <v>3</v>
      </c>
      <c r="B16" s="12" t="str">
        <f>"STATE UTILITY TAX - NET OF BAD DEBTS ( "&amp;D16*100&amp;"% - ( LINE 1 * "&amp;D16*100&amp;"%) )"</f>
        <v>STATE UTILITY TAX - NET OF BAD DEBTS ( 3.8734% - ( LINE 1 * 3.8734%) )</v>
      </c>
      <c r="C16" s="2"/>
      <c r="D16" s="20">
        <f>'Pub Util Tax'!D3</f>
        <v>3.8733999999999998E-2</v>
      </c>
      <c r="E16" s="15">
        <f>ROUND(D16-(D16*E14),6)</f>
        <v>3.8526999999999999E-2</v>
      </c>
    </row>
    <row r="17" spans="1:5" x14ac:dyDescent="0.25">
      <c r="A17" s="11">
        <v>4</v>
      </c>
      <c r="B17" s="12"/>
      <c r="C17" s="2"/>
      <c r="D17" s="2"/>
      <c r="E17" s="16"/>
    </row>
    <row r="18" spans="1:5" x14ac:dyDescent="0.25">
      <c r="A18" s="11">
        <v>5</v>
      </c>
      <c r="B18" s="12" t="s">
        <v>8</v>
      </c>
      <c r="C18" s="2"/>
      <c r="D18" s="2"/>
      <c r="E18" s="14">
        <f>ROUND(SUM(E14:E16),6)</f>
        <v>4.5863000000000001E-2</v>
      </c>
    </row>
    <row r="19" spans="1:5" x14ac:dyDescent="0.25">
      <c r="A19" s="11">
        <v>6</v>
      </c>
      <c r="B19" s="2"/>
      <c r="C19" s="2"/>
      <c r="D19" s="2"/>
      <c r="E19" s="14"/>
    </row>
    <row r="20" spans="1:5" x14ac:dyDescent="0.25">
      <c r="A20" s="11">
        <v>7</v>
      </c>
      <c r="B20" s="2" t="s">
        <v>9</v>
      </c>
      <c r="C20" s="2"/>
      <c r="D20" s="2"/>
      <c r="E20" s="14">
        <f>ROUND(1-E18,6)</f>
        <v>0.95413700000000001</v>
      </c>
    </row>
    <row r="21" spans="1:5" x14ac:dyDescent="0.25">
      <c r="A21" s="11">
        <v>8</v>
      </c>
      <c r="B21" s="12" t="s">
        <v>47</v>
      </c>
      <c r="C21" s="2"/>
      <c r="D21" s="13">
        <v>0.21</v>
      </c>
      <c r="E21" s="14">
        <f>ROUND((E20)*D21,6)</f>
        <v>0.20036899999999999</v>
      </c>
    </row>
    <row r="22" spans="1:5" x14ac:dyDescent="0.25">
      <c r="A22" s="11">
        <v>9</v>
      </c>
      <c r="B22" s="12" t="s">
        <v>12</v>
      </c>
      <c r="C22" s="2"/>
      <c r="D22" s="2"/>
      <c r="E22" s="17">
        <f>ROUND(1-E21-E18,6)</f>
        <v>0.75376799999999999</v>
      </c>
    </row>
    <row r="23" spans="1:5" x14ac:dyDescent="0.25">
      <c r="A23" s="2"/>
      <c r="B23" s="2"/>
      <c r="C23" s="2"/>
      <c r="D23" s="2"/>
      <c r="E23" s="11"/>
    </row>
    <row r="26" spans="1:5" x14ac:dyDescent="0.25">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G15" sqref="G15"/>
    </sheetView>
  </sheetViews>
  <sheetFormatPr defaultColWidth="9.109375" defaultRowHeight="13.2" x14ac:dyDescent="0.25"/>
  <cols>
    <col min="1" max="1" width="5.44140625" style="3" customWidth="1"/>
    <col min="2" max="2" width="63.33203125" style="3" bestFit="1" customWidth="1"/>
    <col min="3" max="3" width="3.44140625" style="3" customWidth="1"/>
    <col min="4" max="4" width="10" style="3" bestFit="1" customWidth="1"/>
    <col min="5" max="5" width="18.109375" style="3" customWidth="1"/>
    <col min="6" max="16384" width="9.109375" style="3"/>
  </cols>
  <sheetData>
    <row r="2" spans="1:7" x14ac:dyDescent="0.25">
      <c r="A2" s="1"/>
      <c r="B2" s="2"/>
      <c r="C2" s="2"/>
      <c r="D2" s="2"/>
      <c r="E2" s="19"/>
    </row>
    <row r="3" spans="1:7" x14ac:dyDescent="0.25">
      <c r="A3" s="1"/>
      <c r="B3" s="1"/>
      <c r="C3" s="1"/>
      <c r="D3" s="1"/>
      <c r="E3" s="19"/>
    </row>
    <row r="4" spans="1:7" x14ac:dyDescent="0.25">
      <c r="A4" s="1"/>
      <c r="B4" s="1"/>
      <c r="C4" s="1"/>
      <c r="D4" s="1"/>
    </row>
    <row r="5" spans="1:7" x14ac:dyDescent="0.25">
      <c r="B5" s="30" t="s">
        <v>10</v>
      </c>
      <c r="C5" s="30"/>
      <c r="D5" s="30"/>
      <c r="E5" s="30"/>
    </row>
    <row r="6" spans="1:7" x14ac:dyDescent="0.25">
      <c r="A6" s="4"/>
      <c r="B6" s="31" t="s">
        <v>11</v>
      </c>
      <c r="C6" s="31"/>
      <c r="D6" s="31"/>
      <c r="E6" s="31"/>
    </row>
    <row r="7" spans="1:7" x14ac:dyDescent="0.25">
      <c r="A7" s="5"/>
      <c r="B7" s="32" t="str">
        <f>+'4.01 E'!B8:E8</f>
        <v>FOR THE TWELVE MONTHS ENDED DECEMBER 31, 2022</v>
      </c>
      <c r="C7" s="32"/>
      <c r="D7" s="32"/>
      <c r="E7" s="32"/>
    </row>
    <row r="8" spans="1:7" x14ac:dyDescent="0.25">
      <c r="A8" s="5"/>
      <c r="B8" s="32" t="s">
        <v>13</v>
      </c>
      <c r="C8" s="32"/>
      <c r="D8" s="32"/>
      <c r="E8" s="32"/>
    </row>
    <row r="9" spans="1:7" x14ac:dyDescent="0.25">
      <c r="A9" s="1"/>
      <c r="B9" s="1"/>
      <c r="C9" s="1"/>
      <c r="D9" s="1"/>
      <c r="E9" s="1"/>
    </row>
    <row r="10" spans="1:7" x14ac:dyDescent="0.25">
      <c r="A10" s="6" t="s">
        <v>1</v>
      </c>
      <c r="B10" s="1"/>
      <c r="C10" s="1"/>
      <c r="D10" s="1"/>
      <c r="E10" s="1"/>
    </row>
    <row r="11" spans="1:7" x14ac:dyDescent="0.25">
      <c r="A11" s="7" t="s">
        <v>0</v>
      </c>
      <c r="B11" s="8" t="s">
        <v>4</v>
      </c>
      <c r="C11" s="9"/>
      <c r="D11" s="9"/>
      <c r="E11" s="10" t="s">
        <v>5</v>
      </c>
    </row>
    <row r="12" spans="1:7" x14ac:dyDescent="0.25">
      <c r="A12" s="2"/>
      <c r="B12" s="2"/>
      <c r="C12" s="2"/>
      <c r="D12" s="2"/>
      <c r="E12" s="11"/>
    </row>
    <row r="13" spans="1:7" x14ac:dyDescent="0.25">
      <c r="A13" s="11">
        <v>1</v>
      </c>
      <c r="B13" s="12" t="s">
        <v>6</v>
      </c>
      <c r="C13" s="2"/>
      <c r="D13" s="2"/>
      <c r="E13" s="14">
        <f>'[2]Lead Sheet'!$G$18</f>
        <v>2.7460000000000002E-3</v>
      </c>
      <c r="G13" s="26"/>
    </row>
    <row r="14" spans="1:7" x14ac:dyDescent="0.25">
      <c r="A14" s="11">
        <v>2</v>
      </c>
      <c r="B14" s="12" t="s">
        <v>7</v>
      </c>
      <c r="C14" s="2"/>
      <c r="D14" s="2"/>
      <c r="E14" s="14">
        <f>'Annual Filing Fee'!A1</f>
        <v>2E-3</v>
      </c>
    </row>
    <row r="15" spans="1:7" x14ac:dyDescent="0.25">
      <c r="A15" s="11">
        <v>3</v>
      </c>
      <c r="B15" s="12" t="str">
        <f>"STATE UTILITY TAX - NET OF BAD DEBTS ( "&amp;D15*100&amp;"% - ( LINE 1 * "&amp;D15*100&amp;"%) )"</f>
        <v>STATE UTILITY TAX - NET OF BAD DEBTS ( 3.852% - ( LINE 1 * 3.852%) )</v>
      </c>
      <c r="C15" s="2"/>
      <c r="D15" s="20">
        <f>'Pub Util Tax'!D4</f>
        <v>3.8519999999999999E-2</v>
      </c>
      <c r="E15" s="15">
        <f>ROUND(D15-(D15*E13),6)</f>
        <v>3.8413999999999997E-2</v>
      </c>
    </row>
    <row r="16" spans="1:7" x14ac:dyDescent="0.25">
      <c r="A16" s="11">
        <v>4</v>
      </c>
      <c r="B16" s="12"/>
      <c r="C16" s="2"/>
      <c r="D16" s="2"/>
      <c r="E16" s="16"/>
    </row>
    <row r="17" spans="1:5" x14ac:dyDescent="0.25">
      <c r="A17" s="11">
        <v>5</v>
      </c>
      <c r="B17" s="12" t="s">
        <v>8</v>
      </c>
      <c r="C17" s="2"/>
      <c r="D17" s="2"/>
      <c r="E17" s="14">
        <f>ROUND(SUM(E13:E15),6)</f>
        <v>4.3159999999999997E-2</v>
      </c>
    </row>
    <row r="18" spans="1:5" x14ac:dyDescent="0.25">
      <c r="A18" s="11">
        <v>6</v>
      </c>
      <c r="B18" s="2"/>
      <c r="C18" s="2"/>
      <c r="D18" s="2"/>
      <c r="E18" s="14"/>
    </row>
    <row r="19" spans="1:5" x14ac:dyDescent="0.25">
      <c r="A19" s="11">
        <v>7</v>
      </c>
      <c r="B19" s="2" t="s">
        <v>9</v>
      </c>
      <c r="C19" s="2"/>
      <c r="D19" s="2"/>
      <c r="E19" s="14">
        <f>ROUND(1-E17,6)</f>
        <v>0.95684000000000002</v>
      </c>
    </row>
    <row r="20" spans="1:5" x14ac:dyDescent="0.25">
      <c r="A20" s="11">
        <v>8</v>
      </c>
      <c r="B20" s="12" t="s">
        <v>47</v>
      </c>
      <c r="C20" s="2"/>
      <c r="D20" s="13">
        <v>0.21</v>
      </c>
      <c r="E20" s="14">
        <f>ROUND((E19)*D20,6)</f>
        <v>0.200936</v>
      </c>
    </row>
    <row r="21" spans="1:5" x14ac:dyDescent="0.25">
      <c r="A21" s="11">
        <v>9</v>
      </c>
      <c r="B21" s="12" t="s">
        <v>12</v>
      </c>
      <c r="C21" s="2"/>
      <c r="D21" s="2"/>
      <c r="E21" s="17">
        <f>ROUND(1-E20-E17,6)</f>
        <v>0.75590400000000002</v>
      </c>
    </row>
    <row r="22" spans="1:5" x14ac:dyDescent="0.25">
      <c r="A22" s="2"/>
      <c r="B22" s="2"/>
      <c r="C22" s="2"/>
      <c r="D22" s="2"/>
      <c r="E22" s="11"/>
    </row>
    <row r="25" spans="1:5" x14ac:dyDescent="0.25">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2" sqref="K2"/>
    </sheetView>
  </sheetViews>
  <sheetFormatPr defaultColWidth="8.88671875" defaultRowHeight="14.4" x14ac:dyDescent="0.3"/>
  <cols>
    <col min="1" max="9" width="8.88671875" style="23"/>
    <col min="10" max="10" width="90" style="23" customWidth="1"/>
    <col min="11" max="16384" width="8.88671875" style="23"/>
  </cols>
  <sheetData>
    <row r="1" spans="1:11" x14ac:dyDescent="0.3">
      <c r="A1" s="22">
        <v>2E-3</v>
      </c>
      <c r="B1" s="23" t="s">
        <v>43</v>
      </c>
      <c r="J1" s="23">
        <v>4.0000000000000001E-3</v>
      </c>
      <c r="K1" s="23" t="s">
        <v>58</v>
      </c>
    </row>
    <row r="2" spans="1:11" ht="5.4" customHeight="1" x14ac:dyDescent="0.3">
      <c r="A2" s="22"/>
    </row>
    <row r="3" spans="1:11" x14ac:dyDescent="0.3">
      <c r="A3" s="22" t="s">
        <v>14</v>
      </c>
      <c r="C3" s="23" t="s">
        <v>48</v>
      </c>
      <c r="J3" s="23" t="s">
        <v>50</v>
      </c>
    </row>
    <row r="4" spans="1:11" x14ac:dyDescent="0.3">
      <c r="A4" s="22" t="s">
        <v>17</v>
      </c>
    </row>
    <row r="5" spans="1:11" x14ac:dyDescent="0.3">
      <c r="J5" s="28" t="s">
        <v>51</v>
      </c>
    </row>
    <row r="6" spans="1:11" ht="34.799999999999997" x14ac:dyDescent="0.3">
      <c r="A6" s="24" t="s">
        <v>19</v>
      </c>
      <c r="J6" s="27" t="s">
        <v>52</v>
      </c>
    </row>
    <row r="7" spans="1:11" ht="115.2" x14ac:dyDescent="0.3">
      <c r="A7" s="24" t="s">
        <v>20</v>
      </c>
      <c r="J7" s="28" t="s">
        <v>53</v>
      </c>
    </row>
    <row r="8" spans="1:11" ht="39.6" x14ac:dyDescent="0.3">
      <c r="A8" s="24" t="s">
        <v>21</v>
      </c>
      <c r="J8" s="29" t="s">
        <v>54</v>
      </c>
    </row>
    <row r="9" spans="1:11" ht="52.8" x14ac:dyDescent="0.3">
      <c r="A9" s="24" t="s">
        <v>22</v>
      </c>
      <c r="J9" s="29" t="s">
        <v>55</v>
      </c>
    </row>
    <row r="10" spans="1:11" ht="26.4" x14ac:dyDescent="0.3">
      <c r="A10" s="24" t="s">
        <v>23</v>
      </c>
      <c r="J10" s="29" t="s">
        <v>56</v>
      </c>
    </row>
    <row r="11" spans="1:11" ht="39.6" x14ac:dyDescent="0.3">
      <c r="A11" s="24" t="s">
        <v>45</v>
      </c>
      <c r="J11" s="29" t="s">
        <v>57</v>
      </c>
    </row>
    <row r="12" spans="1:11" x14ac:dyDescent="0.3">
      <c r="A12" s="23" t="s">
        <v>46</v>
      </c>
    </row>
    <row r="13" spans="1:11" x14ac:dyDescent="0.3">
      <c r="A13" s="23" t="s">
        <v>24</v>
      </c>
    </row>
    <row r="14" spans="1:11" x14ac:dyDescent="0.3">
      <c r="A14" s="23" t="s">
        <v>25</v>
      </c>
    </row>
    <row r="16" spans="1:11" x14ac:dyDescent="0.3">
      <c r="A16" s="24" t="s">
        <v>26</v>
      </c>
    </row>
    <row r="17" spans="1:14" x14ac:dyDescent="0.3">
      <c r="A17" s="23" t="s">
        <v>27</v>
      </c>
    </row>
    <row r="18" spans="1:14" x14ac:dyDescent="0.3">
      <c r="A18" s="23" t="s">
        <v>28</v>
      </c>
    </row>
    <row r="19" spans="1:14" x14ac:dyDescent="0.3">
      <c r="A19" s="23" t="s">
        <v>29</v>
      </c>
      <c r="N19" s="25"/>
    </row>
    <row r="21" spans="1:14" x14ac:dyDescent="0.3">
      <c r="A21" s="24" t="s">
        <v>30</v>
      </c>
    </row>
    <row r="22" spans="1:14" x14ac:dyDescent="0.3">
      <c r="A22" s="24" t="s">
        <v>31</v>
      </c>
    </row>
    <row r="23" spans="1:14" x14ac:dyDescent="0.3">
      <c r="A23" s="23" t="s">
        <v>32</v>
      </c>
    </row>
    <row r="24" spans="1:14" x14ac:dyDescent="0.3">
      <c r="A24" s="23" t="s">
        <v>33</v>
      </c>
    </row>
    <row r="26" spans="1:14" x14ac:dyDescent="0.3">
      <c r="A26" s="23" t="s">
        <v>34</v>
      </c>
    </row>
    <row r="27" spans="1:14" x14ac:dyDescent="0.3">
      <c r="A27" s="23" t="s">
        <v>35</v>
      </c>
    </row>
    <row r="28" spans="1:14" x14ac:dyDescent="0.3">
      <c r="A28" s="23" t="s">
        <v>36</v>
      </c>
    </row>
    <row r="30" spans="1:14" x14ac:dyDescent="0.3">
      <c r="A30" s="23" t="s">
        <v>37</v>
      </c>
    </row>
    <row r="31" spans="1:14" x14ac:dyDescent="0.3">
      <c r="A31" s="23" t="s">
        <v>38</v>
      </c>
    </row>
    <row r="32" spans="1:14" x14ac:dyDescent="0.3">
      <c r="A32" s="23" t="s">
        <v>39</v>
      </c>
    </row>
    <row r="34" spans="1:1" x14ac:dyDescent="0.3">
      <c r="A34" s="23" t="s">
        <v>15</v>
      </c>
    </row>
    <row r="35" spans="1:1" x14ac:dyDescent="0.3">
      <c r="A35" s="23" t="s">
        <v>18</v>
      </c>
    </row>
    <row r="36" spans="1:1" x14ac:dyDescent="0.3">
      <c r="A36" s="23" t="s">
        <v>16</v>
      </c>
    </row>
  </sheetData>
  <hyperlinks>
    <hyperlink ref="J5" r:id="rId1" display="http://app.leg.wa.gov/RCW/default.aspx?cite=80.24.010"/>
    <hyperlink ref="J7" r:id="rId2" display="http://app.leg.wa.gov/RCW/default.aspx?cite=80.04.080"/>
  </hyperlinks>
  <pageMargins left="0.7" right="0.7" top="0.75" bottom="0.75" header="0.3" footer="0.3"/>
  <pageSetup orientation="portrait"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M27" sqref="M27"/>
    </sheetView>
  </sheetViews>
  <sheetFormatPr defaultRowHeight="14.4" x14ac:dyDescent="0.3"/>
  <sheetData>
    <row r="1" spans="1:4" x14ac:dyDescent="0.3">
      <c r="A1" t="s">
        <v>42</v>
      </c>
    </row>
    <row r="2" spans="1:4" x14ac:dyDescent="0.3">
      <c r="A2" t="s">
        <v>44</v>
      </c>
    </row>
    <row r="3" spans="1:4" x14ac:dyDescent="0.3">
      <c r="C3" t="s">
        <v>40</v>
      </c>
      <c r="D3">
        <v>3.8733999999999998E-2</v>
      </c>
    </row>
    <row r="4" spans="1:4" x14ac:dyDescent="0.3">
      <c r="C4" t="s">
        <v>41</v>
      </c>
      <c r="D4" s="21">
        <v>3.8519999999999999E-2</v>
      </c>
    </row>
    <row r="25" spans="13:13" x14ac:dyDescent="0.3">
      <c r="M25" t="s">
        <v>59</v>
      </c>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876637A322CD34A97BA8DF2700F41D9" ma:contentTypeVersion="24" ma:contentTypeDescription="" ma:contentTypeScope="" ma:versionID="2c1114dc6e92b1cb51d7297178dcca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2023-03-30T07:00:00+00:00</OpenedDate>
    <SignificantOrder xmlns="dc463f71-b30c-4ab2-9473-d307f9d35888">false</SignificantOrder>
    <Date1 xmlns="dc463f71-b30c-4ab2-9473-d307f9d35888">2023-03-30T07:00:00+00:00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230208</DocketNumber>
    <DelegatedOrder xmlns="dc463f71-b30c-4ab2-9473-d307f9d35888">false</DelegatedOrder>
  </documentManagement>
</p:properties>
</file>

<file path=customXml/itemProps1.xml><?xml version="1.0" encoding="utf-8"?>
<ds:datastoreItem xmlns:ds="http://schemas.openxmlformats.org/officeDocument/2006/customXml" ds:itemID="{996E7702-B152-471A-B9BF-4D6AC5BF4F46}"/>
</file>

<file path=customXml/itemProps2.xml><?xml version="1.0" encoding="utf-8"?>
<ds:datastoreItem xmlns:ds="http://schemas.openxmlformats.org/officeDocument/2006/customXml" ds:itemID="{026DE578-4FE9-456C-A341-0A89163AED4C}"/>
</file>

<file path=customXml/itemProps3.xml><?xml version="1.0" encoding="utf-8"?>
<ds:datastoreItem xmlns:ds="http://schemas.openxmlformats.org/officeDocument/2006/customXml" ds:itemID="{B5FF24A5-39D9-481C-A571-B9BAE4571297}"/>
</file>

<file path=customXml/itemProps4.xml><?xml version="1.0" encoding="utf-8"?>
<ds:datastoreItem xmlns:ds="http://schemas.openxmlformats.org/officeDocument/2006/customXml" ds:itemID="{E17AE9E2-590D-441B-8268-2761612676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Marina</cp:lastModifiedBy>
  <cp:lastPrinted>2013-10-08T16:45:25Z</cp:lastPrinted>
  <dcterms:created xsi:type="dcterms:W3CDTF">2010-03-22T20:07:48Z</dcterms:created>
  <dcterms:modified xsi:type="dcterms:W3CDTF">2023-03-28T18:48:16Z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0x0101006E56B4D1795A2E4DB2F0B01679ED314A004876637A322CD34A97BA8DF2700F41D9</vt:lpwstr>
  </property>
  <property fmtid="{D5CDD505-2E9C-101B-9397-08002B2CF9AE}" pid="3" name="_docset_NoMedatataSyncRequired">
    <vt:lpwstr>False</vt:lpwstr>
  </property>
  <property fmtid="{D5CDD505-2E9C-101B-9397-08002B2CF9AE}" pid="4" name="IsEFSEC">
    <vt:bool>false</vt:bool>
  </property>
</Properties>
</file>