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0" yWindow="135" windowWidth="22980" windowHeight="10845"/>
  </bookViews>
  <sheets>
    <sheet name="Elect. Customer Counts Pg 10a " sheetId="1" r:id="rId1"/>
  </sheets>
  <definedNames>
    <definedName name="data">#REF!</definedName>
    <definedName name="data12">#REF!</definedName>
    <definedName name="MONTH">#REF!</definedName>
    <definedName name="_xlnm.Print_Area" localSheetId="0">'Elect. Customer Counts Pg 10a '!$A$1:$J$54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52511" calcMode="autoNoTable"/>
</workbook>
</file>

<file path=xl/calcChain.xml><?xml version="1.0" encoding="utf-8"?>
<calcChain xmlns="http://schemas.openxmlformats.org/spreadsheetml/2006/main">
  <c r="H53" i="1" l="1"/>
  <c r="E53" i="1"/>
  <c r="D53" i="1"/>
  <c r="I52" i="1"/>
  <c r="J52" i="1" s="1"/>
  <c r="F52" i="1"/>
  <c r="G52" i="1" s="1"/>
  <c r="I51" i="1"/>
  <c r="J51" i="1" s="1"/>
  <c r="G51" i="1"/>
  <c r="F51" i="1"/>
  <c r="I50" i="1"/>
  <c r="J50" i="1" s="1"/>
  <c r="F50" i="1"/>
  <c r="G50" i="1" s="1"/>
  <c r="I49" i="1"/>
  <c r="J49" i="1" s="1"/>
  <c r="G49" i="1"/>
  <c r="F49" i="1"/>
  <c r="I48" i="1"/>
  <c r="J48" i="1" s="1"/>
  <c r="F48" i="1"/>
  <c r="G48" i="1" s="1"/>
  <c r="I47" i="1"/>
  <c r="J47" i="1" s="1"/>
  <c r="G47" i="1"/>
  <c r="F47" i="1"/>
  <c r="F53" i="1" s="1"/>
  <c r="G53" i="1" s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F42" i="1" s="1"/>
  <c r="G42" i="1" s="1"/>
  <c r="H31" i="1"/>
  <c r="E31" i="1"/>
  <c r="D31" i="1"/>
  <c r="J30" i="1"/>
  <c r="I30" i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J26" i="1"/>
  <c r="I26" i="1"/>
  <c r="F26" i="1"/>
  <c r="G26" i="1" s="1"/>
  <c r="I25" i="1"/>
  <c r="I31" i="1" s="1"/>
  <c r="J31" i="1" s="1"/>
  <c r="F25" i="1"/>
  <c r="H20" i="1"/>
  <c r="E20" i="1"/>
  <c r="D20" i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I42" i="1" l="1"/>
  <c r="J42" i="1" s="1"/>
  <c r="F20" i="1"/>
  <c r="G20" i="1" s="1"/>
  <c r="J25" i="1"/>
  <c r="F31" i="1"/>
  <c r="G31" i="1" s="1"/>
  <c r="I53" i="1"/>
  <c r="J53" i="1" s="1"/>
  <c r="J14" i="1"/>
  <c r="G36" i="1"/>
  <c r="G25" i="1"/>
</calcChain>
</file>

<file path=xl/sharedStrings.xml><?xml version="1.0" encoding="utf-8"?>
<sst xmlns="http://schemas.openxmlformats.org/spreadsheetml/2006/main" count="92" uniqueCount="36">
  <si>
    <t>PUGET SOUND ENERGY, INC.</t>
  </si>
  <si>
    <t>AVERAGE NUMBER OF CUSTOMERS</t>
  </si>
  <si>
    <t>12/31/2017</t>
  </si>
  <si>
    <t>ELECTRIC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</si>
  <si>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</si>
  <si>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</si>
  <si>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</si>
  <si>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</si>
  <si>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</si>
  <si>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</si>
  <si>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</si>
  <si>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</si>
  <si>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</si>
  <si>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</si>
  <si>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</si>
  <si>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</si>
  <si>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</si>
  <si>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</si>
  <si>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</si>
  <si>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</si>
  <si>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</si>
  <si>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</si>
  <si>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</si>
  <si>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</si>
  <si>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</si>
  <si>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</si>
  <si>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</t>
  </si>
  <si>
    <t>Industrial</t>
  </si>
  <si>
    <t>Outdoor Lighting</t>
  </si>
  <si>
    <t>Electric Sales for Resale</t>
  </si>
  <si>
    <t>Transportation - Electric</t>
  </si>
  <si>
    <t>Total Number of Customers</t>
  </si>
  <si>
    <t xml:space="preserve"> </t>
  </si>
  <si>
    <t>Quarter-to-Date</t>
  </si>
  <si>
    <t>Year-To-Date</t>
  </si>
  <si>
    <t>Twelve Months 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</si>
</sst>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4" applyNumberFormat="0" applyAlignment="0" applyProtection="0"/>
    <xf numFmtId="0" fontId="24" fillId="21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4" applyNumberFormat="0" applyAlignment="0" applyProtection="0"/>
    <xf numFmtId="0" fontId="31" fillId="0" borderId="9" applyNumberFormat="0" applyFill="0" applyAlignment="0" applyProtection="0"/>
    <xf numFmtId="0" fontId="32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165" fontId="6" fillId="0" borderId="0" xfId="0" quotePrefix="1" applyNumberFormat="1" applyFont="1" applyAlignment="1">
      <alignment horizontal="center"/>
    </xf>
    <xf numFmtId="14" fontId="8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Fill="1"/>
    <xf numFmtId="0" fontId="9" fillId="0" borderId="0" xfId="0" applyFont="1" applyFill="1"/>
    <xf numFmtId="0" fontId="13" fillId="0" borderId="0" xfId="0" applyFont="1"/>
    <xf numFmtId="37" fontId="9" fillId="0" borderId="0" xfId="0" applyNumberFormat="1" applyFont="1" applyFill="1" applyAlignment="1">
      <alignment horizontal="center"/>
    </xf>
    <xf numFmtId="37" fontId="14" fillId="0" borderId="0" xfId="0" applyNumberFormat="1" applyFont="1" applyAlignment="1">
      <alignment horizontal="center"/>
    </xf>
    <xf numFmtId="0" fontId="3" fillId="0" borderId="2" xfId="0" applyFont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1" fontId="15" fillId="0" borderId="0" xfId="1" applyNumberFormat="1" applyFont="1" applyFill="1"/>
    <xf numFmtId="166" fontId="16" fillId="0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/>
    </xf>
    <xf numFmtId="41" fontId="15" fillId="0" borderId="1" xfId="1" applyNumberFormat="1" applyFont="1" applyFill="1" applyBorder="1"/>
    <xf numFmtId="166" fontId="16" fillId="0" borderId="1" xfId="0" applyNumberFormat="1" applyFont="1" applyFill="1" applyBorder="1" applyProtection="1">
      <protection locked="0"/>
    </xf>
    <xf numFmtId="0" fontId="18" fillId="0" borderId="0" xfId="0" applyFont="1"/>
    <xf numFmtId="37" fontId="15" fillId="0" borderId="0" xfId="0" applyNumberFormat="1" applyFont="1" applyFill="1"/>
    <xf numFmtId="37" fontId="2" fillId="0" borderId="0" xfId="0" applyNumberFormat="1" applyFont="1"/>
    <xf numFmtId="0" fontId="15" fillId="0" borderId="1" xfId="0" applyFont="1" applyFill="1" applyBorder="1"/>
    <xf numFmtId="0" fontId="11" fillId="0" borderId="0" xfId="0" applyFont="1" applyAlignment="1">
      <alignment horizontal="center"/>
    </xf>
    <xf numFmtId="41" fontId="15" fillId="0" borderId="1" xfId="1" applyNumberFormat="1" applyFont="1" applyBorder="1"/>
    <xf numFmtId="0" fontId="15" fillId="0" borderId="1" xfId="0" applyFont="1" applyFill="1" applyBorder="1" applyAlignment="1">
      <alignment horizontal="center"/>
    </xf>
    <xf numFmtId="37" fontId="15" fillId="0" borderId="1" xfId="0" applyNumberFormat="1" applyFont="1" applyFill="1" applyBorder="1"/>
    <xf numFmtId="41" fontId="15" fillId="0" borderId="0" xfId="1" applyNumberFormat="1" applyFont="1"/>
    <xf numFmtId="0" fontId="3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37" fontId="15" fillId="0" borderId="0" xfId="0" applyNumberFormat="1" applyFont="1"/>
    <xf numFmtId="166" fontId="16" fillId="0" borderId="0" xfId="0" applyNumberFormat="1" applyFont="1" applyProtection="1">
      <protection locked="0"/>
    </xf>
    <xf numFmtId="0" fontId="19" fillId="0" borderId="0" xfId="0" applyFo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70" zoomScaleNormal="70" zoomScaleSheetLayoutView="70" workbookViewId="0">
      <selection activeCell="D14" sqref="D14"/>
    </sheetView>
  </sheetViews>
  <sheetFormatPr defaultColWidth="8.85546875" defaultRowHeight="16.5" x14ac:dyDescent="0.3"/>
  <cols>
    <col min="1" max="1" width="3.5703125" style="1" customWidth="1"/>
    <col min="2" max="2" width="41.140625" style="5" customWidth="1"/>
    <col min="3" max="3" width="1.140625" style="5" customWidth="1"/>
    <col min="4" max="4" width="15.5703125" style="5" bestFit="1" customWidth="1"/>
    <col min="5" max="5" width="15.5703125" style="4" customWidth="1"/>
    <col min="6" max="7" width="15.5703125" style="5" customWidth="1"/>
    <col min="8" max="8" width="15.5703125" style="4" bestFit="1" customWidth="1"/>
    <col min="9" max="9" width="15.5703125" style="5" bestFit="1" customWidth="1"/>
    <col min="10" max="10" width="13.7109375" style="5" customWidth="1"/>
    <col min="11" max="11" width="12.42578125" style="5" customWidth="1"/>
    <col min="12" max="16384" width="8.85546875" style="5"/>
  </cols>
  <sheetData>
    <row r="1" spans="1:14" x14ac:dyDescent="0.3">
      <c r="B1" s="2"/>
      <c r="C1" s="2"/>
      <c r="D1" s="3"/>
      <c r="E1" s="3"/>
      <c r="F1" s="3"/>
      <c r="G1" s="3"/>
      <c r="I1" s="4"/>
      <c r="J1" s="4"/>
    </row>
    <row r="2" spans="1:14" ht="20.25" x14ac:dyDescent="0.3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6"/>
      <c r="L2" s="7"/>
      <c r="M2" s="7"/>
      <c r="N2" s="7"/>
    </row>
    <row r="3" spans="1:14" ht="20.25" x14ac:dyDescent="0.3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6"/>
    </row>
    <row r="4" spans="1:14" ht="20.25" x14ac:dyDescent="0.3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8"/>
    </row>
    <row r="5" spans="1:14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4" ht="18.75" x14ac:dyDescent="0.3">
      <c r="B6" s="54" t="s">
        <v>3</v>
      </c>
      <c r="C6" s="54"/>
      <c r="D6" s="54"/>
      <c r="E6" s="54"/>
      <c r="F6" s="54"/>
      <c r="G6" s="54"/>
      <c r="H6" s="54"/>
      <c r="I6" s="54"/>
      <c r="J6" s="54"/>
      <c r="K6" s="12"/>
    </row>
    <row r="7" spans="1:14" ht="18.75" x14ac:dyDescent="0.3">
      <c r="B7" s="13"/>
      <c r="C7" s="13"/>
      <c r="D7" s="13"/>
      <c r="E7" s="13"/>
      <c r="F7" s="13"/>
      <c r="G7" s="13"/>
      <c r="H7" s="13"/>
      <c r="I7" s="13"/>
      <c r="J7" s="13"/>
      <c r="K7" s="12"/>
    </row>
    <row r="8" spans="1:14" s="1" customFormat="1" ht="18" x14ac:dyDescent="0.25">
      <c r="B8" s="13"/>
      <c r="C8" s="13"/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2"/>
    </row>
    <row r="9" spans="1:14" s="1" customFormat="1" ht="14.25" x14ac:dyDescent="0.2">
      <c r="B9" s="15"/>
      <c r="C9" s="15"/>
      <c r="D9" s="16" t="s">
        <v>4</v>
      </c>
      <c r="E9" s="16" t="s">
        <v>5</v>
      </c>
      <c r="F9" s="16" t="s">
        <v>11</v>
      </c>
      <c r="G9" s="16" t="s">
        <v>12</v>
      </c>
      <c r="H9" s="16"/>
      <c r="I9" s="16" t="s">
        <v>13</v>
      </c>
      <c r="J9" s="16" t="s">
        <v>14</v>
      </c>
      <c r="K9" s="17"/>
    </row>
    <row r="10" spans="1:14" s="1" customFormat="1" ht="14.25" x14ac:dyDescent="0.2">
      <c r="B10" s="15"/>
      <c r="C10" s="15"/>
      <c r="D10" s="16"/>
      <c r="E10" s="16"/>
      <c r="F10" s="16"/>
      <c r="G10" s="16"/>
      <c r="H10" s="16"/>
      <c r="I10" s="16"/>
      <c r="J10" s="16"/>
      <c r="K10" s="17"/>
    </row>
    <row r="11" spans="1:14" s="20" customFormat="1" ht="18" x14ac:dyDescent="0.25">
      <c r="A11" s="18"/>
      <c r="B11" s="55" t="s">
        <v>15</v>
      </c>
      <c r="C11" s="55"/>
      <c r="D11" s="55"/>
      <c r="E11" s="55"/>
      <c r="F11" s="55"/>
      <c r="G11" s="55"/>
      <c r="H11" s="55"/>
      <c r="I11" s="55"/>
      <c r="J11" s="55"/>
      <c r="K11" s="19"/>
    </row>
    <row r="12" spans="1:14" s="20" customFormat="1" ht="18.75" x14ac:dyDescent="0.3">
      <c r="A12" s="18"/>
      <c r="B12" s="21"/>
      <c r="C12" s="21" t="s">
        <v>16</v>
      </c>
      <c r="D12" s="21"/>
      <c r="E12" s="21"/>
      <c r="F12" s="22" t="s">
        <v>17</v>
      </c>
      <c r="G12" s="21"/>
      <c r="H12" s="50" t="s">
        <v>18</v>
      </c>
      <c r="I12" s="50"/>
      <c r="J12" s="50"/>
      <c r="K12" s="23"/>
    </row>
    <row r="13" spans="1:14" s="20" customFormat="1" ht="18" x14ac:dyDescent="0.25">
      <c r="A13" s="18"/>
      <c r="B13" s="22" t="s">
        <v>19</v>
      </c>
      <c r="C13" s="24"/>
      <c r="D13" s="24" t="s">
        <v>20</v>
      </c>
      <c r="E13" s="24" t="s">
        <v>21</v>
      </c>
      <c r="F13" s="24" t="s">
        <v>22</v>
      </c>
      <c r="G13" s="24" t="s">
        <v>23</v>
      </c>
      <c r="H13" s="24" t="s">
        <v>24</v>
      </c>
      <c r="I13" s="24" t="s">
        <v>22</v>
      </c>
      <c r="J13" s="24" t="s">
        <v>23</v>
      </c>
      <c r="K13" s="25"/>
    </row>
    <row r="14" spans="1:14" ht="18.75" x14ac:dyDescent="0.3">
      <c r="A14" s="26">
        <v>1</v>
      </c>
      <c r="B14" s="27" t="s">
        <v>25</v>
      </c>
      <c r="C14" s="28"/>
      <c r="D14" s="29">
        <v>1003984</v>
      </c>
      <c r="E14" s="29">
        <v>999208</v>
      </c>
      <c r="F14" s="29">
        <f>D14-E14</f>
        <v>4776</v>
      </c>
      <c r="G14" s="30">
        <f>F14/E14</f>
        <v>4.7797855901874284E-3</v>
      </c>
      <c r="H14" s="29">
        <v>992959</v>
      </c>
      <c r="I14" s="29">
        <f t="shared" ref="I14:I19" si="0">+D14-H14</f>
        <v>11025</v>
      </c>
      <c r="J14" s="30">
        <f>+I14/H14</f>
        <v>1.1103177472584467E-2</v>
      </c>
      <c r="K14" s="25"/>
    </row>
    <row r="15" spans="1:14" ht="18.75" x14ac:dyDescent="0.3">
      <c r="A15" s="26">
        <v>2</v>
      </c>
      <c r="B15" s="27" t="s">
        <v>26</v>
      </c>
      <c r="C15" s="28"/>
      <c r="D15" s="29">
        <v>127836</v>
      </c>
      <c r="E15" s="29">
        <v>128037</v>
      </c>
      <c r="F15" s="29">
        <f t="shared" ref="F15:F19" si="1">D15-E15</f>
        <v>-201</v>
      </c>
      <c r="G15" s="30">
        <f t="shared" ref="G15:G20" si="2">F15/E15</f>
        <v>-1.5698587127158557E-3</v>
      </c>
      <c r="H15" s="29">
        <v>125737</v>
      </c>
      <c r="I15" s="29">
        <f t="shared" si="0"/>
        <v>2099</v>
      </c>
      <c r="J15" s="30">
        <f t="shared" ref="J15:J18" si="3">+I15/H15</f>
        <v>1.669357468366511E-2</v>
      </c>
      <c r="K15" s="25"/>
    </row>
    <row r="16" spans="1:14" ht="18.75" x14ac:dyDescent="0.3">
      <c r="A16" s="26">
        <v>3</v>
      </c>
      <c r="B16" s="27" t="s">
        <v>27</v>
      </c>
      <c r="C16" s="28"/>
      <c r="D16" s="29">
        <v>3377</v>
      </c>
      <c r="E16" s="29">
        <v>3371</v>
      </c>
      <c r="F16" s="29">
        <f t="shared" si="1"/>
        <v>6</v>
      </c>
      <c r="G16" s="30">
        <f t="shared" si="2"/>
        <v>1.7798872738059924E-3</v>
      </c>
      <c r="H16" s="29">
        <v>3417</v>
      </c>
      <c r="I16" s="29">
        <f t="shared" si="0"/>
        <v>-40</v>
      </c>
      <c r="J16" s="30">
        <f t="shared" si="3"/>
        <v>-1.1706175007316359E-2</v>
      </c>
      <c r="K16" s="25"/>
    </row>
    <row r="17" spans="1:11" ht="18.75" x14ac:dyDescent="0.3">
      <c r="A17" s="26">
        <v>4</v>
      </c>
      <c r="B17" s="27" t="s">
        <v>28</v>
      </c>
      <c r="C17" s="28"/>
      <c r="D17" s="29">
        <v>6832</v>
      </c>
      <c r="E17" s="29">
        <v>6101</v>
      </c>
      <c r="F17" s="29">
        <f t="shared" si="1"/>
        <v>731</v>
      </c>
      <c r="G17" s="30">
        <f t="shared" si="2"/>
        <v>0.11981642353712506</v>
      </c>
      <c r="H17" s="29">
        <v>6567</v>
      </c>
      <c r="I17" s="29">
        <f t="shared" si="0"/>
        <v>265</v>
      </c>
      <c r="J17" s="30">
        <f t="shared" si="3"/>
        <v>4.0353281559311713E-2</v>
      </c>
      <c r="K17" s="25"/>
    </row>
    <row r="18" spans="1:11" ht="18.75" x14ac:dyDescent="0.3">
      <c r="A18" s="26">
        <v>5</v>
      </c>
      <c r="B18" s="27" t="s">
        <v>29</v>
      </c>
      <c r="C18" s="31"/>
      <c r="D18" s="29">
        <v>8</v>
      </c>
      <c r="E18" s="29">
        <v>8</v>
      </c>
      <c r="F18" s="29">
        <f t="shared" si="1"/>
        <v>0</v>
      </c>
      <c r="G18" s="30">
        <f t="shared" si="2"/>
        <v>0</v>
      </c>
      <c r="H18" s="29">
        <v>8</v>
      </c>
      <c r="I18" s="29">
        <f t="shared" si="0"/>
        <v>0</v>
      </c>
      <c r="J18" s="30">
        <f t="shared" si="3"/>
        <v>0</v>
      </c>
      <c r="K18" s="25"/>
    </row>
    <row r="19" spans="1:11" ht="18.75" x14ac:dyDescent="0.3">
      <c r="A19" s="26">
        <v>6</v>
      </c>
      <c r="B19" s="27" t="s">
        <v>30</v>
      </c>
      <c r="C19" s="31"/>
      <c r="D19" s="32">
        <v>16</v>
      </c>
      <c r="E19" s="32">
        <v>16</v>
      </c>
      <c r="F19" s="32">
        <f t="shared" si="1"/>
        <v>0</v>
      </c>
      <c r="G19" s="33">
        <f t="shared" si="2"/>
        <v>0</v>
      </c>
      <c r="H19" s="32">
        <v>16</v>
      </c>
      <c r="I19" s="32">
        <f t="shared" si="0"/>
        <v>0</v>
      </c>
      <c r="J19" s="33">
        <f>+I19/H19</f>
        <v>0</v>
      </c>
      <c r="K19" s="34"/>
    </row>
    <row r="20" spans="1:11" ht="18.75" x14ac:dyDescent="0.3">
      <c r="A20" s="26">
        <v>7</v>
      </c>
      <c r="B20" s="27" t="s">
        <v>31</v>
      </c>
      <c r="C20" s="28"/>
      <c r="D20" s="35">
        <f>SUM(D14:D19)</f>
        <v>1142053</v>
      </c>
      <c r="E20" s="35">
        <f>SUM(E14:E19)</f>
        <v>1136741</v>
      </c>
      <c r="F20" s="35">
        <f>SUM(F14:F19)</f>
        <v>5312</v>
      </c>
      <c r="G20" s="30">
        <f t="shared" si="2"/>
        <v>4.6730081874411149E-3</v>
      </c>
      <c r="H20" s="35">
        <f>SUM(H14:H19)</f>
        <v>1128704</v>
      </c>
      <c r="I20" s="35">
        <f>SUM(I14:I19)</f>
        <v>13349</v>
      </c>
      <c r="J20" s="30">
        <f>+I20/H20</f>
        <v>1.182683856883647E-2</v>
      </c>
      <c r="K20" s="36"/>
    </row>
    <row r="21" spans="1:11" ht="18.75" x14ac:dyDescent="0.3">
      <c r="A21" s="26">
        <v>8</v>
      </c>
      <c r="B21" s="37"/>
      <c r="C21" s="37"/>
      <c r="D21" s="37" t="s">
        <v>32</v>
      </c>
      <c r="E21" s="37"/>
      <c r="F21" s="37"/>
      <c r="G21" s="37"/>
      <c r="H21" s="37"/>
      <c r="I21" s="37"/>
      <c r="J21" s="37"/>
      <c r="K21" s="34"/>
    </row>
    <row r="22" spans="1:11" ht="18.75" x14ac:dyDescent="0.3">
      <c r="A22" s="26">
        <v>9</v>
      </c>
      <c r="B22" s="49" t="s">
        <v>33</v>
      </c>
      <c r="C22" s="49"/>
      <c r="D22" s="49"/>
      <c r="E22" s="49"/>
      <c r="F22" s="49"/>
      <c r="G22" s="49"/>
      <c r="H22" s="49"/>
      <c r="I22" s="49"/>
      <c r="J22" s="49"/>
      <c r="K22" s="38"/>
    </row>
    <row r="23" spans="1:11" s="20" customFormat="1" ht="18" x14ac:dyDescent="0.25">
      <c r="A23" s="26">
        <v>10</v>
      </c>
      <c r="B23" s="21"/>
      <c r="C23" s="21"/>
      <c r="D23" s="21"/>
      <c r="E23" s="21"/>
      <c r="F23" s="22" t="s">
        <v>17</v>
      </c>
      <c r="G23" s="21"/>
      <c r="H23" s="50" t="s">
        <v>18</v>
      </c>
      <c r="I23" s="50"/>
      <c r="J23" s="50"/>
      <c r="K23" s="34"/>
    </row>
    <row r="24" spans="1:11" s="20" customFormat="1" ht="18" x14ac:dyDescent="0.25">
      <c r="A24" s="26">
        <v>11</v>
      </c>
      <c r="B24" s="22" t="s">
        <v>19</v>
      </c>
      <c r="C24" s="24"/>
      <c r="D24" s="24" t="s">
        <v>20</v>
      </c>
      <c r="E24" s="24" t="s">
        <v>21</v>
      </c>
      <c r="F24" s="24" t="s">
        <v>22</v>
      </c>
      <c r="G24" s="24" t="s">
        <v>23</v>
      </c>
      <c r="H24" s="24" t="s">
        <v>24</v>
      </c>
      <c r="I24" s="24" t="s">
        <v>22</v>
      </c>
      <c r="J24" s="24" t="s">
        <v>23</v>
      </c>
      <c r="K24" s="34"/>
    </row>
    <row r="25" spans="1:11" ht="18.75" x14ac:dyDescent="0.3">
      <c r="A25" s="26">
        <v>12</v>
      </c>
      <c r="B25" s="27" t="s">
        <v>25</v>
      </c>
      <c r="C25" s="28"/>
      <c r="D25" s="29">
        <v>1002680</v>
      </c>
      <c r="E25" s="29">
        <v>998017</v>
      </c>
      <c r="F25" s="29">
        <f>D25-E25</f>
        <v>4663</v>
      </c>
      <c r="G25" s="30">
        <f>F25/E25</f>
        <v>4.6722651016966642E-3</v>
      </c>
      <c r="H25" s="29">
        <v>991207</v>
      </c>
      <c r="I25" s="29">
        <f t="shared" ref="I25:I30" si="4">+D25-H25</f>
        <v>11473</v>
      </c>
      <c r="J25" s="30">
        <f t="shared" ref="J25:J30" si="5">+I25/H25</f>
        <v>1.1574777014286622E-2</v>
      </c>
      <c r="K25" s="34"/>
    </row>
    <row r="26" spans="1:11" ht="18.75" x14ac:dyDescent="0.3">
      <c r="A26" s="26">
        <v>13</v>
      </c>
      <c r="B26" s="27" t="s">
        <v>26</v>
      </c>
      <c r="C26" s="28"/>
      <c r="D26" s="29">
        <v>127687</v>
      </c>
      <c r="E26" s="29">
        <v>127909</v>
      </c>
      <c r="F26" s="29">
        <f t="shared" ref="F26:F30" si="6">D26-E26</f>
        <v>-222</v>
      </c>
      <c r="G26" s="30">
        <f t="shared" ref="G26:G31" si="7">F26/E26</f>
        <v>-1.7356089094590686E-3</v>
      </c>
      <c r="H26" s="29">
        <v>125830</v>
      </c>
      <c r="I26" s="29">
        <f t="shared" si="4"/>
        <v>1857</v>
      </c>
      <c r="J26" s="30">
        <f t="shared" si="5"/>
        <v>1.4758006834618136E-2</v>
      </c>
      <c r="K26" s="34"/>
    </row>
    <row r="27" spans="1:11" ht="18.75" x14ac:dyDescent="0.3">
      <c r="A27" s="26">
        <v>14</v>
      </c>
      <c r="B27" s="27" t="s">
        <v>27</v>
      </c>
      <c r="C27" s="28"/>
      <c r="D27" s="29">
        <v>3381</v>
      </c>
      <c r="E27" s="29">
        <v>3373</v>
      </c>
      <c r="F27" s="29">
        <f t="shared" si="6"/>
        <v>8</v>
      </c>
      <c r="G27" s="30">
        <f t="shared" si="7"/>
        <v>2.3717758671805513E-3</v>
      </c>
      <c r="H27" s="29">
        <v>3423</v>
      </c>
      <c r="I27" s="29">
        <f t="shared" si="4"/>
        <v>-42</v>
      </c>
      <c r="J27" s="30">
        <f t="shared" si="5"/>
        <v>-1.2269938650306749E-2</v>
      </c>
    </row>
    <row r="28" spans="1:11" ht="18.75" x14ac:dyDescent="0.3">
      <c r="A28" s="26">
        <v>15</v>
      </c>
      <c r="B28" s="27" t="s">
        <v>28</v>
      </c>
      <c r="C28" s="28"/>
      <c r="D28" s="29">
        <v>6803</v>
      </c>
      <c r="E28" s="29">
        <v>6104</v>
      </c>
      <c r="F28" s="29">
        <f t="shared" si="6"/>
        <v>699</v>
      </c>
      <c r="G28" s="30">
        <f t="shared" si="7"/>
        <v>0.11451507208387943</v>
      </c>
      <c r="H28" s="29">
        <v>6530</v>
      </c>
      <c r="I28" s="29">
        <f t="shared" si="4"/>
        <v>273</v>
      </c>
      <c r="J28" s="30">
        <f t="shared" si="5"/>
        <v>4.1807044410413476E-2</v>
      </c>
    </row>
    <row r="29" spans="1:11" ht="18.75" x14ac:dyDescent="0.3">
      <c r="A29" s="26">
        <v>16</v>
      </c>
      <c r="B29" s="27" t="s">
        <v>29</v>
      </c>
      <c r="C29" s="31"/>
      <c r="D29" s="29">
        <v>8</v>
      </c>
      <c r="E29" s="29">
        <v>8</v>
      </c>
      <c r="F29" s="29">
        <f t="shared" si="6"/>
        <v>0</v>
      </c>
      <c r="G29" s="30">
        <f t="shared" si="7"/>
        <v>0</v>
      </c>
      <c r="H29" s="29">
        <v>8</v>
      </c>
      <c r="I29" s="29">
        <f t="shared" si="4"/>
        <v>0</v>
      </c>
      <c r="J29" s="30">
        <f t="shared" si="5"/>
        <v>0</v>
      </c>
      <c r="K29" s="36"/>
    </row>
    <row r="30" spans="1:11" ht="18.75" x14ac:dyDescent="0.3">
      <c r="A30" s="26">
        <v>17</v>
      </c>
      <c r="B30" s="27" t="s">
        <v>30</v>
      </c>
      <c r="C30" s="31"/>
      <c r="D30" s="32">
        <v>16</v>
      </c>
      <c r="E30" s="32">
        <v>16</v>
      </c>
      <c r="F30" s="32">
        <f t="shared" si="6"/>
        <v>0</v>
      </c>
      <c r="G30" s="33">
        <f t="shared" si="7"/>
        <v>0</v>
      </c>
      <c r="H30" s="39">
        <v>16</v>
      </c>
      <c r="I30" s="32">
        <f t="shared" si="4"/>
        <v>0</v>
      </c>
      <c r="J30" s="33">
        <f t="shared" si="5"/>
        <v>0</v>
      </c>
      <c r="K30" s="34"/>
    </row>
    <row r="31" spans="1:11" ht="18.75" x14ac:dyDescent="0.3">
      <c r="A31" s="26">
        <v>18</v>
      </c>
      <c r="B31" s="27" t="s">
        <v>31</v>
      </c>
      <c r="C31" s="28"/>
      <c r="D31" s="29">
        <f>SUM(D25:D30)</f>
        <v>1140575</v>
      </c>
      <c r="E31" s="29">
        <f>SUM(E25:E30)</f>
        <v>1135427</v>
      </c>
      <c r="F31" s="35">
        <f>SUM(F25:F30)</f>
        <v>5148</v>
      </c>
      <c r="G31" s="30">
        <f t="shared" si="7"/>
        <v>4.5339770852727652E-3</v>
      </c>
      <c r="H31" s="35">
        <f>SUM(H25:H30)</f>
        <v>1127014</v>
      </c>
      <c r="I31" s="35">
        <f>SUM(I25:I30)</f>
        <v>13561</v>
      </c>
      <c r="J31" s="30">
        <f>+I31/H31</f>
        <v>1.2032681049215005E-2</v>
      </c>
      <c r="K31" s="36"/>
    </row>
    <row r="32" spans="1:11" ht="18.75" x14ac:dyDescent="0.3">
      <c r="A32" s="26">
        <v>19</v>
      </c>
      <c r="B32" s="37"/>
      <c r="C32" s="40"/>
      <c r="D32" s="32"/>
      <c r="E32" s="32"/>
      <c r="F32" s="41"/>
      <c r="G32" s="33"/>
      <c r="H32" s="41"/>
      <c r="I32" s="41"/>
      <c r="J32" s="33"/>
      <c r="K32" s="36"/>
    </row>
    <row r="33" spans="1:11" ht="18.75" x14ac:dyDescent="0.3">
      <c r="A33" s="26">
        <v>20</v>
      </c>
      <c r="B33" s="51" t="s">
        <v>34</v>
      </c>
      <c r="C33" s="49"/>
      <c r="D33" s="49"/>
      <c r="E33" s="49"/>
      <c r="F33" s="49"/>
      <c r="G33" s="49"/>
      <c r="H33" s="49"/>
      <c r="I33" s="49"/>
      <c r="J33" s="49"/>
      <c r="K33" s="38"/>
    </row>
    <row r="34" spans="1:11" s="20" customFormat="1" ht="18" x14ac:dyDescent="0.25">
      <c r="A34" s="26">
        <v>21</v>
      </c>
      <c r="B34" s="21"/>
      <c r="C34" s="21"/>
      <c r="D34" s="21"/>
      <c r="E34" s="21"/>
      <c r="F34" s="22" t="s">
        <v>17</v>
      </c>
      <c r="G34" s="21"/>
      <c r="H34" s="50" t="s">
        <v>18</v>
      </c>
      <c r="I34" s="50"/>
      <c r="J34" s="50"/>
      <c r="K34" s="34"/>
    </row>
    <row r="35" spans="1:11" s="20" customFormat="1" ht="18" x14ac:dyDescent="0.25">
      <c r="A35" s="26">
        <v>22</v>
      </c>
      <c r="B35" s="22" t="s">
        <v>19</v>
      </c>
      <c r="C35" s="24"/>
      <c r="D35" s="24" t="s">
        <v>20</v>
      </c>
      <c r="E35" s="24" t="s">
        <v>21</v>
      </c>
      <c r="F35" s="24" t="s">
        <v>22</v>
      </c>
      <c r="G35" s="24" t="s">
        <v>23</v>
      </c>
      <c r="H35" s="24" t="s">
        <v>24</v>
      </c>
      <c r="I35" s="24" t="s">
        <v>22</v>
      </c>
      <c r="J35" s="24" t="s">
        <v>23</v>
      </c>
      <c r="K35" s="34"/>
    </row>
    <row r="36" spans="1:11" ht="18.75" x14ac:dyDescent="0.3">
      <c r="A36" s="26">
        <v>23</v>
      </c>
      <c r="B36" s="27" t="s">
        <v>25</v>
      </c>
      <c r="C36" s="28"/>
      <c r="D36" s="42">
        <v>998078</v>
      </c>
      <c r="E36" s="42">
        <v>993520</v>
      </c>
      <c r="F36" s="29">
        <f>D36-E36</f>
        <v>4558</v>
      </c>
      <c r="G36" s="30">
        <f>F36/E36</f>
        <v>4.5877284805539899E-3</v>
      </c>
      <c r="H36" s="29">
        <v>984739</v>
      </c>
      <c r="I36" s="29">
        <f t="shared" ref="I36:I41" si="8">+D36-H36</f>
        <v>13339</v>
      </c>
      <c r="J36" s="30">
        <f t="shared" ref="J36:J41" si="9">+I36/H36</f>
        <v>1.3545721252027187E-2</v>
      </c>
      <c r="K36" s="34"/>
    </row>
    <row r="37" spans="1:11" ht="18.75" x14ac:dyDescent="0.3">
      <c r="A37" s="26">
        <v>24</v>
      </c>
      <c r="B37" s="27" t="s">
        <v>26</v>
      </c>
      <c r="C37" s="28"/>
      <c r="D37" s="42">
        <v>126829</v>
      </c>
      <c r="E37" s="42">
        <v>127082</v>
      </c>
      <c r="F37" s="29">
        <f t="shared" ref="F37:F41" si="10">D37-E37</f>
        <v>-253</v>
      </c>
      <c r="G37" s="30">
        <f t="shared" ref="G37:G42" si="11">F37/E37</f>
        <v>-1.9908405596386586E-3</v>
      </c>
      <c r="H37" s="29">
        <v>125067</v>
      </c>
      <c r="I37" s="29">
        <f t="shared" si="8"/>
        <v>1762</v>
      </c>
      <c r="J37" s="30">
        <f t="shared" si="9"/>
        <v>1.4088448591554927E-2</v>
      </c>
      <c r="K37" s="34"/>
    </row>
    <row r="38" spans="1:11" ht="18.75" x14ac:dyDescent="0.3">
      <c r="A38" s="26">
        <v>25</v>
      </c>
      <c r="B38" s="27" t="s">
        <v>27</v>
      </c>
      <c r="C38" s="28"/>
      <c r="D38" s="42">
        <v>3399</v>
      </c>
      <c r="E38" s="42">
        <v>3380</v>
      </c>
      <c r="F38" s="29">
        <f t="shared" si="10"/>
        <v>19</v>
      </c>
      <c r="G38" s="30">
        <f t="shared" si="11"/>
        <v>5.6213017751479289E-3</v>
      </c>
      <c r="H38" s="29">
        <v>3425</v>
      </c>
      <c r="I38" s="29">
        <f t="shared" si="8"/>
        <v>-26</v>
      </c>
      <c r="J38" s="30">
        <f t="shared" si="9"/>
        <v>-7.5912408759124085E-3</v>
      </c>
    </row>
    <row r="39" spans="1:11" ht="18.75" x14ac:dyDescent="0.3">
      <c r="A39" s="26">
        <v>26</v>
      </c>
      <c r="B39" s="27" t="s">
        <v>28</v>
      </c>
      <c r="C39" s="28"/>
      <c r="D39" s="42">
        <v>6714</v>
      </c>
      <c r="E39" s="42">
        <v>6126</v>
      </c>
      <c r="F39" s="29">
        <f t="shared" si="10"/>
        <v>588</v>
      </c>
      <c r="G39" s="30">
        <f t="shared" si="11"/>
        <v>9.5984329089128309E-2</v>
      </c>
      <c r="H39" s="29">
        <v>6464</v>
      </c>
      <c r="I39" s="29">
        <f t="shared" si="8"/>
        <v>250</v>
      </c>
      <c r="J39" s="30">
        <f t="shared" si="9"/>
        <v>3.8675742574257425E-2</v>
      </c>
    </row>
    <row r="40" spans="1:11" ht="18.75" x14ac:dyDescent="0.3">
      <c r="A40" s="26">
        <v>27</v>
      </c>
      <c r="B40" s="27" t="s">
        <v>29</v>
      </c>
      <c r="C40" s="31"/>
      <c r="D40" s="42">
        <v>8</v>
      </c>
      <c r="E40" s="42">
        <v>8</v>
      </c>
      <c r="F40" s="29">
        <f t="shared" si="10"/>
        <v>0</v>
      </c>
      <c r="G40" s="30">
        <f t="shared" si="11"/>
        <v>0</v>
      </c>
      <c r="H40" s="29">
        <v>8</v>
      </c>
      <c r="I40" s="29">
        <f t="shared" si="8"/>
        <v>0</v>
      </c>
      <c r="J40" s="30">
        <f t="shared" si="9"/>
        <v>0</v>
      </c>
      <c r="K40" s="36"/>
    </row>
    <row r="41" spans="1:11" ht="18.75" x14ac:dyDescent="0.3">
      <c r="A41" s="26">
        <v>28</v>
      </c>
      <c r="B41" s="27" t="s">
        <v>30</v>
      </c>
      <c r="C41" s="31"/>
      <c r="D41" s="39">
        <v>16</v>
      </c>
      <c r="E41" s="39">
        <v>16</v>
      </c>
      <c r="F41" s="32">
        <f t="shared" si="10"/>
        <v>0</v>
      </c>
      <c r="G41" s="33">
        <f t="shared" si="11"/>
        <v>0</v>
      </c>
      <c r="H41" s="39">
        <v>16</v>
      </c>
      <c r="I41" s="32">
        <f t="shared" si="8"/>
        <v>0</v>
      </c>
      <c r="J41" s="33">
        <f t="shared" si="9"/>
        <v>0</v>
      </c>
      <c r="K41" s="34"/>
    </row>
    <row r="42" spans="1:11" ht="18.75" x14ac:dyDescent="0.3">
      <c r="A42" s="26">
        <v>29</v>
      </c>
      <c r="B42" s="27" t="s">
        <v>31</v>
      </c>
      <c r="C42" s="28"/>
      <c r="D42" s="29">
        <f>SUM(D36:D41)</f>
        <v>1135044</v>
      </c>
      <c r="E42" s="29">
        <f>SUM(E36:E41)</f>
        <v>1130132</v>
      </c>
      <c r="F42" s="35">
        <f>SUM(F36:F41)</f>
        <v>4912</v>
      </c>
      <c r="G42" s="30">
        <f t="shared" si="11"/>
        <v>4.3463949343970441E-3</v>
      </c>
      <c r="H42" s="35">
        <f>SUM(H36:H41)</f>
        <v>1119719</v>
      </c>
      <c r="I42" s="35">
        <f>SUM(I36:I41)</f>
        <v>15325</v>
      </c>
      <c r="J42" s="30">
        <f>+I42/H42</f>
        <v>1.3686469551735749E-2</v>
      </c>
      <c r="K42" s="36"/>
    </row>
    <row r="43" spans="1:11" ht="18.75" x14ac:dyDescent="0.3">
      <c r="A43" s="26">
        <v>30</v>
      </c>
      <c r="B43" s="37"/>
      <c r="C43" s="40"/>
      <c r="D43" s="32"/>
      <c r="E43" s="32"/>
      <c r="F43" s="41"/>
      <c r="G43" s="33"/>
      <c r="H43" s="41"/>
      <c r="I43" s="41"/>
      <c r="J43" s="33"/>
      <c r="K43" s="36"/>
    </row>
    <row r="44" spans="1:11" ht="18.75" x14ac:dyDescent="0.3">
      <c r="A44" s="26">
        <v>31</v>
      </c>
      <c r="B44" s="51" t="s">
        <v>35</v>
      </c>
      <c r="C44" s="49"/>
      <c r="D44" s="49"/>
      <c r="E44" s="49"/>
      <c r="F44" s="49"/>
      <c r="G44" s="49"/>
      <c r="H44" s="49"/>
      <c r="I44" s="49"/>
      <c r="J44" s="49"/>
      <c r="K44" s="36"/>
    </row>
    <row r="45" spans="1:11" ht="18.75" x14ac:dyDescent="0.3">
      <c r="A45" s="26">
        <v>32</v>
      </c>
      <c r="B45" s="21"/>
      <c r="C45" s="21"/>
      <c r="D45" s="21"/>
      <c r="E45" s="21"/>
      <c r="F45" s="22" t="s">
        <v>17</v>
      </c>
      <c r="G45" s="21"/>
      <c r="H45" s="50" t="s">
        <v>18</v>
      </c>
      <c r="I45" s="50"/>
      <c r="J45" s="50"/>
      <c r="K45" s="36"/>
    </row>
    <row r="46" spans="1:11" ht="18.75" x14ac:dyDescent="0.3">
      <c r="A46" s="26">
        <v>33</v>
      </c>
      <c r="B46" s="22" t="s">
        <v>19</v>
      </c>
      <c r="C46" s="24"/>
      <c r="D46" s="24" t="s">
        <v>20</v>
      </c>
      <c r="E46" s="24" t="s">
        <v>21</v>
      </c>
      <c r="F46" s="24" t="s">
        <v>22</v>
      </c>
      <c r="G46" s="24" t="s">
        <v>23</v>
      </c>
      <c r="H46" s="24" t="s">
        <v>24</v>
      </c>
      <c r="I46" s="24" t="s">
        <v>22</v>
      </c>
      <c r="J46" s="24" t="s">
        <v>23</v>
      </c>
      <c r="K46" s="36"/>
    </row>
    <row r="47" spans="1:11" ht="18.75" x14ac:dyDescent="0.3">
      <c r="A47" s="26">
        <v>34</v>
      </c>
      <c r="B47" s="27" t="s">
        <v>25</v>
      </c>
      <c r="C47" s="28"/>
      <c r="D47" s="42">
        <v>998078</v>
      </c>
      <c r="E47" s="42">
        <v>993520</v>
      </c>
      <c r="F47" s="29">
        <f>D47-E47</f>
        <v>4558</v>
      </c>
      <c r="G47" s="30">
        <f>F47/E47</f>
        <v>4.5877284805539899E-3</v>
      </c>
      <c r="H47" s="29">
        <v>984739</v>
      </c>
      <c r="I47" s="29">
        <f t="shared" ref="I47:I52" si="12">+D47-H47</f>
        <v>13339</v>
      </c>
      <c r="J47" s="30">
        <f t="shared" ref="J47:J52" si="13">+I47/H47</f>
        <v>1.3545721252027187E-2</v>
      </c>
      <c r="K47" s="36"/>
    </row>
    <row r="48" spans="1:11" ht="18.75" x14ac:dyDescent="0.3">
      <c r="A48" s="26">
        <v>35</v>
      </c>
      <c r="B48" s="27" t="s">
        <v>26</v>
      </c>
      <c r="C48" s="28"/>
      <c r="D48" s="42">
        <v>126829</v>
      </c>
      <c r="E48" s="42">
        <v>127082</v>
      </c>
      <c r="F48" s="29">
        <f t="shared" ref="F48:F52" si="14">D48-E48</f>
        <v>-253</v>
      </c>
      <c r="G48" s="30">
        <f t="shared" ref="G48:G53" si="15">F48/E48</f>
        <v>-1.9908405596386586E-3</v>
      </c>
      <c r="H48" s="29">
        <v>125067</v>
      </c>
      <c r="I48" s="29">
        <f t="shared" si="12"/>
        <v>1762</v>
      </c>
      <c r="J48" s="30">
        <f t="shared" si="13"/>
        <v>1.4088448591554927E-2</v>
      </c>
    </row>
    <row r="49" spans="1:10" ht="18.75" x14ac:dyDescent="0.3">
      <c r="A49" s="26">
        <v>36</v>
      </c>
      <c r="B49" s="27" t="s">
        <v>27</v>
      </c>
      <c r="C49" s="28"/>
      <c r="D49" s="42">
        <v>3399</v>
      </c>
      <c r="E49" s="42">
        <v>3380</v>
      </c>
      <c r="F49" s="29">
        <f t="shared" si="14"/>
        <v>19</v>
      </c>
      <c r="G49" s="30">
        <f t="shared" si="15"/>
        <v>5.6213017751479289E-3</v>
      </c>
      <c r="H49" s="29">
        <v>3425</v>
      </c>
      <c r="I49" s="29">
        <f t="shared" si="12"/>
        <v>-26</v>
      </c>
      <c r="J49" s="30">
        <f t="shared" si="13"/>
        <v>-7.5912408759124085E-3</v>
      </c>
    </row>
    <row r="50" spans="1:10" ht="18.75" x14ac:dyDescent="0.3">
      <c r="A50" s="26">
        <v>37</v>
      </c>
      <c r="B50" s="27" t="s">
        <v>28</v>
      </c>
      <c r="C50" s="28"/>
      <c r="D50" s="42">
        <v>6714</v>
      </c>
      <c r="E50" s="42">
        <v>6126</v>
      </c>
      <c r="F50" s="29">
        <f t="shared" si="14"/>
        <v>588</v>
      </c>
      <c r="G50" s="30">
        <f t="shared" si="15"/>
        <v>9.5984329089128309E-2</v>
      </c>
      <c r="H50" s="29">
        <v>6464</v>
      </c>
      <c r="I50" s="29">
        <f t="shared" si="12"/>
        <v>250</v>
      </c>
      <c r="J50" s="30">
        <f t="shared" si="13"/>
        <v>3.8675742574257425E-2</v>
      </c>
    </row>
    <row r="51" spans="1:10" ht="18.75" x14ac:dyDescent="0.3">
      <c r="A51" s="26">
        <v>38</v>
      </c>
      <c r="B51" s="27" t="s">
        <v>29</v>
      </c>
      <c r="C51" s="31"/>
      <c r="D51" s="42">
        <v>8</v>
      </c>
      <c r="E51" s="42">
        <v>8</v>
      </c>
      <c r="F51" s="29">
        <f t="shared" si="14"/>
        <v>0</v>
      </c>
      <c r="G51" s="30">
        <f t="shared" si="15"/>
        <v>0</v>
      </c>
      <c r="H51" s="29">
        <v>8</v>
      </c>
      <c r="I51" s="29">
        <f t="shared" si="12"/>
        <v>0</v>
      </c>
      <c r="J51" s="30">
        <f t="shared" si="13"/>
        <v>0</v>
      </c>
    </row>
    <row r="52" spans="1:10" ht="18.75" x14ac:dyDescent="0.3">
      <c r="A52" s="26">
        <v>39</v>
      </c>
      <c r="B52" s="27" t="s">
        <v>30</v>
      </c>
      <c r="C52" s="31"/>
      <c r="D52" s="39">
        <v>16</v>
      </c>
      <c r="E52" s="39">
        <v>16</v>
      </c>
      <c r="F52" s="32">
        <f t="shared" si="14"/>
        <v>0</v>
      </c>
      <c r="G52" s="33">
        <f t="shared" si="15"/>
        <v>0</v>
      </c>
      <c r="H52" s="39">
        <v>16</v>
      </c>
      <c r="I52" s="32">
        <f t="shared" si="12"/>
        <v>0</v>
      </c>
      <c r="J52" s="33">
        <f t="shared" si="13"/>
        <v>0</v>
      </c>
    </row>
    <row r="53" spans="1:10" ht="18.75" x14ac:dyDescent="0.3">
      <c r="A53" s="26">
        <v>40</v>
      </c>
      <c r="B53" s="27" t="s">
        <v>31</v>
      </c>
      <c r="C53" s="28"/>
      <c r="D53" s="29">
        <f>SUM(D47:D52)</f>
        <v>1135044</v>
      </c>
      <c r="E53" s="29">
        <f t="shared" ref="E53:F53" si="16">SUM(E47:E52)</f>
        <v>1130132</v>
      </c>
      <c r="F53" s="35">
        <f t="shared" si="16"/>
        <v>4912</v>
      </c>
      <c r="G53" s="30">
        <f t="shared" si="15"/>
        <v>4.3463949343970441E-3</v>
      </c>
      <c r="H53" s="35">
        <f>SUM(H47:H52)</f>
        <v>1119719</v>
      </c>
      <c r="I53" s="35">
        <f>SUM(I47:I52)</f>
        <v>15325</v>
      </c>
      <c r="J53" s="30">
        <f>+I53/H53</f>
        <v>1.3686469551735749E-2</v>
      </c>
    </row>
    <row r="54" spans="1:10" ht="18.75" x14ac:dyDescent="0.3">
      <c r="A54" s="43"/>
      <c r="B54" s="44"/>
      <c r="C54" s="45"/>
      <c r="D54" s="42"/>
      <c r="E54" s="29"/>
      <c r="F54" s="46"/>
      <c r="G54" s="47"/>
      <c r="H54" s="35"/>
      <c r="I54" s="46"/>
      <c r="J54" s="47"/>
    </row>
    <row r="55" spans="1:10" ht="18.75" x14ac:dyDescent="0.3">
      <c r="B55" s="44"/>
      <c r="C55" s="45"/>
      <c r="D55" s="42"/>
      <c r="E55" s="29"/>
      <c r="F55" s="46"/>
      <c r="G55" s="47"/>
      <c r="H55" s="35"/>
      <c r="I55" s="46"/>
      <c r="J55" s="47"/>
    </row>
    <row r="56" spans="1:10" ht="18.75" x14ac:dyDescent="0.3">
      <c r="B56" s="44"/>
      <c r="C56" s="45"/>
      <c r="D56" s="42"/>
      <c r="E56" s="29"/>
      <c r="F56" s="46"/>
      <c r="G56" s="47"/>
      <c r="H56" s="35"/>
      <c r="I56" s="46"/>
      <c r="J56" s="47"/>
    </row>
    <row r="57" spans="1:10" ht="18.75" x14ac:dyDescent="0.3">
      <c r="B57" s="44"/>
      <c r="C57" s="45"/>
      <c r="D57" s="42"/>
      <c r="E57" s="29"/>
      <c r="F57" s="46"/>
      <c r="G57" s="47"/>
      <c r="H57" s="35"/>
      <c r="I57" s="46"/>
      <c r="J57" s="47"/>
    </row>
    <row r="58" spans="1:10" ht="18.75" x14ac:dyDescent="0.3">
      <c r="B58" s="44"/>
      <c r="C58" s="45"/>
      <c r="D58" s="42"/>
      <c r="E58" s="29"/>
      <c r="F58" s="46"/>
      <c r="G58" s="47"/>
      <c r="H58" s="35"/>
      <c r="I58" s="46"/>
      <c r="J58" s="47"/>
    </row>
    <row r="59" spans="1:10" ht="18.75" x14ac:dyDescent="0.3">
      <c r="B59" s="44"/>
      <c r="C59" s="45"/>
      <c r="D59" s="42"/>
      <c r="E59" s="29"/>
      <c r="F59" s="46"/>
      <c r="G59" s="47"/>
      <c r="H59" s="35"/>
      <c r="I59" s="46"/>
      <c r="J59" s="47"/>
    </row>
    <row r="61" spans="1:10" x14ac:dyDescent="0.3">
      <c r="B61" s="48"/>
      <c r="H61" s="4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22:J22"/>
    <mergeCell ref="H23:J23"/>
    <mergeCell ref="B33:J33"/>
    <mergeCell ref="H34:J34"/>
    <mergeCell ref="B44:J44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DC8A4D-D6F8-4F65-B0BB-F85D470FBE89}"/>
</file>

<file path=customXml/itemProps2.xml><?xml version="1.0" encoding="utf-8"?>
<ds:datastoreItem xmlns:ds="http://schemas.openxmlformats.org/officeDocument/2006/customXml" ds:itemID="{848062E3-6035-4A88-8667-72593FE82C9C}"/>
</file>

<file path=customXml/itemProps3.xml><?xml version="1.0" encoding="utf-8"?>
<ds:datastoreItem xmlns:ds="http://schemas.openxmlformats.org/officeDocument/2006/customXml" ds:itemID="{EF2011D9-C927-4929-AC6B-03205E9FCFD7}"/>
</file>

<file path=customXml/itemProps4.xml><?xml version="1.0" encoding="utf-8"?>
<ds:datastoreItem xmlns:ds="http://schemas.openxmlformats.org/officeDocument/2006/customXml" ds:itemID="{46D107B1-3D44-44B2-8035-7BEEAFB28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Elect. Customer Counts Pg 10a </vt:lpstr>
      <vt:lpstr>'Elect. Customer Counts Pg 10a 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2018-02-14T14:18:51Z</dcterms:created>
  <dcterms:modified xsi:type="dcterms:W3CDTF">2018-02-15T17:07:41Z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