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68" yWindow="72" windowWidth="17640" windowHeight="1146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CustCount_Electric'!$A$1:$I$49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CustCount_Electric'!$A$1:$I$48</definedName>
    <definedName name="Z_35584FC9_E0EF_4D54_AEC5_A721F3358284_.wvu.PrintArea" localSheetId="0" hidden="1">'Pg 6a CustCount_Electric'!$A$1:$I$48</definedName>
    <definedName name="Z_47D0F261_F43B_4751_8C61_1FB1BD5F2805_.wvu.PrintArea" localSheetId="0" hidden="1">'Pg 6a CustCount_Electric'!$A$1:$I$48</definedName>
    <definedName name="Z_49153C58_1CF3_499A_A2AA_3AC07FAD1405_.wvu.PrintArea" localSheetId="0" hidden="1">'Pg 6a CustCount_Electric'!$A$1:$I$48</definedName>
    <definedName name="Z_B9AD8F6D_DA71_409D_9D5B_33F3A1818990_.wvu.PrintArea" localSheetId="0" hidden="1">'Pg 6a CustCount_Electric'!$A$1:$I$48</definedName>
    <definedName name="Z_EB6D400B_3175_492E_99DF_E9CF317CF31F_.wvu.PrintArea" localSheetId="0" hidden="1">'Pg 6a CustCount_Electric'!$A$1:$I$48</definedName>
  </definedNames>
  <calcPr calcId="152511"/>
</workbook>
</file>

<file path=xl/calcChain.xml><?xml version="1.0" encoding="utf-8"?>
<calcChain xmlns="http://schemas.openxmlformats.org/spreadsheetml/2006/main"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E33" i="1" l="1"/>
  <c r="F33" i="1" s="1"/>
  <c r="H33" i="1"/>
  <c r="I33" i="1" s="1"/>
  <c r="I25" i="1"/>
  <c r="F25" i="1"/>
  <c r="E47" i="1" l="1"/>
  <c r="F47" i="1" s="1"/>
  <c r="H46" i="1"/>
  <c r="I46" i="1" s="1"/>
  <c r="E46" i="1"/>
  <c r="F46" i="1" s="1"/>
  <c r="E45" i="1"/>
  <c r="F45" i="1" s="1"/>
  <c r="H44" i="1"/>
  <c r="I44" i="1" s="1"/>
  <c r="E43" i="1"/>
  <c r="F43" i="1" s="1"/>
  <c r="H42" i="1"/>
  <c r="I42" i="1" s="1"/>
  <c r="E41" i="1"/>
  <c r="F41" i="1" s="1"/>
  <c r="G48" i="1"/>
  <c r="D48" i="1"/>
  <c r="H40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E12" i="1"/>
  <c r="F12" i="1" s="1"/>
  <c r="G19" i="1"/>
  <c r="D19" i="1"/>
  <c r="H11" i="1"/>
  <c r="I40" i="1" l="1"/>
  <c r="I11" i="1"/>
  <c r="E11" i="1"/>
  <c r="H12" i="1"/>
  <c r="I12" i="1" s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40" i="1"/>
  <c r="H41" i="1"/>
  <c r="I41" i="1" s="1"/>
  <c r="E42" i="1"/>
  <c r="F42" i="1" s="1"/>
  <c r="H43" i="1"/>
  <c r="I43" i="1" s="1"/>
  <c r="E44" i="1"/>
  <c r="F44" i="1" s="1"/>
  <c r="H45" i="1"/>
  <c r="I45" i="1" s="1"/>
  <c r="H47" i="1"/>
  <c r="I47" i="1" s="1"/>
  <c r="C48" i="1"/>
  <c r="F40" i="1" l="1"/>
  <c r="E48" i="1"/>
  <c r="F48" i="1" s="1"/>
  <c r="F11" i="1"/>
  <c r="E19" i="1"/>
  <c r="F19" i="1" s="1"/>
  <c r="H19" i="1"/>
  <c r="I19" i="1" s="1"/>
  <c r="H48" i="1"/>
  <c r="I48" i="1" s="1"/>
</calcChain>
</file>

<file path=xl/sharedStrings.xml><?xml version="1.0" encoding="utf-8"?>
<sst xmlns="http://schemas.openxmlformats.org/spreadsheetml/2006/main" count="67" uniqueCount="27">
  <si>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</si>
  <si>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</si>
  <si>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</si>
  <si>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</si>
  <si>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</si>
  <si>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</si>
  <si>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</si>
  <si>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</si>
  <si>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</si>
  <si>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</si>
  <si>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</si>
  <si>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</si>
  <si>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</si>
  <si>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</si>
  <si>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</si>
  <si>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</si>
  <si>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</si>
  <si>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</si>
  <si>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</si>
  <si>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</si>
  <si>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</si>
  <si>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</si>
  <si>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</si>
  <si>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</si>
  <si>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(A) Decrease of approximately 11,000 due to sale of Jefferson County Public Utility District No. 1 (JPUD)</t>
  </si>
  <si>
    <t>(B) Increase of approximately 4,000 due to data conversion by CIS change in methodology per Pricing and Cost Service Department.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</si>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</sst>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11"/>
      <name val="Arial"/>
      <family val="2"/>
    </font>
    <font>
      <i/>
      <sz val="12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2" borderId="2" applyNumberFormat="0" applyFont="0" applyAlignment="0" applyProtection="0"/>
  </cellStyleXfs>
  <cellXfs count="50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6" fillId="0" borderId="0" xfId="0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2"/>
  <sheetViews>
    <sheetView tabSelected="1" zoomScale="75" zoomScaleNormal="75" workbookViewId="0">
      <selection activeCell="A4" sqref="A4:I4"/>
    </sheetView>
  </sheetViews>
  <sheetFormatPr defaultColWidth="8.88671875" defaultRowHeight="14.4" x14ac:dyDescent="0.3"/>
  <cols>
    <col min="1" max="1" width="41.109375" style="4" customWidth="1"/>
    <col min="2" max="2" width="1.109375" style="4" customWidth="1"/>
    <col min="3" max="3" width="15.5546875" style="4" bestFit="1" customWidth="1"/>
    <col min="4" max="6" width="15.5546875" style="4" customWidth="1"/>
    <col min="7" max="7" width="15.5546875" style="3" bestFit="1" customWidth="1"/>
    <col min="8" max="8" width="15.5546875" style="4" bestFit="1" customWidth="1"/>
    <col min="9" max="9" width="13.6640625" style="4" customWidth="1"/>
    <col min="10" max="10" width="12.44140625" style="4" customWidth="1"/>
    <col min="11" max="16384" width="8.88671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1" x14ac:dyDescent="0.4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5"/>
      <c r="K2" s="6"/>
      <c r="L2" s="6"/>
      <c r="M2" s="6"/>
    </row>
    <row r="3" spans="1:13" ht="2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5"/>
    </row>
    <row r="4" spans="1:13" ht="21" x14ac:dyDescent="0.4">
      <c r="A4" s="46">
        <v>41943</v>
      </c>
      <c r="B4" s="46"/>
      <c r="C4" s="46"/>
      <c r="D4" s="46"/>
      <c r="E4" s="46"/>
      <c r="F4" s="46"/>
      <c r="G4" s="46"/>
      <c r="H4" s="46"/>
      <c r="I4" s="46"/>
      <c r="J4" s="7"/>
    </row>
    <row r="5" spans="1:13" ht="15.6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7.399999999999999" x14ac:dyDescent="0.3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11"/>
    </row>
    <row r="7" spans="1:13" x14ac:dyDescent="0.3">
      <c r="A7" s="3"/>
      <c r="B7" s="3"/>
      <c r="C7" s="3"/>
      <c r="D7" s="3"/>
      <c r="E7" s="3"/>
      <c r="F7" s="3"/>
      <c r="H7" s="3"/>
      <c r="I7" s="3"/>
      <c r="J7" s="10"/>
    </row>
    <row r="8" spans="1:13" s="14" customFormat="1" ht="17.399999999999999" x14ac:dyDescent="0.3">
      <c r="A8" s="48" t="s">
        <v>3</v>
      </c>
      <c r="B8" s="48"/>
      <c r="C8" s="48"/>
      <c r="D8" s="48"/>
      <c r="E8" s="48"/>
      <c r="F8" s="48"/>
      <c r="G8" s="48"/>
      <c r="H8" s="48"/>
      <c r="I8" s="48"/>
      <c r="J8" s="12"/>
    </row>
    <row r="9" spans="1:13" s="14" customFormat="1" ht="17.399999999999999" x14ac:dyDescent="0.3">
      <c r="A9" s="15"/>
      <c r="B9" s="15" t="s">
        <v>4</v>
      </c>
      <c r="C9" s="15"/>
      <c r="D9" s="15"/>
      <c r="E9" s="16" t="s">
        <v>5</v>
      </c>
      <c r="F9" s="15"/>
      <c r="G9" s="44" t="s">
        <v>6</v>
      </c>
      <c r="H9" s="44"/>
      <c r="I9" s="44"/>
      <c r="J9" s="13"/>
    </row>
    <row r="10" spans="1:13" s="14" customFormat="1" ht="17.399999999999999" x14ac:dyDescent="0.3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7.399999999999999" x14ac:dyDescent="0.3">
      <c r="A11" s="19" t="s">
        <v>13</v>
      </c>
      <c r="B11" s="20"/>
      <c r="C11" s="21">
        <v>962710</v>
      </c>
      <c r="D11" s="21">
        <v>974927</v>
      </c>
      <c r="E11" s="21">
        <f>C11-D11</f>
        <v>-12217</v>
      </c>
      <c r="F11" s="22">
        <f>E11/D11</f>
        <v>-1.253119464329124E-2</v>
      </c>
      <c r="G11" s="21">
        <v>954920</v>
      </c>
      <c r="H11" s="21">
        <f t="shared" ref="H11:H18" si="0">+C11-G11</f>
        <v>7790</v>
      </c>
      <c r="I11" s="22">
        <f>+H11/G11</f>
        <v>8.1577514346751565E-3</v>
      </c>
      <c r="J11" s="18"/>
    </row>
    <row r="12" spans="1:13" ht="17.399999999999999" x14ac:dyDescent="0.3">
      <c r="A12" s="19" t="s">
        <v>14</v>
      </c>
      <c r="B12" s="20"/>
      <c r="C12" s="21">
        <v>121627</v>
      </c>
      <c r="D12" s="21">
        <v>121499</v>
      </c>
      <c r="E12" s="21">
        <f t="shared" ref="E12:E18" si="1">C12-D12</f>
        <v>128</v>
      </c>
      <c r="F12" s="22">
        <f t="shared" ref="F12:F19" si="2">E12/D12</f>
        <v>1.0535066132231542E-3</v>
      </c>
      <c r="G12" s="21">
        <v>119469</v>
      </c>
      <c r="H12" s="21">
        <f t="shared" si="0"/>
        <v>2158</v>
      </c>
      <c r="I12" s="22">
        <f t="shared" ref="I12:I17" si="3">+H12/G12</f>
        <v>1.8063263273317764E-2</v>
      </c>
      <c r="J12" s="18"/>
    </row>
    <row r="13" spans="1:13" ht="17.399999999999999" x14ac:dyDescent="0.3">
      <c r="A13" s="19" t="s">
        <v>15</v>
      </c>
      <c r="B13" s="20"/>
      <c r="C13" s="21">
        <v>161</v>
      </c>
      <c r="D13" s="21">
        <v>162</v>
      </c>
      <c r="E13" s="21">
        <f t="shared" si="1"/>
        <v>-1</v>
      </c>
      <c r="F13" s="22">
        <f t="shared" si="2"/>
        <v>-6.1728395061728392E-3</v>
      </c>
      <c r="G13" s="21">
        <v>162</v>
      </c>
      <c r="H13" s="21">
        <f t="shared" si="0"/>
        <v>-1</v>
      </c>
      <c r="I13" s="22">
        <f t="shared" si="3"/>
        <v>-6.1728395061728392E-3</v>
      </c>
      <c r="J13" s="18"/>
    </row>
    <row r="14" spans="1:13" ht="17.399999999999999" x14ac:dyDescent="0.3">
      <c r="A14" s="19" t="s">
        <v>16</v>
      </c>
      <c r="B14" s="20"/>
      <c r="C14" s="21">
        <v>3437</v>
      </c>
      <c r="D14" s="21">
        <v>3421</v>
      </c>
      <c r="E14" s="21">
        <f t="shared" si="1"/>
        <v>16</v>
      </c>
      <c r="F14" s="22">
        <f t="shared" si="2"/>
        <v>4.6769950306927797E-3</v>
      </c>
      <c r="G14" s="21">
        <v>3449</v>
      </c>
      <c r="H14" s="21">
        <f t="shared" si="0"/>
        <v>-12</v>
      </c>
      <c r="I14" s="22">
        <f t="shared" si="3"/>
        <v>-3.4792693534357786E-3</v>
      </c>
      <c r="J14" s="18"/>
    </row>
    <row r="15" spans="1:13" ht="17.399999999999999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7.399999999999999" x14ac:dyDescent="0.3">
      <c r="A16" s="19" t="s">
        <v>18</v>
      </c>
      <c r="B16" s="20"/>
      <c r="C16" s="21">
        <v>6082</v>
      </c>
      <c r="D16" s="21">
        <v>6430</v>
      </c>
      <c r="E16" s="21">
        <f t="shared" si="1"/>
        <v>-348</v>
      </c>
      <c r="F16" s="22">
        <f t="shared" si="2"/>
        <v>-5.4121306376360812E-2</v>
      </c>
      <c r="G16" s="21">
        <v>5866</v>
      </c>
      <c r="H16" s="21">
        <f t="shared" si="0"/>
        <v>216</v>
      </c>
      <c r="I16" s="22">
        <f t="shared" si="3"/>
        <v>3.6822366177974769E-2</v>
      </c>
      <c r="J16" s="18"/>
    </row>
    <row r="17" spans="1:10" ht="17.399999999999999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7.399999999999999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18</v>
      </c>
      <c r="H18" s="24">
        <f t="shared" si="0"/>
        <v>-2</v>
      </c>
      <c r="I18" s="25">
        <f>+H18/G18</f>
        <v>-0.1111111111111111</v>
      </c>
      <c r="J18" s="26"/>
    </row>
    <row r="19" spans="1:10" ht="17.399999999999999" x14ac:dyDescent="0.3">
      <c r="A19" s="19" t="s">
        <v>21</v>
      </c>
      <c r="B19" s="20"/>
      <c r="C19" s="27">
        <f>SUM(C11:C18)</f>
        <v>1094045</v>
      </c>
      <c r="D19" s="27">
        <f t="shared" ref="D19:E19" si="4">SUM(D11:D18)</f>
        <v>1106468</v>
      </c>
      <c r="E19" s="27">
        <f t="shared" si="4"/>
        <v>-12423</v>
      </c>
      <c r="F19" s="22">
        <f t="shared" si="2"/>
        <v>-1.1227617969972924E-2</v>
      </c>
      <c r="G19" s="27">
        <f>SUM(G11:G18)</f>
        <v>1083896</v>
      </c>
      <c r="H19" s="27">
        <f>SUM(H11:H18)</f>
        <v>10149</v>
      </c>
      <c r="I19" s="22">
        <f>+H19/G19</f>
        <v>9.3634444633064421E-3</v>
      </c>
      <c r="J19" s="28"/>
    </row>
    <row r="20" spans="1:10" ht="17.399999999999999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7.399999999999999" x14ac:dyDescent="0.3">
      <c r="A21" s="43"/>
      <c r="B21" s="43"/>
      <c r="C21" s="43"/>
      <c r="D21" s="43"/>
      <c r="E21" s="43"/>
      <c r="F21" s="43"/>
      <c r="G21" s="43"/>
      <c r="H21" s="43"/>
      <c r="I21" s="43"/>
      <c r="J21" s="26"/>
    </row>
    <row r="22" spans="1:10" ht="17.399999999999999" x14ac:dyDescent="0.3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30"/>
    </row>
    <row r="23" spans="1:10" s="14" customFormat="1" ht="17.399999999999999" x14ac:dyDescent="0.3">
      <c r="A23" s="15"/>
      <c r="B23" s="15"/>
      <c r="C23" s="15"/>
      <c r="D23" s="15"/>
      <c r="E23" s="16" t="s">
        <v>5</v>
      </c>
      <c r="F23" s="15"/>
      <c r="G23" s="44" t="s">
        <v>6</v>
      </c>
      <c r="H23" s="44"/>
      <c r="I23" s="44"/>
      <c r="J23" s="26"/>
    </row>
    <row r="24" spans="1:10" s="14" customFormat="1" ht="17.399999999999999" x14ac:dyDescent="0.3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7.399999999999999" x14ac:dyDescent="0.3">
      <c r="A25" s="19" t="s">
        <v>13</v>
      </c>
      <c r="B25" s="20"/>
      <c r="C25" s="21">
        <v>959757</v>
      </c>
      <c r="D25" s="21">
        <v>968023</v>
      </c>
      <c r="E25" s="21">
        <f>C25-D25</f>
        <v>-8266</v>
      </c>
      <c r="F25" s="22">
        <f>E25/D25</f>
        <v>-8.5390533076176913E-3</v>
      </c>
      <c r="G25" s="21">
        <v>956696</v>
      </c>
      <c r="H25" s="21">
        <f t="shared" ref="H25:H32" si="5">+C25-G25</f>
        <v>3061</v>
      </c>
      <c r="I25" s="22">
        <f t="shared" ref="I25:I32" si="6">+H25/G25</f>
        <v>3.1995534631690734E-3</v>
      </c>
      <c r="J25" s="26"/>
    </row>
    <row r="26" spans="1:10" ht="17.399999999999999" x14ac:dyDescent="0.3">
      <c r="A26" s="19" t="s">
        <v>14</v>
      </c>
      <c r="B26" s="20"/>
      <c r="C26" s="21">
        <v>121081</v>
      </c>
      <c r="D26" s="21">
        <v>120594</v>
      </c>
      <c r="E26" s="21">
        <f t="shared" ref="E26:E32" si="7">C26-D26</f>
        <v>487</v>
      </c>
      <c r="F26" s="22">
        <f t="shared" ref="F26:F33" si="8">E26/D26</f>
        <v>4.0383435328457465E-3</v>
      </c>
      <c r="G26" s="21">
        <v>119699</v>
      </c>
      <c r="H26" s="21">
        <f t="shared" si="5"/>
        <v>1382</v>
      </c>
      <c r="I26" s="22">
        <f t="shared" si="6"/>
        <v>1.1545626947593547E-2</v>
      </c>
      <c r="J26" s="26"/>
    </row>
    <row r="27" spans="1:10" ht="17.399999999999999" x14ac:dyDescent="0.3">
      <c r="A27" s="19" t="s">
        <v>15</v>
      </c>
      <c r="B27" s="20"/>
      <c r="C27" s="21">
        <v>161</v>
      </c>
      <c r="D27" s="21">
        <v>162</v>
      </c>
      <c r="E27" s="21">
        <f t="shared" si="7"/>
        <v>-1</v>
      </c>
      <c r="F27" s="22">
        <f t="shared" si="8"/>
        <v>-6.1728395061728392E-3</v>
      </c>
      <c r="G27" s="21">
        <v>165</v>
      </c>
      <c r="H27" s="21">
        <f t="shared" si="5"/>
        <v>-4</v>
      </c>
      <c r="I27" s="22">
        <f t="shared" si="6"/>
        <v>-2.4242424242424242E-2</v>
      </c>
      <c r="J27" s="26"/>
    </row>
    <row r="28" spans="1:10" ht="17.399999999999999" x14ac:dyDescent="0.3">
      <c r="A28" s="19" t="s">
        <v>16</v>
      </c>
      <c r="B28" s="20"/>
      <c r="C28" s="21">
        <v>3430</v>
      </c>
      <c r="D28" s="21">
        <v>3426</v>
      </c>
      <c r="E28" s="21">
        <f t="shared" si="7"/>
        <v>4</v>
      </c>
      <c r="F28" s="22">
        <f t="shared" si="8"/>
        <v>1.1675423234092236E-3</v>
      </c>
      <c r="G28" s="21">
        <v>3477</v>
      </c>
      <c r="H28" s="21">
        <f t="shared" si="5"/>
        <v>-47</v>
      </c>
      <c r="I28" s="22">
        <f t="shared" si="6"/>
        <v>-1.3517400057520852E-2</v>
      </c>
    </row>
    <row r="29" spans="1:10" ht="17.399999999999999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7.399999999999999" x14ac:dyDescent="0.3">
      <c r="A30" s="19" t="s">
        <v>18</v>
      </c>
      <c r="B30" s="20"/>
      <c r="C30" s="21">
        <v>5996</v>
      </c>
      <c r="D30" s="21">
        <v>6262</v>
      </c>
      <c r="E30" s="21">
        <f t="shared" si="7"/>
        <v>-266</v>
      </c>
      <c r="F30" s="22">
        <f t="shared" si="8"/>
        <v>-4.247844139252635E-2</v>
      </c>
      <c r="G30" s="21">
        <v>5141</v>
      </c>
      <c r="H30" s="21">
        <f t="shared" si="5"/>
        <v>855</v>
      </c>
      <c r="I30" s="22">
        <f t="shared" si="6"/>
        <v>0.16631005640925889</v>
      </c>
    </row>
    <row r="31" spans="1:10" ht="17.399999999999999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7.399999999999999" x14ac:dyDescent="0.3">
      <c r="A32" s="19" t="s">
        <v>20</v>
      </c>
      <c r="B32" s="23"/>
      <c r="C32" s="24">
        <v>17</v>
      </c>
      <c r="D32" s="24">
        <v>17</v>
      </c>
      <c r="E32" s="24">
        <f t="shared" si="7"/>
        <v>0</v>
      </c>
      <c r="F32" s="25">
        <f t="shared" si="8"/>
        <v>0</v>
      </c>
      <c r="G32" s="24">
        <v>17</v>
      </c>
      <c r="H32" s="24">
        <f t="shared" si="5"/>
        <v>0</v>
      </c>
      <c r="I32" s="25">
        <f t="shared" si="6"/>
        <v>0</v>
      </c>
      <c r="J32" s="26"/>
    </row>
    <row r="33" spans="1:10" ht="17.399999999999999" x14ac:dyDescent="0.3">
      <c r="A33" s="19" t="s">
        <v>21</v>
      </c>
      <c r="B33" s="20"/>
      <c r="C33" s="21">
        <f>SUM(C25:C32)</f>
        <v>1090454</v>
      </c>
      <c r="D33" s="21">
        <f t="shared" ref="D33:E33" si="9">SUM(D25:D32)</f>
        <v>1098496</v>
      </c>
      <c r="E33" s="27">
        <f t="shared" si="9"/>
        <v>-8042</v>
      </c>
      <c r="F33" s="22">
        <f t="shared" si="8"/>
        <v>-7.3209187835003497E-3</v>
      </c>
      <c r="G33" s="27">
        <f>SUM(G25:G32)</f>
        <v>1085207</v>
      </c>
      <c r="H33" s="27">
        <f>SUM(H25:H32)</f>
        <v>5247</v>
      </c>
      <c r="I33" s="22">
        <f>+H33/G33</f>
        <v>4.835022258426273E-3</v>
      </c>
      <c r="J33" s="28"/>
    </row>
    <row r="34" spans="1:10" ht="17.399999999999999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7.399999999999999" x14ac:dyDescent="0.3">
      <c r="A35" s="29"/>
      <c r="B35" s="41"/>
      <c r="C35" s="24"/>
      <c r="D35" s="24"/>
      <c r="E35" s="42"/>
      <c r="F35" s="25"/>
      <c r="G35" s="42"/>
      <c r="H35" s="42"/>
      <c r="I35" s="25"/>
      <c r="J35" s="28"/>
    </row>
    <row r="36" spans="1:10" ht="17.399999999999999" x14ac:dyDescent="0.3">
      <c r="A36" s="43"/>
      <c r="B36" s="43"/>
      <c r="C36" s="43"/>
      <c r="D36" s="43"/>
      <c r="E36" s="43"/>
      <c r="F36" s="43"/>
      <c r="G36" s="43"/>
      <c r="H36" s="43"/>
      <c r="I36" s="43"/>
      <c r="J36" s="26"/>
    </row>
    <row r="37" spans="1:10" ht="17.399999999999999" x14ac:dyDescent="0.3">
      <c r="A37" s="49" t="s">
        <v>23</v>
      </c>
      <c r="B37" s="49"/>
      <c r="C37" s="49"/>
      <c r="D37" s="49"/>
      <c r="E37" s="49"/>
      <c r="F37" s="49"/>
      <c r="G37" s="49"/>
      <c r="H37" s="49"/>
      <c r="I37" s="49"/>
      <c r="J37" s="30"/>
    </row>
    <row r="38" spans="1:10" s="14" customFormat="1" ht="17.399999999999999" x14ac:dyDescent="0.3">
      <c r="A38" s="15"/>
      <c r="B38" s="15"/>
      <c r="C38" s="15"/>
      <c r="D38" s="15"/>
      <c r="E38" s="16" t="s">
        <v>5</v>
      </c>
      <c r="F38" s="15"/>
      <c r="G38" s="44" t="s">
        <v>6</v>
      </c>
      <c r="H38" s="44"/>
      <c r="I38" s="44"/>
      <c r="J38" s="26"/>
    </row>
    <row r="39" spans="1:10" s="14" customFormat="1" ht="17.399999999999999" x14ac:dyDescent="0.3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7.399999999999999" x14ac:dyDescent="0.3">
      <c r="A40" s="19" t="s">
        <v>13</v>
      </c>
      <c r="B40" s="20"/>
      <c r="C40" s="21">
        <v>959334</v>
      </c>
      <c r="D40" s="21">
        <v>967420</v>
      </c>
      <c r="E40" s="21">
        <f>C40-D40</f>
        <v>-8086</v>
      </c>
      <c r="F40" s="22">
        <f>E40/D40</f>
        <v>-8.3583138657460053E-3</v>
      </c>
      <c r="G40" s="21">
        <v>957942</v>
      </c>
      <c r="H40" s="21">
        <f t="shared" ref="H40:H47" si="10">+C40-G40</f>
        <v>1392</v>
      </c>
      <c r="I40" s="22">
        <f t="shared" ref="I40:I47" si="11">+H40/G40</f>
        <v>1.453115115528915E-3</v>
      </c>
      <c r="J40" s="26"/>
    </row>
    <row r="41" spans="1:10" ht="17.399999999999999" x14ac:dyDescent="0.3">
      <c r="A41" s="19" t="s">
        <v>14</v>
      </c>
      <c r="B41" s="20"/>
      <c r="C41" s="21">
        <v>120821</v>
      </c>
      <c r="D41" s="21">
        <v>120352</v>
      </c>
      <c r="E41" s="21">
        <f t="shared" ref="E41:E47" si="12">C41-D41</f>
        <v>469</v>
      </c>
      <c r="F41" s="22">
        <f t="shared" ref="F41:F48" si="13">E41/D41</f>
        <v>3.8969024195692633E-3</v>
      </c>
      <c r="G41" s="21">
        <v>119818</v>
      </c>
      <c r="H41" s="21">
        <f t="shared" si="10"/>
        <v>1003</v>
      </c>
      <c r="I41" s="22">
        <f t="shared" si="11"/>
        <v>8.3710293945817825E-3</v>
      </c>
      <c r="J41" s="26"/>
    </row>
    <row r="42" spans="1:10" ht="17.399999999999999" x14ac:dyDescent="0.3">
      <c r="A42" s="19" t="s">
        <v>15</v>
      </c>
      <c r="B42" s="20"/>
      <c r="C42" s="21">
        <v>161</v>
      </c>
      <c r="D42" s="21">
        <v>163</v>
      </c>
      <c r="E42" s="21">
        <f t="shared" si="12"/>
        <v>-2</v>
      </c>
      <c r="F42" s="22">
        <f t="shared" si="13"/>
        <v>-1.2269938650306749E-2</v>
      </c>
      <c r="G42" s="21">
        <v>165</v>
      </c>
      <c r="H42" s="21">
        <f t="shared" si="10"/>
        <v>-4</v>
      </c>
      <c r="I42" s="22">
        <f t="shared" si="11"/>
        <v>-2.4242424242424242E-2</v>
      </c>
      <c r="J42" s="26"/>
    </row>
    <row r="43" spans="1:10" ht="17.399999999999999" x14ac:dyDescent="0.3">
      <c r="A43" s="19" t="s">
        <v>16</v>
      </c>
      <c r="B43" s="20"/>
      <c r="C43" s="21">
        <v>3431</v>
      </c>
      <c r="D43" s="21">
        <v>3442</v>
      </c>
      <c r="E43" s="21">
        <f t="shared" si="12"/>
        <v>-11</v>
      </c>
      <c r="F43" s="22">
        <f t="shared" si="13"/>
        <v>-3.1958163858221964E-3</v>
      </c>
      <c r="G43" s="21">
        <v>3490</v>
      </c>
      <c r="H43" s="21">
        <f t="shared" si="10"/>
        <v>-59</v>
      </c>
      <c r="I43" s="22">
        <f t="shared" si="11"/>
        <v>-1.69054441260745E-2</v>
      </c>
    </row>
    <row r="44" spans="1:10" ht="17.399999999999999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7.399999999999999" x14ac:dyDescent="0.3">
      <c r="A45" s="19" t="s">
        <v>18</v>
      </c>
      <c r="B45" s="20"/>
      <c r="C45" s="21">
        <v>5978</v>
      </c>
      <c r="D45" s="21">
        <v>5813</v>
      </c>
      <c r="E45" s="21">
        <f t="shared" si="12"/>
        <v>165</v>
      </c>
      <c r="F45" s="22">
        <f t="shared" si="13"/>
        <v>2.8384655083433682E-2</v>
      </c>
      <c r="G45" s="21">
        <v>4870</v>
      </c>
      <c r="H45" s="21">
        <f t="shared" si="10"/>
        <v>1108</v>
      </c>
      <c r="I45" s="22">
        <f t="shared" si="11"/>
        <v>0.22751540041067761</v>
      </c>
    </row>
    <row r="46" spans="1:10" ht="17.399999999999999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7.399999999999999" x14ac:dyDescent="0.3">
      <c r="A47" s="19" t="s">
        <v>20</v>
      </c>
      <c r="B47" s="23"/>
      <c r="C47" s="24">
        <v>17</v>
      </c>
      <c r="D47" s="24">
        <v>17</v>
      </c>
      <c r="E47" s="24">
        <f t="shared" si="12"/>
        <v>0</v>
      </c>
      <c r="F47" s="25">
        <f t="shared" si="13"/>
        <v>0</v>
      </c>
      <c r="G47" s="24">
        <v>17</v>
      </c>
      <c r="H47" s="24">
        <f t="shared" si="10"/>
        <v>0</v>
      </c>
      <c r="I47" s="25">
        <f t="shared" si="11"/>
        <v>0</v>
      </c>
      <c r="J47" s="26"/>
    </row>
    <row r="48" spans="1:10" ht="17.399999999999999" x14ac:dyDescent="0.3">
      <c r="A48" s="19" t="s">
        <v>21</v>
      </c>
      <c r="B48" s="20"/>
      <c r="C48" s="21">
        <f>SUM(C40:C47)</f>
        <v>1089754</v>
      </c>
      <c r="D48" s="21">
        <f t="shared" ref="D48:E48" si="14">SUM(D40:D47)</f>
        <v>1097219</v>
      </c>
      <c r="E48" s="27">
        <f t="shared" si="14"/>
        <v>-7465</v>
      </c>
      <c r="F48" s="22">
        <f t="shared" si="13"/>
        <v>-6.8035642838849856E-3</v>
      </c>
      <c r="G48" s="27">
        <f>SUM(G40:G47)</f>
        <v>1086314</v>
      </c>
      <c r="H48" s="27">
        <f>SUM(H40:H47)</f>
        <v>3440</v>
      </c>
      <c r="I48" s="22">
        <f>+H48/G48</f>
        <v>3.1666718830835284E-3</v>
      </c>
      <c r="J48" s="28"/>
    </row>
    <row r="49" spans="1:10" ht="17.399999999999999" x14ac:dyDescent="0.3">
      <c r="A49" s="31"/>
      <c r="B49" s="32"/>
      <c r="C49" s="33"/>
      <c r="D49" s="33"/>
      <c r="E49" s="34"/>
      <c r="F49" s="35"/>
      <c r="G49" s="27"/>
      <c r="H49" s="34"/>
      <c r="I49" s="35"/>
      <c r="J49" s="28"/>
    </row>
    <row r="50" spans="1:10" ht="17.399999999999999" x14ac:dyDescent="0.3">
      <c r="A50" s="31"/>
      <c r="B50" s="32"/>
      <c r="C50" s="33"/>
      <c r="D50" s="33"/>
      <c r="E50" s="34"/>
      <c r="F50" s="35"/>
      <c r="G50" s="27"/>
      <c r="H50" s="34"/>
      <c r="I50" s="35"/>
      <c r="J50" s="28"/>
    </row>
    <row r="51" spans="1:10" ht="17.399999999999999" x14ac:dyDescent="0.3">
      <c r="A51" s="31"/>
      <c r="B51" s="32"/>
      <c r="C51" s="33"/>
      <c r="D51" s="33"/>
      <c r="E51" s="34"/>
      <c r="F51" s="35"/>
      <c r="G51" s="27"/>
      <c r="H51" s="34"/>
      <c r="I51" s="35"/>
      <c r="J51" s="28"/>
    </row>
    <row r="52" spans="1:10" ht="17.399999999999999" x14ac:dyDescent="0.3">
      <c r="A52" s="31"/>
      <c r="B52" s="32"/>
      <c r="C52" s="33"/>
      <c r="D52" s="33"/>
      <c r="E52" s="34"/>
      <c r="F52" s="35"/>
      <c r="G52" s="27"/>
      <c r="H52" s="34"/>
      <c r="I52" s="35"/>
      <c r="J52" s="28"/>
    </row>
    <row r="53" spans="1:10" ht="17.399999999999999" x14ac:dyDescent="0.3">
      <c r="A53" s="31"/>
      <c r="B53" s="32"/>
      <c r="C53" s="33"/>
      <c r="D53" s="33"/>
      <c r="E53" s="34"/>
      <c r="F53" s="35"/>
      <c r="G53" s="27"/>
      <c r="H53" s="34"/>
      <c r="I53" s="35"/>
      <c r="J53" s="28"/>
    </row>
    <row r="54" spans="1:10" ht="17.399999999999999" x14ac:dyDescent="0.3">
      <c r="A54" s="31"/>
      <c r="B54" s="32"/>
      <c r="C54" s="33"/>
      <c r="D54" s="33"/>
      <c r="E54" s="34"/>
      <c r="F54" s="35"/>
      <c r="G54" s="27"/>
      <c r="H54" s="34"/>
      <c r="I54" s="35"/>
      <c r="J54" s="28"/>
    </row>
    <row r="55" spans="1:10" ht="17.399999999999999" x14ac:dyDescent="0.3">
      <c r="A55" s="31"/>
      <c r="B55" s="32"/>
      <c r="C55" s="33"/>
      <c r="D55" s="33"/>
      <c r="E55" s="34"/>
      <c r="F55" s="35"/>
      <c r="G55" s="27"/>
      <c r="H55" s="34"/>
      <c r="I55" s="35"/>
      <c r="J55" s="28"/>
    </row>
    <row r="56" spans="1:10" ht="15.6" x14ac:dyDescent="0.3">
      <c r="A56" s="36"/>
      <c r="B56" s="37"/>
      <c r="C56" s="38"/>
      <c r="D56" s="38"/>
      <c r="E56" s="38"/>
      <c r="F56" s="38"/>
    </row>
    <row r="57" spans="1:10" ht="16.2" hidden="1" x14ac:dyDescent="0.35">
      <c r="A57" s="39" t="s">
        <v>24</v>
      </c>
    </row>
    <row r="58" spans="1:10" ht="16.2" hidden="1" x14ac:dyDescent="0.35">
      <c r="A58" s="39" t="s">
        <v>25</v>
      </c>
    </row>
    <row r="62" spans="1:10" x14ac:dyDescent="0.3">
      <c r="A62" s="40"/>
    </row>
  </sheetData>
  <mergeCells count="10">
    <mergeCell ref="G38:I38"/>
    <mergeCell ref="A2:I2"/>
    <mergeCell ref="A3:I3"/>
    <mergeCell ref="A4:I4"/>
    <mergeCell ref="A6:I6"/>
    <mergeCell ref="A8:I8"/>
    <mergeCell ref="G9:I9"/>
    <mergeCell ref="A37:I37"/>
    <mergeCell ref="A22:I22"/>
    <mergeCell ref="G23:I23"/>
  </mergeCells>
  <printOptions horizontalCentered="1"/>
  <pageMargins left="0.75" right="0.75" top="0.75" bottom="0.75" header="0" footer="0"/>
  <pageSetup scale="55" orientation="portrait" r:id="rId1"/>
  <headerFooter alignWithMargins="0">
    <oddFooter xml:space="preserve">&amp;L
&amp;C&amp;14 8a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9F08715-DA89-4E2B-9F09-507B51605629}"/>
</file>

<file path=customXml/itemProps2.xml><?xml version="1.0" encoding="utf-8"?>
<ds:datastoreItem xmlns:ds="http://schemas.openxmlformats.org/officeDocument/2006/customXml" ds:itemID="{2078BD79-A462-4CDF-B274-C11D58A65656}"/>
</file>

<file path=customXml/itemProps3.xml><?xml version="1.0" encoding="utf-8"?>
<ds:datastoreItem xmlns:ds="http://schemas.openxmlformats.org/officeDocument/2006/customXml" ds:itemID="{3BE59163-DF9C-46DF-92BC-7F3B8431A4A0}"/>
</file>

<file path=customXml/itemProps4.xml><?xml version="1.0" encoding="utf-8"?>
<ds:datastoreItem xmlns:ds="http://schemas.openxmlformats.org/officeDocument/2006/customXml" ds:itemID="{8EB41991-D82D-4031-9394-35E01967B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2014-11-05T23:37:22Z</cp:lastPrinted>
  <dcterms:created xsi:type="dcterms:W3CDTF">2014-01-09T00:48:14Z</dcterms:created>
  <dcterms:modified xsi:type="dcterms:W3CDTF">2015-03-05T17:53:18Z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