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wa-my.sharepoint.com/personal/avery_booth_utc_wa_gov/Documents/Local Computer Files/Documents/"/>
    </mc:Choice>
  </mc:AlternateContent>
  <xr:revisionPtr revIDLastSave="0" documentId="8_{AB7EC0B3-8F89-4066-8BE1-CC739C628A53}" xr6:coauthVersionLast="47" xr6:coauthVersionMax="47" xr10:uidLastSave="{00000000-0000-0000-0000-000000000000}"/>
  <bookViews>
    <workbookView xWindow="20370" yWindow="-1485" windowWidth="16440" windowHeight="28440" activeTab="1" xr2:uid="{00000000-000D-0000-FFFF-FFFF00000000}"/>
  </bookViews>
  <sheets>
    <sheet name="Section K. #1 " sheetId="9" r:id="rId1"/>
    <sheet name="Section K. #2. a,b,c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" i="9" l="1"/>
  <c r="H13" i="9"/>
  <c r="D12" i="9"/>
  <c r="C12" i="9"/>
  <c r="C14" i="10" l="1"/>
  <c r="B14" i="10"/>
  <c r="G7" i="10"/>
  <c r="F7" i="10"/>
  <c r="E7" i="10"/>
  <c r="D7" i="10"/>
  <c r="C7" i="10"/>
  <c r="B7" i="10"/>
  <c r="I6" i="10"/>
  <c r="H6" i="10"/>
  <c r="I5" i="10"/>
  <c r="H5" i="10"/>
  <c r="I4" i="10"/>
  <c r="H4" i="10"/>
  <c r="H7" i="10" l="1"/>
  <c r="I7" i="10"/>
</calcChain>
</file>

<file path=xl/sharedStrings.xml><?xml version="1.0" encoding="utf-8"?>
<sst xmlns="http://schemas.openxmlformats.org/spreadsheetml/2006/main" count="58" uniqueCount="35">
  <si>
    <t>Commercial</t>
  </si>
  <si>
    <t>Residential</t>
  </si>
  <si>
    <t>Total</t>
  </si>
  <si>
    <t>Number of accounts</t>
  </si>
  <si>
    <t>Average Benefits</t>
  </si>
  <si>
    <t>Electric</t>
  </si>
  <si>
    <t>Gas</t>
  </si>
  <si>
    <t>Dual</t>
  </si>
  <si>
    <t>N/A*</t>
  </si>
  <si>
    <t>Low-Income*</t>
  </si>
  <si>
    <t>*Low-income residential customers are also included in the residential category</t>
  </si>
  <si>
    <t>Industrial</t>
  </si>
  <si>
    <t>Grand Total</t>
  </si>
  <si>
    <t>Days Past Due</t>
  </si>
  <si>
    <t># of Customers</t>
  </si>
  <si>
    <t>Past Due Amt.</t>
  </si>
  <si>
    <t>30+</t>
  </si>
  <si>
    <t>60+</t>
  </si>
  <si>
    <t>90+</t>
  </si>
  <si>
    <t>Avista - May 2025 COVID-19 Credit and Collections Monthly Reporting</t>
  </si>
  <si>
    <t>Total LIHEAP</t>
  </si>
  <si>
    <t>Total LIRAP</t>
  </si>
  <si>
    <t>Current Amount</t>
  </si>
  <si>
    <t>Number of Payments</t>
  </si>
  <si>
    <t>AMP (LIRAP)*</t>
  </si>
  <si>
    <t>Housing</t>
  </si>
  <si>
    <t>LIHEAP</t>
  </si>
  <si>
    <t>LIRAP GRANT</t>
  </si>
  <si>
    <t>MISC EA</t>
  </si>
  <si>
    <t>Project Share</t>
  </si>
  <si>
    <t>SHEAP</t>
  </si>
  <si>
    <t>MED (LIRAP)</t>
  </si>
  <si>
    <t>AFP (LIRAP)*</t>
  </si>
  <si>
    <t>*For AMP/AFP: number of payments=number of accounts receiving credits.                                                                  **For My Energy Discount: number of payments = number of accounts receiving credits</t>
  </si>
  <si>
    <t xml:space="preserve">May 2025 Residential Debt Relief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</si>
</sst>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Tahoma"/>
      <family val="2"/>
    </font>
    <font>
      <sz val="11"/>
      <color rgb="FF454545"/>
      <name val="Calibri"/>
      <family val="2"/>
      <scheme val="minor"/>
    </font>
    <font>
      <b/>
      <sz val="11"/>
      <color rgb="FF454545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107">
    <xf numFmtId="0" fontId="0" fillId="0" borderId="0" xfId="0"/>
    <xf numFmtId="0" fontId="1" fillId="0" borderId="1" xfId="0" applyFont="1" applyBorder="1" applyAlignment="1">
      <alignment vertical="center" wrapText="1"/>
    </xf>
    <xf numFmtId="44" fontId="0" fillId="0" borderId="9" xfId="2" applyFont="1" applyBorder="1"/>
    <xf numFmtId="0" fontId="0" fillId="0" borderId="16" xfId="0" applyBorder="1"/>
    <xf numFmtId="0" fontId="1" fillId="0" borderId="1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7" xfId="0" applyFont="1" applyBorder="1"/>
    <xf numFmtId="44" fontId="0" fillId="0" borderId="18" xfId="2" applyFont="1" applyBorder="1"/>
    <xf numFmtId="164" fontId="0" fillId="0" borderId="8" xfId="1" applyNumberFormat="1" applyFont="1" applyBorder="1"/>
    <xf numFmtId="44" fontId="0" fillId="0" borderId="2" xfId="2" applyFont="1" applyBorder="1"/>
    <xf numFmtId="44" fontId="4" fillId="0" borderId="9" xfId="2" applyFont="1" applyBorder="1" applyAlignment="1">
      <alignment horizontal="right" vertical="top"/>
    </xf>
    <xf numFmtId="44" fontId="4" fillId="0" borderId="18" xfId="2" applyFont="1" applyBorder="1" applyAlignment="1">
      <alignment horizontal="right" vertical="top"/>
    </xf>
    <xf numFmtId="164" fontId="4" fillId="0" borderId="8" xfId="1" applyNumberFormat="1" applyFont="1" applyBorder="1" applyAlignment="1">
      <alignment horizontal="right" vertical="top"/>
    </xf>
    <xf numFmtId="44" fontId="4" fillId="0" borderId="2" xfId="2" applyFont="1" applyBorder="1" applyAlignment="1">
      <alignment horizontal="right" vertical="top"/>
    </xf>
    <xf numFmtId="0" fontId="1" fillId="0" borderId="19" xfId="0" applyFont="1" applyBorder="1"/>
    <xf numFmtId="44" fontId="5" fillId="0" borderId="12" xfId="2" applyFont="1" applyBorder="1" applyAlignment="1">
      <alignment horizontal="right" vertical="top"/>
    </xf>
    <xf numFmtId="164" fontId="5" fillId="0" borderId="10" xfId="1" applyNumberFormat="1" applyFont="1" applyBorder="1" applyAlignment="1">
      <alignment horizontal="right" vertical="top"/>
    </xf>
    <xf numFmtId="44" fontId="5" fillId="0" borderId="20" xfId="2" applyFont="1" applyBorder="1" applyAlignment="1">
      <alignment horizontal="right" vertical="top"/>
    </xf>
    <xf numFmtId="44" fontId="1" fillId="0" borderId="12" xfId="2" applyFont="1" applyBorder="1"/>
    <xf numFmtId="0" fontId="0" fillId="0" borderId="5" xfId="0" applyBorder="1"/>
    <xf numFmtId="0" fontId="1" fillId="0" borderId="8" xfId="0" applyFont="1" applyBorder="1" applyAlignment="1">
      <alignment vertical="center" wrapText="1"/>
    </xf>
    <xf numFmtId="0" fontId="0" fillId="0" borderId="9" xfId="0" applyBorder="1" applyAlignment="1">
      <alignment vertical="center"/>
    </xf>
    <xf numFmtId="0" fontId="1" fillId="0" borderId="8" xfId="0" applyFont="1" applyBorder="1"/>
    <xf numFmtId="164" fontId="4" fillId="0" borderId="1" xfId="1" applyNumberFormat="1" applyFont="1" applyBorder="1" applyAlignment="1">
      <alignment horizontal="right" vertical="top"/>
    </xf>
    <xf numFmtId="164" fontId="0" fillId="0" borderId="0" xfId="0" applyNumberFormat="1"/>
    <xf numFmtId="0" fontId="1" fillId="0" borderId="10" xfId="0" applyFont="1" applyBorder="1"/>
    <xf numFmtId="164" fontId="5" fillId="0" borderId="11" xfId="1" applyNumberFormat="1" applyFont="1" applyBorder="1" applyAlignment="1">
      <alignment horizontal="right" vertical="top"/>
    </xf>
    <xf numFmtId="164" fontId="0" fillId="0" borderId="10" xfId="1" applyNumberFormat="1" applyFont="1" applyBorder="1"/>
    <xf numFmtId="3" fontId="1" fillId="0" borderId="10" xfId="0" applyNumberFormat="1" applyFont="1" applyBorder="1"/>
    <xf numFmtId="3" fontId="4" fillId="0" borderId="8" xfId="0" applyNumberFormat="1" applyFont="1" applyBorder="1" applyAlignment="1">
      <alignment horizontal="right" vertical="top"/>
    </xf>
    <xf numFmtId="164" fontId="0" fillId="0" borderId="8" xfId="1" applyNumberFormat="1" applyFont="1" applyBorder="1" applyAlignment="1"/>
    <xf numFmtId="164" fontId="4" fillId="0" borderId="8" xfId="1" applyNumberFormat="1" applyFont="1" applyBorder="1" applyAlignment="1">
      <alignment vertical="top"/>
    </xf>
    <xf numFmtId="3" fontId="0" fillId="0" borderId="22" xfId="0" applyNumberFormat="1" applyBorder="1"/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165" fontId="0" fillId="0" borderId="1" xfId="2" applyNumberFormat="1" applyFont="1" applyFill="1" applyBorder="1"/>
    <xf numFmtId="164" fontId="0" fillId="0" borderId="9" xfId="1" applyNumberFormat="1" applyFont="1" applyFill="1" applyBorder="1"/>
    <xf numFmtId="0" fontId="1" fillId="0" borderId="5" xfId="0" applyFont="1" applyBorder="1" applyAlignment="1">
      <alignment horizontal="center" vertical="center"/>
    </xf>
    <xf numFmtId="0" fontId="1" fillId="0" borderId="30" xfId="0" applyFont="1" applyBorder="1"/>
    <xf numFmtId="0" fontId="2" fillId="0" borderId="31" xfId="0" applyFont="1" applyBorder="1" applyAlignment="1">
      <alignment vertical="center"/>
    </xf>
    <xf numFmtId="164" fontId="2" fillId="0" borderId="31" xfId="1" applyNumberFormat="1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20" xfId="0" applyFont="1" applyBorder="1"/>
    <xf numFmtId="44" fontId="2" fillId="0" borderId="32" xfId="2" applyFont="1" applyBorder="1" applyAlignment="1">
      <alignment vertical="center"/>
    </xf>
    <xf numFmtId="44" fontId="2" fillId="0" borderId="32" xfId="2" applyFont="1" applyBorder="1" applyAlignment="1">
      <alignment vertical="center" wrapText="1"/>
    </xf>
    <xf numFmtId="165" fontId="0" fillId="0" borderId="0" xfId="2" applyNumberFormat="1" applyFont="1" applyFill="1" applyBorder="1"/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/>
    <xf numFmtId="44" fontId="2" fillId="0" borderId="35" xfId="2" applyFont="1" applyBorder="1" applyAlignment="1">
      <alignment vertical="center"/>
    </xf>
    <xf numFmtId="44" fontId="2" fillId="0" borderId="35" xfId="2" applyFont="1" applyBorder="1" applyAlignment="1">
      <alignment vertical="center" wrapText="1"/>
    </xf>
    <xf numFmtId="165" fontId="0" fillId="0" borderId="36" xfId="2" applyNumberFormat="1" applyFont="1" applyFill="1" applyBorder="1"/>
    <xf numFmtId="164" fontId="0" fillId="0" borderId="37" xfId="1" applyNumberFormat="1" applyFont="1" applyFill="1" applyBorder="1"/>
    <xf numFmtId="164" fontId="7" fillId="0" borderId="31" xfId="1" applyNumberFormat="1" applyFont="1" applyBorder="1"/>
    <xf numFmtId="165" fontId="0" fillId="0" borderId="40" xfId="2" applyNumberFormat="1" applyFont="1" applyFill="1" applyBorder="1"/>
    <xf numFmtId="164" fontId="0" fillId="0" borderId="41" xfId="1" applyNumberFormat="1" applyFont="1" applyFill="1" applyBorder="1"/>
    <xf numFmtId="44" fontId="7" fillId="0" borderId="35" xfId="2" applyFont="1" applyBorder="1"/>
    <xf numFmtId="165" fontId="0" fillId="0" borderId="43" xfId="2" applyNumberFormat="1" applyFont="1" applyBorder="1"/>
    <xf numFmtId="164" fontId="0" fillId="0" borderId="44" xfId="1" applyNumberFormat="1" applyFont="1" applyBorder="1"/>
    <xf numFmtId="0" fontId="0" fillId="3" borderId="23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45" xfId="0" applyFill="1" applyBorder="1" applyAlignment="1">
      <alignment horizontal="center"/>
    </xf>
    <xf numFmtId="0" fontId="0" fillId="3" borderId="49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50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0" fillId="3" borderId="51" xfId="0" applyFill="1" applyBorder="1" applyAlignment="1">
      <alignment horizontal="center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17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7" fillId="0" borderId="38" xfId="0" applyFont="1" applyBorder="1" applyAlignment="1">
      <alignment horizontal="left"/>
    </xf>
    <xf numFmtId="0" fontId="7" fillId="0" borderId="39" xfId="0" applyFont="1" applyBorder="1" applyAlignment="1">
      <alignment horizontal="left"/>
    </xf>
    <xf numFmtId="0" fontId="7" fillId="0" borderId="42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17" fontId="6" fillId="2" borderId="23" xfId="3" applyNumberFormat="1" applyFont="1" applyFill="1" applyBorder="1" applyAlignment="1">
      <alignment horizontal="center" vertical="center"/>
    </xf>
    <xf numFmtId="0" fontId="6" fillId="2" borderId="24" xfId="3" applyFont="1" applyFill="1" applyBorder="1" applyAlignment="1">
      <alignment horizontal="center" vertical="center"/>
    </xf>
    <xf numFmtId="0" fontId="6" fillId="2" borderId="27" xfId="3" applyFont="1" applyFill="1" applyBorder="1" applyAlignment="1">
      <alignment horizontal="center" vertical="center"/>
    </xf>
    <xf numFmtId="0" fontId="6" fillId="2" borderId="28" xfId="3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17" fontId="6" fillId="2" borderId="16" xfId="3" applyNumberFormat="1" applyFont="1" applyFill="1" applyBorder="1" applyAlignment="1">
      <alignment horizontal="center" vertical="center" wrapText="1"/>
    </xf>
    <xf numFmtId="17" fontId="6" fillId="2" borderId="26" xfId="3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Normal 2 2" xfId="3" xr:uid="{FA43987A-BA61-412F-919F-4340E10F8C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workbookViewId="0">
      <selection sqref="A1:I1"/>
    </sheetView>
  </sheetViews>
  <sheetFormatPr defaultRowHeight="15" x14ac:dyDescent="0.25"/>
  <cols>
    <col min="1" max="1" width="23.140625" bestFit="1" customWidth="1"/>
    <col min="2" max="2" width="19" bestFit="1" customWidth="1"/>
    <col min="3" max="3" width="10.140625" bestFit="1" customWidth="1"/>
    <col min="4" max="4" width="18.140625" bestFit="1" customWidth="1"/>
    <col min="5" max="5" width="2" customWidth="1"/>
    <col min="6" max="6" width="12" bestFit="1" customWidth="1"/>
    <col min="7" max="7" width="10.85546875" bestFit="1" customWidth="1"/>
    <col min="8" max="8" width="11.7109375" customWidth="1"/>
    <col min="9" max="9" width="11.42578125" customWidth="1"/>
  </cols>
  <sheetData>
    <row r="1" spans="1:9" ht="15.75" thickBot="1" x14ac:dyDescent="0.3">
      <c r="A1" s="78" t="s">
        <v>34</v>
      </c>
      <c r="B1" s="79"/>
      <c r="C1" s="79"/>
      <c r="D1" s="79"/>
      <c r="E1" s="79"/>
      <c r="F1" s="79"/>
      <c r="G1" s="79"/>
      <c r="H1" s="79"/>
      <c r="I1" s="79"/>
    </row>
    <row r="2" spans="1:9" ht="28.35" customHeight="1" x14ac:dyDescent="0.25">
      <c r="A2" s="88">
        <v>45801</v>
      </c>
      <c r="B2" s="89"/>
      <c r="C2" s="92" t="s">
        <v>20</v>
      </c>
      <c r="D2" s="94" t="s">
        <v>21</v>
      </c>
      <c r="F2" s="96">
        <v>45801</v>
      </c>
      <c r="G2" s="97"/>
      <c r="H2" s="35" t="s">
        <v>22</v>
      </c>
      <c r="I2" s="36" t="s">
        <v>23</v>
      </c>
    </row>
    <row r="3" spans="1:9" ht="15.75" thickBot="1" x14ac:dyDescent="0.3">
      <c r="A3" s="90"/>
      <c r="B3" s="91"/>
      <c r="C3" s="93"/>
      <c r="D3" s="95"/>
      <c r="F3" s="80" t="s">
        <v>24</v>
      </c>
      <c r="G3" s="81"/>
      <c r="H3" s="37">
        <v>78875</v>
      </c>
      <c r="I3" s="38">
        <v>849</v>
      </c>
    </row>
    <row r="4" spans="1:9" x14ac:dyDescent="0.25">
      <c r="A4" s="39" t="s">
        <v>5</v>
      </c>
      <c r="B4" s="40" t="s">
        <v>3</v>
      </c>
      <c r="C4" s="41">
        <v>434</v>
      </c>
      <c r="D4" s="42">
        <v>28484</v>
      </c>
      <c r="F4" s="80" t="s">
        <v>25</v>
      </c>
      <c r="G4" s="81"/>
      <c r="H4" s="37">
        <v>23896</v>
      </c>
      <c r="I4" s="38">
        <v>331</v>
      </c>
    </row>
    <row r="5" spans="1:9" ht="15.75" thickBot="1" x14ac:dyDescent="0.3">
      <c r="A5" s="43"/>
      <c r="B5" s="44" t="s">
        <v>4</v>
      </c>
      <c r="C5" s="45">
        <v>695.53</v>
      </c>
      <c r="D5" s="46">
        <v>39.42</v>
      </c>
      <c r="F5" s="80" t="s">
        <v>26</v>
      </c>
      <c r="G5" s="81"/>
      <c r="H5" s="37">
        <v>761138.09</v>
      </c>
      <c r="I5" s="38">
        <v>1276</v>
      </c>
    </row>
    <row r="6" spans="1:9" x14ac:dyDescent="0.25">
      <c r="A6" s="39" t="s">
        <v>6</v>
      </c>
      <c r="B6" s="40" t="s">
        <v>3</v>
      </c>
      <c r="C6" s="41">
        <v>23</v>
      </c>
      <c r="D6" s="42">
        <v>2303</v>
      </c>
      <c r="F6" s="80" t="s">
        <v>27</v>
      </c>
      <c r="G6" s="81"/>
      <c r="H6" s="47">
        <v>217691.64</v>
      </c>
      <c r="I6" s="38">
        <v>672</v>
      </c>
    </row>
    <row r="7" spans="1:9" ht="15.75" thickBot="1" x14ac:dyDescent="0.3">
      <c r="A7" s="43"/>
      <c r="B7" s="44" t="s">
        <v>4</v>
      </c>
      <c r="C7" s="45">
        <v>428.22</v>
      </c>
      <c r="D7" s="46">
        <v>14.39</v>
      </c>
      <c r="F7" s="80" t="s">
        <v>28</v>
      </c>
      <c r="G7" s="81"/>
      <c r="H7" s="37">
        <v>30836.91</v>
      </c>
      <c r="I7" s="38">
        <v>108</v>
      </c>
    </row>
    <row r="8" spans="1:9" x14ac:dyDescent="0.25">
      <c r="A8" s="39" t="s">
        <v>7</v>
      </c>
      <c r="B8" s="40" t="s">
        <v>3</v>
      </c>
      <c r="C8" s="41">
        <v>651</v>
      </c>
      <c r="D8" s="42">
        <v>29032</v>
      </c>
      <c r="F8" s="80" t="s">
        <v>29</v>
      </c>
      <c r="G8" s="81"/>
      <c r="H8" s="37">
        <v>27367.46</v>
      </c>
      <c r="I8" s="38">
        <v>83</v>
      </c>
    </row>
    <row r="9" spans="1:9" ht="15.75" thickBot="1" x14ac:dyDescent="0.3">
      <c r="A9" s="43"/>
      <c r="B9" s="44" t="s">
        <v>4</v>
      </c>
      <c r="C9" s="45">
        <v>669.39</v>
      </c>
      <c r="D9" s="46">
        <v>41.14</v>
      </c>
      <c r="F9" s="80" t="s">
        <v>30</v>
      </c>
      <c r="G9" s="81"/>
      <c r="H9" s="37">
        <v>318608</v>
      </c>
      <c r="I9" s="38">
        <v>520</v>
      </c>
    </row>
    <row r="10" spans="1:9" x14ac:dyDescent="0.25">
      <c r="A10" s="39" t="s">
        <v>8</v>
      </c>
      <c r="B10" s="40" t="s">
        <v>3</v>
      </c>
      <c r="C10" s="41">
        <v>18</v>
      </c>
      <c r="D10" s="42">
        <v>962</v>
      </c>
      <c r="F10" s="80" t="s">
        <v>31</v>
      </c>
      <c r="G10" s="81"/>
      <c r="H10" s="37">
        <v>2051471.97</v>
      </c>
      <c r="I10" s="38">
        <v>60663</v>
      </c>
    </row>
    <row r="11" spans="1:9" ht="15.75" thickBot="1" x14ac:dyDescent="0.3">
      <c r="A11" s="48"/>
      <c r="B11" s="49" t="s">
        <v>4</v>
      </c>
      <c r="C11" s="50">
        <v>594.19000000000005</v>
      </c>
      <c r="D11" s="51">
        <v>35.840000000000003</v>
      </c>
      <c r="F11" s="80" t="s">
        <v>32</v>
      </c>
      <c r="G11" s="81"/>
      <c r="H11" s="52">
        <v>37756</v>
      </c>
      <c r="I11" s="53">
        <v>62</v>
      </c>
    </row>
    <row r="12" spans="1:9" ht="15.75" thickBot="1" x14ac:dyDescent="0.3">
      <c r="A12" s="82" t="s">
        <v>2</v>
      </c>
      <c r="B12" s="40" t="s">
        <v>3</v>
      </c>
      <c r="C12" s="54">
        <f>SUM(C4,C6,C8,C10)</f>
        <v>1126</v>
      </c>
      <c r="D12" s="54">
        <f>SUM(D4,D6,D8,D10)</f>
        <v>60781</v>
      </c>
      <c r="F12" s="84"/>
      <c r="G12" s="85"/>
      <c r="H12" s="55"/>
      <c r="I12" s="56"/>
    </row>
    <row r="13" spans="1:9" ht="16.5" thickTop="1" thickBot="1" x14ac:dyDescent="0.3">
      <c r="A13" s="83"/>
      <c r="B13" s="49" t="s">
        <v>4</v>
      </c>
      <c r="C13" s="57">
        <v>673.34</v>
      </c>
      <c r="D13" s="57">
        <v>39.24</v>
      </c>
      <c r="F13" s="86" t="s">
        <v>2</v>
      </c>
      <c r="G13" s="87"/>
      <c r="H13" s="58">
        <f>SUM(H3:H12)</f>
        <v>3547641.07</v>
      </c>
      <c r="I13" s="59">
        <f>SUM(I3:I12)</f>
        <v>64564</v>
      </c>
    </row>
    <row r="14" spans="1:9" x14ac:dyDescent="0.25">
      <c r="A14" s="60"/>
      <c r="B14" s="61"/>
      <c r="C14" s="61"/>
      <c r="D14" s="61"/>
      <c r="E14" s="62"/>
      <c r="F14" s="69" t="s">
        <v>33</v>
      </c>
      <c r="G14" s="70"/>
      <c r="H14" s="70"/>
      <c r="I14" s="71"/>
    </row>
    <row r="15" spans="1:9" ht="24.75" customHeight="1" x14ac:dyDescent="0.25">
      <c r="A15" s="63"/>
      <c r="B15" s="64"/>
      <c r="C15" s="64"/>
      <c r="D15" s="64"/>
      <c r="E15" s="65"/>
      <c r="F15" s="72"/>
      <c r="G15" s="73"/>
      <c r="H15" s="73"/>
      <c r="I15" s="74"/>
    </row>
    <row r="16" spans="1:9" ht="15.75" thickBot="1" x14ac:dyDescent="0.3">
      <c r="A16" s="66"/>
      <c r="B16" s="67"/>
      <c r="C16" s="67"/>
      <c r="D16" s="67"/>
      <c r="E16" s="68"/>
      <c r="F16" s="75"/>
      <c r="G16" s="76"/>
      <c r="H16" s="76"/>
      <c r="I16" s="77"/>
    </row>
  </sheetData>
  <mergeCells count="19">
    <mergeCell ref="D2:D3"/>
    <mergeCell ref="F2:G2"/>
    <mergeCell ref="F3:G3"/>
    <mergeCell ref="A14:E16"/>
    <mergeCell ref="F14:I16"/>
    <mergeCell ref="A1:I1"/>
    <mergeCell ref="F9:G9"/>
    <mergeCell ref="F10:G10"/>
    <mergeCell ref="F11:G11"/>
    <mergeCell ref="A12:A13"/>
    <mergeCell ref="F12:G12"/>
    <mergeCell ref="F13:G13"/>
    <mergeCell ref="F4:G4"/>
    <mergeCell ref="F5:G5"/>
    <mergeCell ref="F6:G6"/>
    <mergeCell ref="F7:G7"/>
    <mergeCell ref="F8:G8"/>
    <mergeCell ref="A2:B3"/>
    <mergeCell ref="C2:C3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"/>
  <sheetViews>
    <sheetView tabSelected="1" workbookViewId="0">
      <selection activeCell="G15" sqref="G15"/>
    </sheetView>
  </sheetViews>
  <sheetFormatPr defaultColWidth="9.140625" defaultRowHeight="15" x14ac:dyDescent="0.25"/>
  <cols>
    <col min="1" max="1" width="16.28515625" customWidth="1"/>
    <col min="2" max="2" width="14.28515625" bestFit="1" customWidth="1"/>
    <col min="3" max="6" width="16.85546875" bestFit="1" customWidth="1"/>
    <col min="7" max="7" width="13.5703125" bestFit="1" customWidth="1"/>
    <col min="8" max="8" width="14.28515625" bestFit="1" customWidth="1"/>
    <col min="9" max="9" width="15.28515625" bestFit="1" customWidth="1"/>
    <col min="13" max="13" width="14.28515625" bestFit="1" customWidth="1"/>
    <col min="15" max="15" width="14.28515625" bestFit="1" customWidth="1"/>
    <col min="17" max="17" width="13.5703125" bestFit="1" customWidth="1"/>
    <col min="19" max="19" width="14.28515625" bestFit="1" customWidth="1"/>
  </cols>
  <sheetData>
    <row r="1" spans="1:9" ht="15.75" thickBot="1" x14ac:dyDescent="0.3">
      <c r="A1" s="100" t="s">
        <v>19</v>
      </c>
      <c r="B1" s="101"/>
      <c r="C1" s="101"/>
      <c r="D1" s="101"/>
      <c r="E1" s="101"/>
      <c r="F1" s="101"/>
      <c r="G1" s="101"/>
      <c r="H1" s="101"/>
      <c r="I1" s="102"/>
    </row>
    <row r="2" spans="1:9" x14ac:dyDescent="0.25">
      <c r="A2" s="3"/>
      <c r="B2" s="103" t="s">
        <v>1</v>
      </c>
      <c r="C2" s="104"/>
      <c r="D2" s="103" t="s">
        <v>0</v>
      </c>
      <c r="E2" s="104"/>
      <c r="F2" s="103" t="s">
        <v>11</v>
      </c>
      <c r="G2" s="104"/>
      <c r="H2" s="105" t="s">
        <v>12</v>
      </c>
      <c r="I2" s="106"/>
    </row>
    <row r="3" spans="1:9" x14ac:dyDescent="0.25">
      <c r="A3" s="4" t="s">
        <v>13</v>
      </c>
      <c r="B3" s="5" t="s">
        <v>14</v>
      </c>
      <c r="C3" s="6" t="s">
        <v>15</v>
      </c>
      <c r="D3" s="5" t="s">
        <v>14</v>
      </c>
      <c r="E3" s="6" t="s">
        <v>15</v>
      </c>
      <c r="F3" s="5" t="s">
        <v>14</v>
      </c>
      <c r="G3" s="7" t="s">
        <v>15</v>
      </c>
      <c r="H3" s="5" t="s">
        <v>14</v>
      </c>
      <c r="I3" s="6" t="s">
        <v>15</v>
      </c>
    </row>
    <row r="4" spans="1:9" x14ac:dyDescent="0.25">
      <c r="A4" s="8" t="s">
        <v>16</v>
      </c>
      <c r="B4" s="31">
        <v>16074</v>
      </c>
      <c r="C4" s="9">
        <v>2472859.52</v>
      </c>
      <c r="D4" s="32">
        <v>1050</v>
      </c>
      <c r="E4" s="9">
        <v>722910.03</v>
      </c>
      <c r="F4" s="10">
        <v>13</v>
      </c>
      <c r="G4" s="11">
        <v>10114.77</v>
      </c>
      <c r="H4" s="10">
        <f>B4+D4+F4</f>
        <v>17137</v>
      </c>
      <c r="I4" s="2">
        <f>C4+E4+G4</f>
        <v>3205884.32</v>
      </c>
    </row>
    <row r="5" spans="1:9" x14ac:dyDescent="0.25">
      <c r="A5" s="8" t="s">
        <v>17</v>
      </c>
      <c r="B5" s="31">
        <v>7543</v>
      </c>
      <c r="C5" s="9">
        <v>2074785.71</v>
      </c>
      <c r="D5" s="33">
        <v>373</v>
      </c>
      <c r="E5" s="9">
        <v>435066.41</v>
      </c>
      <c r="F5" s="10">
        <v>6</v>
      </c>
      <c r="G5" s="11">
        <v>5947.05</v>
      </c>
      <c r="H5" s="10">
        <f t="shared" ref="H5:I7" si="0">B5+D5+F5</f>
        <v>7922</v>
      </c>
      <c r="I5" s="2">
        <f t="shared" si="0"/>
        <v>2515799.17</v>
      </c>
    </row>
    <row r="6" spans="1:9" x14ac:dyDescent="0.25">
      <c r="A6" s="8" t="s">
        <v>18</v>
      </c>
      <c r="B6" s="34">
        <v>5744</v>
      </c>
      <c r="C6" s="12">
        <v>2405930.04</v>
      </c>
      <c r="D6" s="33">
        <v>351</v>
      </c>
      <c r="E6" s="13">
        <v>994654.02</v>
      </c>
      <c r="F6" s="14">
        <v>10</v>
      </c>
      <c r="G6" s="15">
        <v>898619.4</v>
      </c>
      <c r="H6" s="10">
        <f t="shared" si="0"/>
        <v>6105</v>
      </c>
      <c r="I6" s="2">
        <f t="shared" si="0"/>
        <v>4299203.46</v>
      </c>
    </row>
    <row r="7" spans="1:9" ht="15.75" thickBot="1" x14ac:dyDescent="0.3">
      <c r="A7" s="16" t="s">
        <v>2</v>
      </c>
      <c r="B7" s="30">
        <f t="shared" ref="B7:I7" si="1">SUM(B4:B6)</f>
        <v>29361</v>
      </c>
      <c r="C7" s="17">
        <f t="shared" si="1"/>
        <v>6953575.2700000005</v>
      </c>
      <c r="D7" s="18">
        <f t="shared" si="1"/>
        <v>1774</v>
      </c>
      <c r="E7" s="17">
        <f t="shared" si="1"/>
        <v>2152630.46</v>
      </c>
      <c r="F7" s="18">
        <f t="shared" si="1"/>
        <v>29</v>
      </c>
      <c r="G7" s="19">
        <f t="shared" si="1"/>
        <v>914681.22</v>
      </c>
      <c r="H7" s="29">
        <f t="shared" si="0"/>
        <v>31164</v>
      </c>
      <c r="I7" s="20">
        <f t="shared" si="1"/>
        <v>10020886.949999999</v>
      </c>
    </row>
    <row r="8" spans="1:9" ht="15.75" thickBot="1" x14ac:dyDescent="0.3"/>
    <row r="9" spans="1:9" x14ac:dyDescent="0.25">
      <c r="A9" s="21"/>
      <c r="B9" s="98" t="s">
        <v>9</v>
      </c>
      <c r="C9" s="99"/>
    </row>
    <row r="10" spans="1:9" x14ac:dyDescent="0.25">
      <c r="A10" s="22" t="s">
        <v>13</v>
      </c>
      <c r="B10" s="1" t="s">
        <v>14</v>
      </c>
      <c r="C10" s="23" t="s">
        <v>15</v>
      </c>
    </row>
    <row r="11" spans="1:9" x14ac:dyDescent="0.25">
      <c r="A11" s="24" t="s">
        <v>16</v>
      </c>
      <c r="B11" s="25">
        <v>5234</v>
      </c>
      <c r="C11" s="2">
        <v>574650.1</v>
      </c>
    </row>
    <row r="12" spans="1:9" x14ac:dyDescent="0.25">
      <c r="A12" s="24" t="s">
        <v>17</v>
      </c>
      <c r="B12" s="25">
        <v>4795</v>
      </c>
      <c r="C12" s="2">
        <v>2501260.2999999998</v>
      </c>
      <c r="F12" s="26"/>
    </row>
    <row r="13" spans="1:9" x14ac:dyDescent="0.25">
      <c r="A13" s="24" t="s">
        <v>18</v>
      </c>
      <c r="B13" s="25">
        <v>3205</v>
      </c>
      <c r="C13" s="12">
        <v>1416520.3</v>
      </c>
    </row>
    <row r="14" spans="1:9" ht="15.75" thickBot="1" x14ac:dyDescent="0.3">
      <c r="A14" s="27" t="s">
        <v>2</v>
      </c>
      <c r="B14" s="28">
        <f>B11+B12+B13</f>
        <v>13234</v>
      </c>
      <c r="C14" s="17">
        <f>SUM(C11:C13)</f>
        <v>4492430.7</v>
      </c>
    </row>
    <row r="15" spans="1:9" x14ac:dyDescent="0.25">
      <c r="A15" t="s">
        <v>10</v>
      </c>
    </row>
  </sheetData>
  <mergeCells count="6">
    <mergeCell ref="B9:C9"/>
    <mergeCell ref="A1:I1"/>
    <mergeCell ref="B2:C2"/>
    <mergeCell ref="D2:E2"/>
    <mergeCell ref="F2:G2"/>
    <mergeCell ref="H2:I2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2025-06-30T07:00:00+00:00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79F249B0-17B0-4250-AE8C-A1B29D1CE997}"/>
</file>

<file path=customXml/itemProps2.xml><?xml version="1.0" encoding="utf-8"?>
<ds:datastoreItem xmlns:ds="http://schemas.openxmlformats.org/officeDocument/2006/customXml" ds:itemID="{B8B212AE-FD6C-46D1-9B5C-21C4E7ABB8ED}"/>
</file>

<file path=customXml/itemProps3.xml><?xml version="1.0" encoding="utf-8"?>
<ds:datastoreItem xmlns:ds="http://schemas.openxmlformats.org/officeDocument/2006/customXml" ds:itemID="{5A61B5D2-0757-4BAD-B823-FF9FD639790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E28341C-6C43-44E3-BD73-40F1A4E4D511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c463f71-b30c-4ab2-9473-d307f9d35888"/>
    <ds:schemaRef ds:uri="http://schemas.microsoft.com/sharepoint/v3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Section K. #1 </vt:lpstr>
      <vt:lpstr>Section K. #2. a,b,c</vt:lpstr>
    </vt:vector>
  </TitlesOfParts>
  <Company>Avista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Ghering, Amanda</dc:creator>
  <cp:lastModifiedBy>Booth, Avery (UTC)</cp:lastModifiedBy>
  <dcterms:created xsi:type="dcterms:W3CDTF">2021-05-07T15:36:02Z</dcterms:created>
  <dcterms:modified xsi:type="dcterms:W3CDTF">2025-06-30T22:07:55Z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</Properties>
</file>