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g.wa.lcl\atg\DIV\PCC\ACTIVE\Cases\UG\UG_230393_PSE_LNG_Tracker_Tariff_Filing\1_Filings\Testimony_Direct_Response\PC\01 Drafts\Robert_Testimony_Exhibits_Workpapers\Robert_Workpapers_(C)\"/>
    </mc:Choice>
  </mc:AlternateContent>
  <bookViews>
    <workbookView xWindow="60570" yWindow="-380" windowWidth="21600" windowHeight="11240" tabRatio="776"/>
  </bookViews>
  <sheets>
    <sheet name="Other Legal Calcs" sheetId="10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0" l="1"/>
  <c r="B16" i="10"/>
  <c r="B6" i="10"/>
</calcChain>
</file>

<file path=xl/sharedStrings.xml><?xml version="1.0" encoding="utf-8"?>
<sst xmlns="http://schemas.openxmlformats.org/spreadsheetml/2006/main" count="23" uniqueCount="21">
  <si>
    <t>(a)</t>
  </si>
  <si>
    <t>(d)</t>
  </si>
  <si>
    <t>(b)</t>
  </si>
  <si>
    <t>million</t>
  </si>
  <si>
    <t>Internal Legal Costs</t>
  </si>
  <si>
    <t xml:space="preserve">million </t>
  </si>
  <si>
    <t>per year</t>
  </si>
  <si>
    <t>years</t>
  </si>
  <si>
    <t>(2013-2016)</t>
  </si>
  <si>
    <t>amount that should have been allocated to Puget LNG</t>
  </si>
  <si>
    <t>ratepayer refund</t>
  </si>
  <si>
    <t>(c) = (a) x (b)</t>
  </si>
  <si>
    <t>(e) = (c) x (d)</t>
  </si>
  <si>
    <t>Ratepayer refund for 2013 - 2016</t>
  </si>
  <si>
    <t>Three month gap with no internal legal costs</t>
  </si>
  <si>
    <t>Month</t>
  </si>
  <si>
    <t>External Legal Costs</t>
  </si>
  <si>
    <t>Total</t>
  </si>
  <si>
    <t>Data from PSE Resp. to PC DR 26, Attachment A</t>
  </si>
  <si>
    <t>Internal Legal Costs vs. External Legal Costs</t>
  </si>
  <si>
    <t>Internal legal costs as a percent of external legal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</si>
</sst>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%"/>
    <numFmt numFmtId="167" formatCode="_(&quot;$&quot;* #,##0.0_);_(&quot;$&quot;* \(#,##0.0\);_(&quot;$&quot;* &quot;-&quot;??_);_(@_)"/>
    <numFmt numFmtId="171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0" xfId="0" quotePrefix="1" applyAlignment="1">
      <alignment horizontal="center"/>
    </xf>
    <xf numFmtId="166" fontId="0" fillId="0" borderId="0" xfId="1" applyNumberFormat="1" applyFont="1"/>
    <xf numFmtId="167" fontId="0" fillId="0" borderId="0" xfId="2" applyNumberFormat="1" applyFont="1"/>
    <xf numFmtId="43" fontId="4" fillId="0" borderId="0" xfId="4" applyFont="1" applyAlignment="1">
      <alignment vertical="top"/>
    </xf>
    <xf numFmtId="44" fontId="4" fillId="0" borderId="0" xfId="2" applyFont="1" applyAlignment="1">
      <alignment vertical="top"/>
    </xf>
    <xf numFmtId="44" fontId="3" fillId="0" borderId="0" xfId="2" applyFont="1" applyAlignment="1">
      <alignment horizontal="right" vertical="top"/>
    </xf>
    <xf numFmtId="44" fontId="0" fillId="0" borderId="0" xfId="2" applyFont="1"/>
    <xf numFmtId="44" fontId="0" fillId="0" borderId="0" xfId="0" applyNumberFormat="1"/>
    <xf numFmtId="44" fontId="3" fillId="0" borderId="0" xfId="2" applyFont="1" applyAlignment="1">
      <alignment vertical="top"/>
    </xf>
    <xf numFmtId="44" fontId="3" fillId="0" borderId="1" xfId="2" applyFont="1" applyBorder="1" applyAlignment="1">
      <alignment vertical="top"/>
    </xf>
    <xf numFmtId="0" fontId="5" fillId="0" borderId="0" xfId="0" applyFont="1"/>
    <xf numFmtId="44" fontId="2" fillId="0" borderId="0" xfId="0" applyNumberFormat="1" applyFont="1"/>
    <xf numFmtId="171" fontId="0" fillId="0" borderId="0" xfId="0" applyNumberFormat="1" applyAlignment="1">
      <alignment horizontal="center"/>
    </xf>
    <xf numFmtId="17" fontId="3" fillId="0" borderId="0" xfId="3" applyNumberFormat="1" applyAlignment="1">
      <alignment horizontal="center" vertical="top"/>
    </xf>
    <xf numFmtId="17" fontId="3" fillId="0" borderId="1" xfId="3" applyNumberFormat="1" applyBorder="1" applyAlignment="1">
      <alignment horizontal="center" vertical="top"/>
    </xf>
  </cellXfs>
  <cellStyles count="6">
    <cellStyle name="Comma 2" xfId="4"/>
    <cellStyle name="Comma 3" xfId="5"/>
    <cellStyle name="Currency" xfId="2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/!alea/projects/WATG/archive/PSE%202022%20GRC/PSE%20LNG%202023/topics/design%20day/projection%20analysis/temperature%20data/SEATAC%20temps%203083094%20-%20marku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/!alea/projects/WATG/archive/PSE%202022%20GRC/PSE%20LNG%202023/topics/legal%20expenses/Chi-Squ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irical CDF (2)"/>
      <sheetName val="empirical CDF"/>
      <sheetName val="increasing mins"/>
      <sheetName val="winter minima"/>
      <sheetName val="winter data"/>
      <sheetName val="filter dates"/>
      <sheetName val="orig data"/>
      <sheetName val="filter dates 23"/>
      <sheetName val="winter data 23"/>
      <sheetName val="winter mins 23"/>
      <sheetName val="Figure for Testimony"/>
      <sheetName val="HDD maxes"/>
      <sheetName val="HDD maxes 1950 on"/>
      <sheetName val="HDD CDF"/>
      <sheetName val="HDD CDF 1950 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1950</v>
          </cell>
          <cell r="B2">
            <v>21</v>
          </cell>
        </row>
        <row r="3">
          <cell r="A3">
            <v>1951</v>
          </cell>
          <cell r="B3">
            <v>19</v>
          </cell>
        </row>
        <row r="4">
          <cell r="A4">
            <v>1952</v>
          </cell>
          <cell r="B4">
            <v>26</v>
          </cell>
        </row>
        <row r="5">
          <cell r="A5">
            <v>1953</v>
          </cell>
          <cell r="B5">
            <v>22</v>
          </cell>
        </row>
        <row r="6">
          <cell r="A6">
            <v>1954</v>
          </cell>
          <cell r="B6">
            <v>20</v>
          </cell>
        </row>
        <row r="7">
          <cell r="A7">
            <v>1955</v>
          </cell>
          <cell r="B7">
            <v>15</v>
          </cell>
        </row>
        <row r="8">
          <cell r="A8">
            <v>1956</v>
          </cell>
          <cell r="B8">
            <v>18.5</v>
          </cell>
        </row>
        <row r="9">
          <cell r="A9">
            <v>1957</v>
          </cell>
          <cell r="B9">
            <v>34</v>
          </cell>
        </row>
        <row r="10">
          <cell r="A10">
            <v>1958</v>
          </cell>
          <cell r="B10">
            <v>19.5</v>
          </cell>
        </row>
        <row r="11">
          <cell r="A11">
            <v>1959</v>
          </cell>
          <cell r="B11">
            <v>30</v>
          </cell>
        </row>
        <row r="12">
          <cell r="A12">
            <v>1960</v>
          </cell>
          <cell r="B12">
            <v>30</v>
          </cell>
        </row>
        <row r="13">
          <cell r="A13">
            <v>1961</v>
          </cell>
          <cell r="B13">
            <v>22</v>
          </cell>
        </row>
        <row r="14">
          <cell r="A14">
            <v>1962</v>
          </cell>
          <cell r="B14">
            <v>18</v>
          </cell>
        </row>
        <row r="15">
          <cell r="A15">
            <v>1963</v>
          </cell>
          <cell r="B15">
            <v>32</v>
          </cell>
        </row>
        <row r="16">
          <cell r="A16">
            <v>1964</v>
          </cell>
          <cell r="B16">
            <v>15</v>
          </cell>
        </row>
        <row r="17">
          <cell r="A17">
            <v>1965</v>
          </cell>
          <cell r="B17">
            <v>31.5</v>
          </cell>
        </row>
        <row r="18">
          <cell r="A18">
            <v>1966</v>
          </cell>
          <cell r="B18">
            <v>33.5</v>
          </cell>
        </row>
        <row r="19">
          <cell r="A19">
            <v>1967</v>
          </cell>
          <cell r="B19">
            <v>30.5</v>
          </cell>
        </row>
        <row r="20">
          <cell r="A20">
            <v>1968</v>
          </cell>
          <cell r="B20">
            <v>12</v>
          </cell>
        </row>
        <row r="21">
          <cell r="A21">
            <v>1969</v>
          </cell>
          <cell r="B21">
            <v>34.5</v>
          </cell>
        </row>
        <row r="22">
          <cell r="A22">
            <v>1970</v>
          </cell>
          <cell r="B22">
            <v>28</v>
          </cell>
        </row>
        <row r="23">
          <cell r="A23">
            <v>1971</v>
          </cell>
          <cell r="B23">
            <v>20.5</v>
          </cell>
        </row>
        <row r="24">
          <cell r="A24">
            <v>1972</v>
          </cell>
          <cell r="B24">
            <v>19</v>
          </cell>
        </row>
        <row r="25">
          <cell r="A25">
            <v>1973</v>
          </cell>
          <cell r="B25">
            <v>24</v>
          </cell>
        </row>
        <row r="26">
          <cell r="A26">
            <v>1974</v>
          </cell>
          <cell r="B26">
            <v>29.5</v>
          </cell>
        </row>
        <row r="27">
          <cell r="A27">
            <v>1975</v>
          </cell>
          <cell r="B27">
            <v>27.5</v>
          </cell>
        </row>
        <row r="28">
          <cell r="A28">
            <v>1976</v>
          </cell>
          <cell r="B28">
            <v>29.5</v>
          </cell>
        </row>
        <row r="29">
          <cell r="A29">
            <v>1977</v>
          </cell>
          <cell r="B29">
            <v>28.5</v>
          </cell>
        </row>
        <row r="30">
          <cell r="A30">
            <v>1978</v>
          </cell>
          <cell r="B30">
            <v>18.5</v>
          </cell>
        </row>
        <row r="31">
          <cell r="A31">
            <v>1979</v>
          </cell>
          <cell r="B31">
            <v>23</v>
          </cell>
        </row>
        <row r="32">
          <cell r="A32">
            <v>1980</v>
          </cell>
          <cell r="B32">
            <v>27.5</v>
          </cell>
        </row>
        <row r="33">
          <cell r="A33">
            <v>1981</v>
          </cell>
          <cell r="B33">
            <v>19.5</v>
          </cell>
        </row>
        <row r="34">
          <cell r="A34">
            <v>1982</v>
          </cell>
          <cell r="B34">
            <v>30.5</v>
          </cell>
        </row>
        <row r="35">
          <cell r="A35">
            <v>1983</v>
          </cell>
          <cell r="B35">
            <v>17</v>
          </cell>
        </row>
        <row r="36">
          <cell r="A36">
            <v>1984</v>
          </cell>
          <cell r="B36">
            <v>25.5</v>
          </cell>
        </row>
        <row r="37">
          <cell r="A37">
            <v>1985</v>
          </cell>
          <cell r="B37">
            <v>18</v>
          </cell>
        </row>
        <row r="38">
          <cell r="A38">
            <v>1986</v>
          </cell>
          <cell r="B38">
            <v>31</v>
          </cell>
        </row>
        <row r="39">
          <cell r="A39">
            <v>1987</v>
          </cell>
          <cell r="B39">
            <v>30</v>
          </cell>
        </row>
        <row r="40">
          <cell r="A40">
            <v>1988</v>
          </cell>
          <cell r="B40">
            <v>14.5</v>
          </cell>
        </row>
        <row r="41">
          <cell r="A41">
            <v>1989</v>
          </cell>
          <cell r="B41">
            <v>27.5</v>
          </cell>
        </row>
        <row r="42">
          <cell r="A42">
            <v>1990</v>
          </cell>
          <cell r="B42">
            <v>16</v>
          </cell>
        </row>
        <row r="43">
          <cell r="A43">
            <v>1991</v>
          </cell>
          <cell r="B43">
            <v>33</v>
          </cell>
        </row>
        <row r="44">
          <cell r="A44">
            <v>1992</v>
          </cell>
          <cell r="B44">
            <v>28</v>
          </cell>
        </row>
        <row r="45">
          <cell r="A45">
            <v>1993</v>
          </cell>
          <cell r="B45">
            <v>27</v>
          </cell>
        </row>
        <row r="46">
          <cell r="A46">
            <v>1994</v>
          </cell>
          <cell r="B46">
            <v>28</v>
          </cell>
        </row>
        <row r="47">
          <cell r="A47">
            <v>1995</v>
          </cell>
          <cell r="B47">
            <v>22.5</v>
          </cell>
        </row>
        <row r="48">
          <cell r="A48">
            <v>1996</v>
          </cell>
          <cell r="B48">
            <v>28</v>
          </cell>
        </row>
        <row r="49">
          <cell r="A49">
            <v>1997</v>
          </cell>
          <cell r="B49">
            <v>26</v>
          </cell>
        </row>
        <row r="50">
          <cell r="A50">
            <v>1998</v>
          </cell>
          <cell r="B50">
            <v>19.5</v>
          </cell>
        </row>
        <row r="51">
          <cell r="A51">
            <v>1999</v>
          </cell>
          <cell r="B51">
            <v>34</v>
          </cell>
        </row>
        <row r="52">
          <cell r="A52">
            <v>2000</v>
          </cell>
          <cell r="B52">
            <v>32.5</v>
          </cell>
        </row>
        <row r="53">
          <cell r="A53">
            <v>2001</v>
          </cell>
          <cell r="B53">
            <v>29.5</v>
          </cell>
        </row>
        <row r="54">
          <cell r="A54">
            <v>2002</v>
          </cell>
          <cell r="B54">
            <v>35</v>
          </cell>
        </row>
        <row r="55">
          <cell r="A55">
            <v>2003</v>
          </cell>
          <cell r="B55">
            <v>23</v>
          </cell>
        </row>
        <row r="56">
          <cell r="A56">
            <v>2004</v>
          </cell>
          <cell r="B56">
            <v>31</v>
          </cell>
        </row>
        <row r="57">
          <cell r="A57">
            <v>2005</v>
          </cell>
          <cell r="B57">
            <v>32</v>
          </cell>
        </row>
        <row r="58">
          <cell r="A58">
            <v>2006</v>
          </cell>
          <cell r="B58">
            <v>22.5</v>
          </cell>
        </row>
        <row r="59">
          <cell r="A59">
            <v>2007</v>
          </cell>
          <cell r="B59">
            <v>32</v>
          </cell>
        </row>
        <row r="60">
          <cell r="A60">
            <v>2008</v>
          </cell>
          <cell r="B60">
            <v>20</v>
          </cell>
        </row>
        <row r="61">
          <cell r="A61">
            <v>2009</v>
          </cell>
          <cell r="B61">
            <v>25</v>
          </cell>
        </row>
        <row r="62">
          <cell r="A62">
            <v>2010</v>
          </cell>
          <cell r="B62">
            <v>20.5</v>
          </cell>
        </row>
        <row r="63">
          <cell r="A63">
            <v>2011</v>
          </cell>
          <cell r="B63">
            <v>28.5</v>
          </cell>
        </row>
        <row r="64">
          <cell r="A64">
            <v>2012</v>
          </cell>
          <cell r="B64">
            <v>30</v>
          </cell>
        </row>
        <row r="65">
          <cell r="A65">
            <v>2013</v>
          </cell>
          <cell r="B65">
            <v>25</v>
          </cell>
        </row>
        <row r="66">
          <cell r="A66">
            <v>2014</v>
          </cell>
          <cell r="B66">
            <v>30</v>
          </cell>
        </row>
        <row r="67">
          <cell r="A67">
            <v>2015</v>
          </cell>
          <cell r="B67">
            <v>31.5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NG Legal Costs"/>
      <sheetName val="Chi-Squared"/>
      <sheetName val="t-test"/>
    </sheetNames>
    <sheetDataSet>
      <sheetData sheetId="0"/>
      <sheetData sheetId="1">
        <row r="2">
          <cell r="E2">
            <v>0</v>
          </cell>
          <cell r="F2">
            <v>17</v>
          </cell>
        </row>
        <row r="3">
          <cell r="E3">
            <v>1</v>
          </cell>
          <cell r="F3">
            <v>1</v>
          </cell>
        </row>
        <row r="4">
          <cell r="E4">
            <v>2</v>
          </cell>
          <cell r="F4">
            <v>8</v>
          </cell>
        </row>
        <row r="5">
          <cell r="E5">
            <v>3</v>
          </cell>
          <cell r="F5">
            <v>6</v>
          </cell>
        </row>
        <row r="6">
          <cell r="E6">
            <v>4</v>
          </cell>
          <cell r="F6">
            <v>8</v>
          </cell>
        </row>
        <row r="7">
          <cell r="E7">
            <v>5</v>
          </cell>
          <cell r="F7">
            <v>2</v>
          </cell>
        </row>
        <row r="8">
          <cell r="E8">
            <v>6</v>
          </cell>
          <cell r="F8">
            <v>7</v>
          </cell>
        </row>
        <row r="9">
          <cell r="E9">
            <v>7</v>
          </cell>
          <cell r="F9">
            <v>1</v>
          </cell>
        </row>
        <row r="10">
          <cell r="E10">
            <v>8</v>
          </cell>
          <cell r="F10">
            <v>13</v>
          </cell>
        </row>
        <row r="11">
          <cell r="E11">
            <v>9</v>
          </cell>
          <cell r="F11">
            <v>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topLeftCell="A9" workbookViewId="0">
      <selection activeCell="I17" sqref="I17"/>
    </sheetView>
  </sheetViews>
  <sheetFormatPr defaultRowHeight="14.5" x14ac:dyDescent="0.35"/>
  <cols>
    <col min="1" max="1" width="21.1796875" customWidth="1"/>
    <col min="2" max="2" width="16.453125" customWidth="1"/>
    <col min="3" max="3" width="18.36328125" customWidth="1"/>
  </cols>
  <sheetData>
    <row r="1" spans="1:4" ht="15.5" x14ac:dyDescent="0.35">
      <c r="A1" s="13" t="s">
        <v>13</v>
      </c>
    </row>
    <row r="2" spans="1:4" x14ac:dyDescent="0.35">
      <c r="A2" s="3" t="s">
        <v>0</v>
      </c>
      <c r="B2" s="5">
        <v>1</v>
      </c>
      <c r="C2" t="s">
        <v>5</v>
      </c>
      <c r="D2" t="s">
        <v>6</v>
      </c>
    </row>
    <row r="3" spans="1:4" x14ac:dyDescent="0.35">
      <c r="A3" s="3" t="s">
        <v>2</v>
      </c>
      <c r="B3">
        <v>4</v>
      </c>
      <c r="C3" t="s">
        <v>7</v>
      </c>
      <c r="D3" t="s">
        <v>8</v>
      </c>
    </row>
    <row r="4" spans="1:4" x14ac:dyDescent="0.35">
      <c r="A4" s="3" t="s">
        <v>11</v>
      </c>
      <c r="B4" s="5">
        <v>4</v>
      </c>
      <c r="C4" t="s">
        <v>3</v>
      </c>
    </row>
    <row r="5" spans="1:4" x14ac:dyDescent="0.35">
      <c r="A5" s="3" t="s">
        <v>1</v>
      </c>
      <c r="B5" s="1">
        <v>0.56999999999999995</v>
      </c>
      <c r="C5" t="s">
        <v>9</v>
      </c>
    </row>
    <row r="6" spans="1:4" x14ac:dyDescent="0.35">
      <c r="A6" s="3" t="s">
        <v>12</v>
      </c>
      <c r="B6" s="10">
        <f>B4*B5</f>
        <v>2.2799999999999998</v>
      </c>
      <c r="C6" t="s">
        <v>3</v>
      </c>
      <c r="D6" t="s">
        <v>10</v>
      </c>
    </row>
    <row r="11" spans="1:4" ht="15.5" x14ac:dyDescent="0.35">
      <c r="A11" s="13" t="s">
        <v>14</v>
      </c>
    </row>
    <row r="12" spans="1:4" x14ac:dyDescent="0.35">
      <c r="A12" s="2" t="s">
        <v>15</v>
      </c>
      <c r="B12" s="2" t="s">
        <v>16</v>
      </c>
    </row>
    <row r="13" spans="1:4" x14ac:dyDescent="0.35">
      <c r="A13" s="16">
        <v>44805</v>
      </c>
      <c r="B13" s="11">
        <v>334639.46999999997</v>
      </c>
      <c r="C13" s="6"/>
      <c r="D13" s="6"/>
    </row>
    <row r="14" spans="1:4" x14ac:dyDescent="0.35">
      <c r="A14" s="16">
        <v>44835</v>
      </c>
      <c r="B14" s="11">
        <v>51907.47</v>
      </c>
      <c r="C14" s="6"/>
      <c r="D14" s="6"/>
    </row>
    <row r="15" spans="1:4" x14ac:dyDescent="0.35">
      <c r="A15" s="17">
        <v>44866</v>
      </c>
      <c r="B15" s="12">
        <v>32212.7</v>
      </c>
      <c r="C15" s="6"/>
      <c r="D15" s="6"/>
    </row>
    <row r="16" spans="1:4" x14ac:dyDescent="0.35">
      <c r="A16" s="2" t="s">
        <v>17</v>
      </c>
      <c r="B16" s="9">
        <f>SUM(B13:B15)</f>
        <v>418759.63999999996</v>
      </c>
    </row>
    <row r="17" spans="1:4" x14ac:dyDescent="0.35">
      <c r="A17" t="s">
        <v>18</v>
      </c>
    </row>
    <row r="19" spans="1:4" ht="15.5" x14ac:dyDescent="0.35">
      <c r="A19" s="13" t="s">
        <v>19</v>
      </c>
    </row>
    <row r="20" spans="1:4" x14ac:dyDescent="0.35">
      <c r="B20" s="2" t="s">
        <v>4</v>
      </c>
      <c r="C20" s="2" t="s">
        <v>16</v>
      </c>
      <c r="D20" t="s">
        <v>20</v>
      </c>
    </row>
    <row r="21" spans="1:4" x14ac:dyDescent="0.35">
      <c r="A21" s="15">
        <v>42826</v>
      </c>
      <c r="B21" s="7">
        <v>4134.6000000000004</v>
      </c>
      <c r="C21" s="11">
        <v>162097.79</v>
      </c>
      <c r="D21" s="4">
        <f>B96/C96</f>
        <v>2.0068261824037308E-2</v>
      </c>
    </row>
    <row r="22" spans="1:4" x14ac:dyDescent="0.35">
      <c r="A22" s="15">
        <v>42856</v>
      </c>
      <c r="B22" s="7">
        <v>6431.6</v>
      </c>
      <c r="C22" s="11">
        <v>114584.8</v>
      </c>
    </row>
    <row r="23" spans="1:4" x14ac:dyDescent="0.35">
      <c r="A23" s="15">
        <v>42887</v>
      </c>
      <c r="B23" s="7">
        <v>3583.3199999999997</v>
      </c>
      <c r="C23" s="11">
        <v>274422.82</v>
      </c>
    </row>
    <row r="24" spans="1:4" x14ac:dyDescent="0.35">
      <c r="A24" s="15">
        <v>42917</v>
      </c>
      <c r="B24" s="7">
        <v>722.04</v>
      </c>
      <c r="C24" s="11">
        <v>69504.639999999999</v>
      </c>
    </row>
    <row r="25" spans="1:4" x14ac:dyDescent="0.35">
      <c r="A25" s="15">
        <v>42948</v>
      </c>
      <c r="B25" s="7">
        <v>2067.2999999999997</v>
      </c>
      <c r="C25" s="11">
        <v>39934.670000000006</v>
      </c>
    </row>
    <row r="26" spans="1:4" x14ac:dyDescent="0.35">
      <c r="A26" s="15">
        <v>42979</v>
      </c>
      <c r="B26" s="7">
        <v>0</v>
      </c>
      <c r="C26" s="11">
        <v>16756</v>
      </c>
    </row>
    <row r="27" spans="1:4" x14ac:dyDescent="0.35">
      <c r="A27" s="15">
        <v>43009</v>
      </c>
      <c r="B27" s="7">
        <v>3767.08</v>
      </c>
      <c r="C27" s="11">
        <v>357669.39</v>
      </c>
    </row>
    <row r="28" spans="1:4" x14ac:dyDescent="0.35">
      <c r="A28" s="15">
        <v>43040</v>
      </c>
      <c r="B28" s="7">
        <v>0</v>
      </c>
      <c r="C28" s="11">
        <v>120239.9</v>
      </c>
    </row>
    <row r="29" spans="1:4" x14ac:dyDescent="0.35">
      <c r="A29" s="15">
        <v>43070</v>
      </c>
      <c r="B29" s="7">
        <v>6569.42</v>
      </c>
      <c r="C29" s="11">
        <v>60312.61</v>
      </c>
    </row>
    <row r="30" spans="1:4" x14ac:dyDescent="0.35">
      <c r="A30" s="15">
        <v>43101</v>
      </c>
      <c r="B30" s="7">
        <v>1328.88</v>
      </c>
      <c r="C30" s="11">
        <v>-36992.53</v>
      </c>
    </row>
    <row r="31" spans="1:4" x14ac:dyDescent="0.35">
      <c r="A31" s="15">
        <v>43132</v>
      </c>
      <c r="B31" s="7">
        <v>15187.200000000004</v>
      </c>
      <c r="C31" s="11">
        <v>116801.67</v>
      </c>
    </row>
    <row r="32" spans="1:4" x14ac:dyDescent="0.35">
      <c r="A32" s="15">
        <v>43160</v>
      </c>
      <c r="B32" s="7">
        <v>5457.9000000000005</v>
      </c>
      <c r="C32" s="11">
        <v>124670.74</v>
      </c>
    </row>
    <row r="33" spans="1:3" x14ac:dyDescent="0.35">
      <c r="A33" s="15">
        <v>43191</v>
      </c>
      <c r="B33" s="7">
        <v>7878.3600000000006</v>
      </c>
      <c r="C33" s="11">
        <v>110755.45</v>
      </c>
    </row>
    <row r="34" spans="1:3" x14ac:dyDescent="0.35">
      <c r="A34" s="15">
        <v>43221</v>
      </c>
      <c r="B34" s="7">
        <v>4840.92</v>
      </c>
      <c r="C34" s="11">
        <v>97766.54</v>
      </c>
    </row>
    <row r="35" spans="1:3" x14ac:dyDescent="0.35">
      <c r="A35" s="15">
        <v>43252</v>
      </c>
      <c r="B35" s="7">
        <v>2278.0800000000004</v>
      </c>
      <c r="C35" s="11">
        <v>68295.76999999999</v>
      </c>
    </row>
    <row r="36" spans="1:3" x14ac:dyDescent="0.35">
      <c r="A36" s="15">
        <v>43282</v>
      </c>
      <c r="B36" s="7">
        <v>1328.88</v>
      </c>
      <c r="C36" s="11">
        <v>29958.98</v>
      </c>
    </row>
    <row r="37" spans="1:3" x14ac:dyDescent="0.35">
      <c r="A37" s="15">
        <v>43313</v>
      </c>
      <c r="B37" s="7">
        <v>759.36</v>
      </c>
      <c r="C37" s="11">
        <v>90571.4</v>
      </c>
    </row>
    <row r="38" spans="1:3" x14ac:dyDescent="0.35">
      <c r="A38" s="15">
        <v>43344</v>
      </c>
      <c r="B38" s="7">
        <v>3227.2799999999997</v>
      </c>
      <c r="C38" s="11">
        <v>54835.61</v>
      </c>
    </row>
    <row r="39" spans="1:3" x14ac:dyDescent="0.35">
      <c r="A39" s="15">
        <v>43374</v>
      </c>
      <c r="B39" s="7">
        <v>0</v>
      </c>
      <c r="C39" s="11">
        <v>43508.35</v>
      </c>
    </row>
    <row r="40" spans="1:3" x14ac:dyDescent="0.35">
      <c r="A40" s="15">
        <v>43405</v>
      </c>
      <c r="B40" s="7">
        <v>21262.080000000009</v>
      </c>
      <c r="C40" s="11">
        <v>90062.039999999979</v>
      </c>
    </row>
    <row r="41" spans="1:3" x14ac:dyDescent="0.35">
      <c r="A41" s="15">
        <v>43435</v>
      </c>
      <c r="B41" s="7">
        <v>1898.4</v>
      </c>
      <c r="C41" s="11">
        <v>88788.42</v>
      </c>
    </row>
    <row r="42" spans="1:3" x14ac:dyDescent="0.35">
      <c r="A42" s="15">
        <v>43466</v>
      </c>
      <c r="B42" s="8">
        <v>3838.7700000000004</v>
      </c>
      <c r="C42" s="11">
        <v>-20538.169999999998</v>
      </c>
    </row>
    <row r="43" spans="1:3" x14ac:dyDescent="0.35">
      <c r="A43" s="15">
        <v>43497</v>
      </c>
      <c r="B43" s="8">
        <v>3149.76</v>
      </c>
      <c r="C43" s="11">
        <v>37807.340000000004</v>
      </c>
    </row>
    <row r="44" spans="1:3" x14ac:dyDescent="0.35">
      <c r="A44" s="15">
        <v>43525</v>
      </c>
      <c r="B44" s="8">
        <v>0</v>
      </c>
      <c r="C44" s="11">
        <v>34927.11</v>
      </c>
    </row>
    <row r="45" spans="1:3" x14ac:dyDescent="0.35">
      <c r="A45" s="15">
        <v>43556</v>
      </c>
      <c r="B45" s="8">
        <v>3051.3300000000004</v>
      </c>
      <c r="C45" s="11">
        <v>16338.33</v>
      </c>
    </row>
    <row r="46" spans="1:3" x14ac:dyDescent="0.35">
      <c r="A46" s="15">
        <v>43586</v>
      </c>
      <c r="B46" s="8">
        <v>16733.100000000006</v>
      </c>
      <c r="C46" s="11">
        <v>43449.43</v>
      </c>
    </row>
    <row r="47" spans="1:3" x14ac:dyDescent="0.35">
      <c r="A47" s="15">
        <v>43617</v>
      </c>
      <c r="B47" s="8">
        <v>4724.6400000000003</v>
      </c>
      <c r="C47" s="11">
        <v>78796.53</v>
      </c>
    </row>
    <row r="48" spans="1:3" x14ac:dyDescent="0.35">
      <c r="A48" s="15">
        <v>43647</v>
      </c>
      <c r="B48" s="8">
        <v>6004.2300000000005</v>
      </c>
      <c r="C48" s="11">
        <v>27027.08</v>
      </c>
    </row>
    <row r="49" spans="1:3" x14ac:dyDescent="0.35">
      <c r="A49" s="15">
        <v>43678</v>
      </c>
      <c r="B49" s="8">
        <v>5019.93</v>
      </c>
      <c r="C49" s="11">
        <v>48714.75</v>
      </c>
    </row>
    <row r="50" spans="1:3" x14ac:dyDescent="0.35">
      <c r="A50" s="15">
        <v>43709</v>
      </c>
      <c r="B50" s="8">
        <v>196.86</v>
      </c>
      <c r="C50" s="11">
        <v>38237.229999999996</v>
      </c>
    </row>
    <row r="51" spans="1:3" x14ac:dyDescent="0.35">
      <c r="A51" s="15">
        <v>43739</v>
      </c>
      <c r="B51" s="8">
        <v>4724.6400000000003</v>
      </c>
      <c r="C51" s="11">
        <v>47906.5</v>
      </c>
    </row>
    <row r="52" spans="1:3" x14ac:dyDescent="0.35">
      <c r="A52" s="15">
        <v>43770</v>
      </c>
      <c r="B52" s="8">
        <v>4527.7800000000007</v>
      </c>
      <c r="C52" s="11">
        <v>15071.18</v>
      </c>
    </row>
    <row r="53" spans="1:3" x14ac:dyDescent="0.35">
      <c r="A53" s="15">
        <v>43800</v>
      </c>
      <c r="B53" s="8">
        <v>5167.58</v>
      </c>
      <c r="C53" s="11">
        <v>95238.97</v>
      </c>
    </row>
    <row r="54" spans="1:3" x14ac:dyDescent="0.35">
      <c r="A54" s="15">
        <v>43831</v>
      </c>
      <c r="B54" s="7">
        <v>10273.440000000002</v>
      </c>
      <c r="C54" s="11">
        <v>314.39999999999418</v>
      </c>
    </row>
    <row r="55" spans="1:3" x14ac:dyDescent="0.35">
      <c r="A55" s="15">
        <v>43862</v>
      </c>
      <c r="B55" s="7">
        <v>4179.88</v>
      </c>
      <c r="C55" s="11">
        <v>96487.25</v>
      </c>
    </row>
    <row r="56" spans="1:3" x14ac:dyDescent="0.35">
      <c r="A56" s="15">
        <v>43891</v>
      </c>
      <c r="B56" s="7">
        <v>8057.6000000000013</v>
      </c>
      <c r="C56" s="11">
        <v>368206.11</v>
      </c>
    </row>
    <row r="57" spans="1:3" x14ac:dyDescent="0.35">
      <c r="A57" s="15">
        <v>43922</v>
      </c>
      <c r="B57" s="7">
        <v>4935.2799999999988</v>
      </c>
      <c r="C57" s="11">
        <v>176139.24</v>
      </c>
    </row>
    <row r="58" spans="1:3" x14ac:dyDescent="0.35">
      <c r="A58" s="15">
        <v>43952</v>
      </c>
      <c r="B58" s="7">
        <v>8762.64</v>
      </c>
      <c r="C58" s="11">
        <v>164356.47999999998</v>
      </c>
    </row>
    <row r="59" spans="1:3" x14ac:dyDescent="0.35">
      <c r="A59" s="15">
        <v>43983</v>
      </c>
      <c r="B59" s="7">
        <v>7654.7199999999993</v>
      </c>
      <c r="C59" s="11">
        <v>212795.15</v>
      </c>
    </row>
    <row r="60" spans="1:3" x14ac:dyDescent="0.35">
      <c r="A60" s="15">
        <v>44013</v>
      </c>
      <c r="B60" s="7">
        <v>2618.7199999999998</v>
      </c>
      <c r="C60" s="11">
        <v>267707.39</v>
      </c>
    </row>
    <row r="61" spans="1:3" x14ac:dyDescent="0.35">
      <c r="A61" s="15">
        <v>44044</v>
      </c>
      <c r="B61" s="7">
        <v>9820.1999999999989</v>
      </c>
      <c r="C61" s="11">
        <v>209045.83000000002</v>
      </c>
    </row>
    <row r="62" spans="1:3" x14ac:dyDescent="0.35">
      <c r="A62" s="15">
        <v>44075</v>
      </c>
      <c r="B62" s="7">
        <v>5539.5999999999985</v>
      </c>
      <c r="C62" s="11">
        <v>249640.35</v>
      </c>
    </row>
    <row r="63" spans="1:3" x14ac:dyDescent="0.35">
      <c r="A63" s="15">
        <v>44105</v>
      </c>
      <c r="B63" s="7">
        <v>3676.2799999999997</v>
      </c>
      <c r="C63" s="11">
        <v>1355612.89</v>
      </c>
    </row>
    <row r="64" spans="1:3" x14ac:dyDescent="0.35">
      <c r="A64" s="15">
        <v>44136</v>
      </c>
      <c r="B64" s="7">
        <v>11633.16</v>
      </c>
      <c r="C64" s="11">
        <v>571995.39</v>
      </c>
    </row>
    <row r="65" spans="1:3" x14ac:dyDescent="0.35">
      <c r="A65" s="15">
        <v>44166</v>
      </c>
      <c r="B65" s="7">
        <v>10928.12</v>
      </c>
      <c r="C65" s="11">
        <v>1853647.3900000001</v>
      </c>
    </row>
    <row r="66" spans="1:3" x14ac:dyDescent="0.35">
      <c r="A66" s="15">
        <v>44197</v>
      </c>
      <c r="B66" s="7">
        <v>13569.330000000002</v>
      </c>
      <c r="C66" s="11">
        <v>-83119.469999999972</v>
      </c>
    </row>
    <row r="67" spans="1:3" x14ac:dyDescent="0.35">
      <c r="A67" s="15">
        <v>44228</v>
      </c>
      <c r="B67" s="7">
        <v>9370.5300000000007</v>
      </c>
      <c r="C67" s="11">
        <v>1089481.46</v>
      </c>
    </row>
    <row r="68" spans="1:3" x14ac:dyDescent="0.35">
      <c r="A68" s="15">
        <v>44256</v>
      </c>
      <c r="B68" s="7">
        <v>13825.36</v>
      </c>
      <c r="C68" s="11">
        <v>815977.77</v>
      </c>
    </row>
    <row r="69" spans="1:3" x14ac:dyDescent="0.35">
      <c r="A69" s="15">
        <v>44287</v>
      </c>
      <c r="B69" s="7">
        <v>11725.95</v>
      </c>
      <c r="C69" s="11">
        <v>1695758.2200000002</v>
      </c>
    </row>
    <row r="70" spans="1:3" x14ac:dyDescent="0.35">
      <c r="A70" s="15">
        <v>44317</v>
      </c>
      <c r="B70" s="7">
        <v>2457.8399999999997</v>
      </c>
      <c r="C70" s="11">
        <v>1959269.6900000002</v>
      </c>
    </row>
    <row r="71" spans="1:3" x14ac:dyDescent="0.35">
      <c r="A71" s="15">
        <v>44348</v>
      </c>
      <c r="B71" s="7">
        <v>1894.59</v>
      </c>
      <c r="C71" s="11">
        <v>348635.22</v>
      </c>
    </row>
    <row r="72" spans="1:3" x14ac:dyDescent="0.35">
      <c r="A72" s="15">
        <v>44378</v>
      </c>
      <c r="B72" s="7">
        <v>972.90000000000009</v>
      </c>
      <c r="C72" s="11">
        <v>65196.09</v>
      </c>
    </row>
    <row r="73" spans="1:3" x14ac:dyDescent="0.35">
      <c r="A73" s="15">
        <v>44409</v>
      </c>
      <c r="B73" s="7">
        <v>788.01999999999987</v>
      </c>
      <c r="C73" s="11">
        <v>28752.44</v>
      </c>
    </row>
    <row r="74" spans="1:3" x14ac:dyDescent="0.35">
      <c r="A74" s="15">
        <v>44440</v>
      </c>
      <c r="B74" s="7">
        <v>1266.8800000000001</v>
      </c>
      <c r="C74" s="11">
        <v>21912.17</v>
      </c>
    </row>
    <row r="75" spans="1:3" x14ac:dyDescent="0.35">
      <c r="A75" s="15">
        <v>44470</v>
      </c>
      <c r="B75" s="7">
        <v>358.43999999999994</v>
      </c>
      <c r="C75" s="11">
        <v>16903.669999999998</v>
      </c>
    </row>
    <row r="76" spans="1:3" x14ac:dyDescent="0.35">
      <c r="A76" s="15">
        <v>44501</v>
      </c>
      <c r="B76" s="7">
        <v>1126.51</v>
      </c>
      <c r="C76" s="11">
        <v>38315.019999999997</v>
      </c>
    </row>
    <row r="77" spans="1:3" x14ac:dyDescent="0.35">
      <c r="A77" s="15">
        <v>44531</v>
      </c>
      <c r="B77" s="7">
        <v>1894.59</v>
      </c>
      <c r="C77" s="11">
        <v>56706.869999999995</v>
      </c>
    </row>
    <row r="78" spans="1:3" x14ac:dyDescent="0.35">
      <c r="A78" s="15">
        <v>44562</v>
      </c>
      <c r="B78" s="7">
        <v>703.30000000000007</v>
      </c>
      <c r="C78" s="11">
        <v>80602.8</v>
      </c>
    </row>
    <row r="79" spans="1:3" x14ac:dyDescent="0.35">
      <c r="A79" s="15">
        <v>44593</v>
      </c>
      <c r="B79" s="7">
        <v>703.30000000000007</v>
      </c>
      <c r="C79" s="11">
        <v>46704.78</v>
      </c>
    </row>
    <row r="80" spans="1:3" x14ac:dyDescent="0.35">
      <c r="A80" s="15">
        <v>44621</v>
      </c>
      <c r="B80" s="7">
        <v>1661.64</v>
      </c>
      <c r="C80" s="11">
        <v>227678.78</v>
      </c>
    </row>
    <row r="81" spans="1:3" x14ac:dyDescent="0.35">
      <c r="A81" s="15">
        <v>44652</v>
      </c>
      <c r="B81" s="7">
        <v>919.7</v>
      </c>
      <c r="C81" s="11">
        <v>128492.85</v>
      </c>
    </row>
    <row r="82" spans="1:3" x14ac:dyDescent="0.35">
      <c r="A82" s="15">
        <v>44682</v>
      </c>
      <c r="B82" s="7">
        <v>108.2</v>
      </c>
      <c r="C82" s="11">
        <v>65916.97</v>
      </c>
    </row>
    <row r="83" spans="1:3" x14ac:dyDescent="0.35">
      <c r="A83" s="15">
        <v>44713</v>
      </c>
      <c r="B83" s="7">
        <v>750.28</v>
      </c>
      <c r="C83" s="11">
        <v>57680.94</v>
      </c>
    </row>
    <row r="84" spans="1:3" x14ac:dyDescent="0.35">
      <c r="A84" s="15">
        <v>44743</v>
      </c>
      <c r="B84" s="7">
        <v>54.1</v>
      </c>
      <c r="C84" s="11">
        <v>101379.58</v>
      </c>
    </row>
    <row r="85" spans="1:3" x14ac:dyDescent="0.35">
      <c r="A85" s="15">
        <v>44774</v>
      </c>
      <c r="B85" s="7">
        <v>1460.7</v>
      </c>
      <c r="C85" s="11">
        <v>147737.82</v>
      </c>
    </row>
    <row r="86" spans="1:3" x14ac:dyDescent="0.35">
      <c r="A86" s="15">
        <v>44805</v>
      </c>
      <c r="B86" s="7">
        <v>0</v>
      </c>
      <c r="C86" s="11">
        <v>334639.46999999997</v>
      </c>
    </row>
    <row r="87" spans="1:3" x14ac:dyDescent="0.35">
      <c r="A87" s="15">
        <v>44835</v>
      </c>
      <c r="B87" s="7">
        <v>0</v>
      </c>
      <c r="C87" s="11">
        <v>51907.47</v>
      </c>
    </row>
    <row r="88" spans="1:3" x14ac:dyDescent="0.35">
      <c r="A88" s="15">
        <v>44866</v>
      </c>
      <c r="B88" s="7">
        <v>0</v>
      </c>
      <c r="C88" s="11">
        <v>32212.7</v>
      </c>
    </row>
    <row r="89" spans="1:3" x14ac:dyDescent="0.35">
      <c r="A89" s="15">
        <v>44896</v>
      </c>
      <c r="B89" s="7">
        <v>6716.42</v>
      </c>
      <c r="C89" s="11">
        <v>110418.66</v>
      </c>
    </row>
    <row r="90" spans="1:3" x14ac:dyDescent="0.35">
      <c r="A90" s="15">
        <v>44927</v>
      </c>
      <c r="B90" s="7">
        <v>0</v>
      </c>
      <c r="C90" s="11">
        <v>-26052.06</v>
      </c>
    </row>
    <row r="91" spans="1:3" x14ac:dyDescent="0.35">
      <c r="A91" s="15">
        <v>44958</v>
      </c>
      <c r="B91" s="11">
        <v>978.96</v>
      </c>
      <c r="C91" s="11">
        <v>50500.67</v>
      </c>
    </row>
    <row r="92" spans="1:3" x14ac:dyDescent="0.35">
      <c r="A92" s="15">
        <v>44986</v>
      </c>
      <c r="B92" s="7">
        <v>0</v>
      </c>
      <c r="C92" s="11">
        <v>19295.759999999998</v>
      </c>
    </row>
    <row r="93" spans="1:3" x14ac:dyDescent="0.35">
      <c r="A93" s="15">
        <v>45017</v>
      </c>
      <c r="B93" s="11">
        <v>1835.55</v>
      </c>
      <c r="C93" s="11">
        <v>53462.99</v>
      </c>
    </row>
    <row r="94" spans="1:3" x14ac:dyDescent="0.35">
      <c r="A94" s="15">
        <v>45047</v>
      </c>
      <c r="B94" s="7">
        <v>0</v>
      </c>
      <c r="C94" s="11">
        <v>26918.17</v>
      </c>
    </row>
    <row r="95" spans="1:3" x14ac:dyDescent="0.35">
      <c r="A95" s="15">
        <v>45078</v>
      </c>
      <c r="B95" s="11">
        <v>1101.33</v>
      </c>
      <c r="C95" s="11">
        <v>9077.5</v>
      </c>
    </row>
    <row r="96" spans="1:3" x14ac:dyDescent="0.35">
      <c r="B96" s="14">
        <v>314185.38000000024</v>
      </c>
      <c r="C96" s="14">
        <v>15655834.209999997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2023-09-08T07:00:00+00:00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9DBC43-0BA2-4144-B97B-B1664B12305D}"/>
</file>

<file path=customXml/itemProps2.xml><?xml version="1.0" encoding="utf-8"?>
<ds:datastoreItem xmlns:ds="http://schemas.openxmlformats.org/officeDocument/2006/customXml" ds:itemID="{5FA6D956-617A-46BE-8370-0978B9829C62}"/>
</file>

<file path=customXml/itemProps3.xml><?xml version="1.0" encoding="utf-8"?>
<ds:datastoreItem xmlns:ds="http://schemas.openxmlformats.org/officeDocument/2006/customXml" ds:itemID="{A44E6902-DF30-41C2-B634-BEC4F83E56E8}"/>
</file>

<file path=customXml/itemProps4.xml><?xml version="1.0" encoding="utf-8"?>
<ds:datastoreItem xmlns:ds="http://schemas.openxmlformats.org/officeDocument/2006/customXml" ds:itemID="{0F1521D0-CC9A-4453-A335-216465EE0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Legal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Earle</dc:creator>
  <cp:lastModifiedBy>Hartman, Brice C (ATG)</cp:lastModifiedBy>
  <cp:lastPrinted>2023-09-03T18:33:23Z</cp:lastPrinted>
  <dcterms:created xsi:type="dcterms:W3CDTF">2023-09-01T14:27:50Z</dcterms:created>
  <dcterms:modified xsi:type="dcterms:W3CDTF">2023-09-07T20:37:41Z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