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"/>
    </mc:Choice>
  </mc:AlternateContent>
  <bookViews>
    <workbookView xWindow="0" yWindow="0" windowWidth="34400" windowHeight="10200"/>
  </bookViews>
  <sheets>
    <sheet name="SEF-46 pg.1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10" i="1"/>
  <c r="E12" i="1" s="1"/>
  <c r="G10" i="1"/>
  <c r="I10" i="1"/>
  <c r="C12" i="1"/>
  <c r="I12" i="1"/>
  <c r="G12" i="1"/>
  <c r="E13" i="1" l="1"/>
  <c r="G13" i="1"/>
  <c r="I13" i="1"/>
  <c r="C13" i="1"/>
</calcChain>
</file>

<file path=xl/sharedStrings.xml><?xml version="1.0" encoding="utf-8"?>
<sst xmlns="http://schemas.openxmlformats.org/spreadsheetml/2006/main" count="16" uniqueCount="14">
  <si>
    <t>Schedule 141DCARB Decarbonization Rate Adjustment</t>
  </si>
  <si>
    <t>2025 Revenue Requirement</t>
  </si>
  <si>
    <t>2026 Revenue Requirement</t>
  </si>
  <si>
    <t>Ref #</t>
  </si>
  <si>
    <t>Description</t>
  </si>
  <si>
    <t>Electric</t>
  </si>
  <si>
    <t>Gas</t>
  </si>
  <si>
    <t>Project O&amp;M before allocation, revenue sensitive fees and taxes</t>
  </si>
  <si>
    <t>Four Factor Allocation</t>
  </si>
  <si>
    <t>Subtotal</t>
  </si>
  <si>
    <t>Conversion Factor</t>
  </si>
  <si>
    <t>REVENUE REQUIREMENT</t>
  </si>
  <si>
    <t>GROSSED UP DEFICIENCY BY YEAR</t>
  </si>
  <si>
    <t>Note: Amounts in bold and italics are different from February 15, 2024 Original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</si>
</sst>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164" fontId="5" fillId="0" borderId="0" xfId="1" applyNumberFormat="1" applyFont="1" applyFill="1"/>
    <xf numFmtId="0" fontId="3" fillId="0" borderId="0" xfId="0" applyFont="1" applyFill="1" applyAlignment="1">
      <alignment horizontal="left"/>
    </xf>
    <xf numFmtId="164" fontId="3" fillId="0" borderId="0" xfId="1" applyNumberFormat="1" applyFont="1" applyFill="1"/>
    <xf numFmtId="0" fontId="3" fillId="0" borderId="0" xfId="0" applyFont="1" applyFill="1" applyAlignment="1"/>
    <xf numFmtId="10" fontId="3" fillId="0" borderId="0" xfId="2" applyNumberFormat="1" applyFont="1" applyFill="1"/>
    <xf numFmtId="10" fontId="3" fillId="0" borderId="0" xfId="2" applyNumberFormat="1" applyFont="1" applyFill="1" applyBorder="1"/>
    <xf numFmtId="164" fontId="3" fillId="0" borderId="0" xfId="0" applyNumberFormat="1" applyFont="1" applyFill="1"/>
    <xf numFmtId="44" fontId="3" fillId="0" borderId="0" xfId="0" applyNumberFormat="1" applyFont="1" applyFill="1"/>
    <xf numFmtId="164" fontId="3" fillId="0" borderId="0" xfId="0" applyNumberFormat="1" applyFont="1" applyFill="1" applyBorder="1"/>
    <xf numFmtId="165" fontId="6" fillId="0" borderId="0" xfId="1" applyNumberFormat="1" applyFont="1" applyFill="1"/>
    <xf numFmtId="165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0" xfId="1" applyNumberFormat="1" applyFont="1" applyFill="1" applyBorder="1"/>
    <xf numFmtId="164" fontId="6" fillId="0" borderId="3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sqref="A1:K19"/>
    </sheetView>
  </sheetViews>
  <sheetFormatPr defaultRowHeight="14.5" x14ac:dyDescent="0.35"/>
  <cols>
    <col min="1" max="1" width="9.26953125" customWidth="1"/>
    <col min="2" max="2" width="63.54296875" bestFit="1" customWidth="1"/>
    <col min="3" max="3" width="17.1796875" customWidth="1"/>
    <col min="4" max="4" width="3.54296875" customWidth="1"/>
    <col min="5" max="5" width="17.1796875" customWidth="1"/>
    <col min="6" max="6" width="11.453125" customWidth="1"/>
    <col min="7" max="7" width="17.453125" customWidth="1"/>
    <col min="8" max="8" width="3.26953125" customWidth="1"/>
    <col min="9" max="9" width="16.26953125" customWidth="1"/>
  </cols>
  <sheetData>
    <row r="1" spans="1: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5" x14ac:dyDescent="0.35">
      <c r="A2" s="1"/>
      <c r="B2" s="2"/>
      <c r="C2" s="2"/>
      <c r="D2" s="2"/>
      <c r="E2" s="3"/>
      <c r="F2" s="3"/>
      <c r="G2" s="3"/>
      <c r="H2" s="3"/>
      <c r="I2" s="3"/>
    </row>
    <row r="3" spans="1:9" ht="15.5" x14ac:dyDescent="0.35">
      <c r="A3" s="2"/>
      <c r="B3" s="2"/>
      <c r="C3" s="2"/>
      <c r="D3" s="2"/>
      <c r="E3" s="2"/>
      <c r="F3" s="2"/>
      <c r="G3" s="2"/>
      <c r="H3" s="2"/>
      <c r="I3" s="2"/>
    </row>
    <row r="4" spans="1:9" ht="15.5" x14ac:dyDescent="0.35">
      <c r="A4" s="2"/>
      <c r="B4" s="2"/>
      <c r="C4" s="24" t="s">
        <v>1</v>
      </c>
      <c r="D4" s="24"/>
      <c r="E4" s="24"/>
      <c r="F4" s="4"/>
      <c r="G4" s="25" t="s">
        <v>2</v>
      </c>
      <c r="H4" s="25"/>
      <c r="I4" s="25"/>
    </row>
    <row r="5" spans="1:9" ht="15.5" x14ac:dyDescent="0.35">
      <c r="A5" s="5" t="s">
        <v>3</v>
      </c>
      <c r="B5" s="5" t="s">
        <v>4</v>
      </c>
      <c r="C5" s="5" t="s">
        <v>5</v>
      </c>
      <c r="D5" s="5"/>
      <c r="E5" s="5" t="s">
        <v>6</v>
      </c>
      <c r="F5" s="5"/>
      <c r="G5" s="5" t="s">
        <v>5</v>
      </c>
      <c r="H5" s="5"/>
      <c r="I5" s="5" t="s">
        <v>6</v>
      </c>
    </row>
    <row r="6" spans="1:9" ht="15.5" x14ac:dyDescent="0.35">
      <c r="A6" s="6"/>
      <c r="B6" s="1"/>
      <c r="C6" s="7"/>
      <c r="D6" s="7"/>
      <c r="E6" s="8"/>
      <c r="F6" s="8"/>
      <c r="G6" s="7"/>
      <c r="H6" s="7"/>
      <c r="I6" s="8"/>
    </row>
    <row r="7" spans="1:9" ht="15.5" x14ac:dyDescent="0.35">
      <c r="A7" s="6"/>
      <c r="B7" s="9"/>
      <c r="C7" s="10"/>
      <c r="D7" s="10"/>
      <c r="E7" s="8"/>
      <c r="F7" s="8"/>
      <c r="G7" s="10"/>
      <c r="H7" s="10"/>
      <c r="I7" s="8"/>
    </row>
    <row r="8" spans="1:9" ht="15.5" x14ac:dyDescent="0.35">
      <c r="A8" s="6">
        <v>8</v>
      </c>
      <c r="B8" s="11" t="s">
        <v>7</v>
      </c>
      <c r="C8" s="7">
        <v>11150000</v>
      </c>
      <c r="D8" s="7"/>
      <c r="E8" s="7">
        <v>11150000</v>
      </c>
      <c r="F8" s="7"/>
      <c r="G8" s="7">
        <v>11150000</v>
      </c>
      <c r="H8" s="7"/>
      <c r="I8" s="7">
        <v>11150000</v>
      </c>
    </row>
    <row r="9" spans="1:9" ht="15.5" x14ac:dyDescent="0.35">
      <c r="A9" s="6">
        <v>9</v>
      </c>
      <c r="B9" s="11" t="s">
        <v>8</v>
      </c>
      <c r="C9" s="12">
        <v>0.65449999999999997</v>
      </c>
      <c r="D9" s="7"/>
      <c r="E9" s="12">
        <v>0.34549999999999997</v>
      </c>
      <c r="F9" s="13"/>
      <c r="G9" s="12">
        <v>0.65449999999999997</v>
      </c>
      <c r="H9" s="7"/>
      <c r="I9" s="12">
        <v>0.34549999999999997</v>
      </c>
    </row>
    <row r="10" spans="1:9" ht="15.5" x14ac:dyDescent="0.35">
      <c r="A10" s="6">
        <v>10</v>
      </c>
      <c r="B10" s="11" t="s">
        <v>9</v>
      </c>
      <c r="C10" s="14">
        <f>C8*C9</f>
        <v>7297675</v>
      </c>
      <c r="D10" s="15"/>
      <c r="E10" s="14">
        <f>E8*E9</f>
        <v>3852324.9999999995</v>
      </c>
      <c r="F10" s="16"/>
      <c r="G10" s="14">
        <f>G8*G9</f>
        <v>7297675</v>
      </c>
      <c r="H10" s="15"/>
      <c r="I10" s="14">
        <f>I8*I9</f>
        <v>3852324.9999999995</v>
      </c>
    </row>
    <row r="11" spans="1:9" ht="15.5" x14ac:dyDescent="0.35">
      <c r="A11" s="6">
        <v>11</v>
      </c>
      <c r="B11" s="11" t="s">
        <v>10</v>
      </c>
      <c r="C11" s="17">
        <v>0.95002900000000001</v>
      </c>
      <c r="D11" s="17"/>
      <c r="E11" s="17">
        <v>0.95369999999999999</v>
      </c>
      <c r="F11" s="18"/>
      <c r="G11" s="17">
        <v>0.95002900000000001</v>
      </c>
      <c r="H11" s="17"/>
      <c r="I11" s="17">
        <v>0.95369999999999999</v>
      </c>
    </row>
    <row r="12" spans="1:9" ht="16" thickBot="1" x14ac:dyDescent="0.4">
      <c r="A12" s="6">
        <v>12</v>
      </c>
      <c r="B12" s="11" t="s">
        <v>11</v>
      </c>
      <c r="C12" s="19">
        <f>C10/C11</f>
        <v>7681528.669124837</v>
      </c>
      <c r="D12" s="20"/>
      <c r="E12" s="19">
        <f>E10/E11</f>
        <v>4039346.7547446783</v>
      </c>
      <c r="F12" s="20"/>
      <c r="G12" s="19">
        <f>G10/G11</f>
        <v>7681528.669124837</v>
      </c>
      <c r="H12" s="20"/>
      <c r="I12" s="19">
        <f>I10/I11</f>
        <v>4039346.7547446783</v>
      </c>
    </row>
    <row r="13" spans="1:9" ht="16.5" thickTop="1" thickBot="1" x14ac:dyDescent="0.4">
      <c r="A13" s="6">
        <v>13</v>
      </c>
      <c r="B13" s="11" t="s">
        <v>12</v>
      </c>
      <c r="C13" s="21">
        <f>C12-0</f>
        <v>7681528.669124837</v>
      </c>
      <c r="D13" s="22"/>
      <c r="E13" s="21">
        <f>E12-0</f>
        <v>4039346.7547446783</v>
      </c>
      <c r="F13" s="20"/>
      <c r="G13" s="19">
        <f>G12-C12</f>
        <v>0</v>
      </c>
      <c r="H13" s="20"/>
      <c r="I13" s="19">
        <f>I12-E12</f>
        <v>0</v>
      </c>
    </row>
    <row r="14" spans="1:9" ht="16" thickTop="1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3" t="s">
        <v>13</v>
      </c>
    </row>
  </sheetData>
  <mergeCells count="2">
    <mergeCell ref="C4:E4"/>
    <mergeCell ref="G4:I4"/>
  </mergeCells>
  <pageMargins left="0.7" right="0.7" top="0.75" bottom="0.75" header="0.3" footer="0.3"/>
  <pageSetup scale="78" orientation="landscape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9301B8-A355-4DE1-8E91-0B5E7C9A94C4}"/>
</file>

<file path=customXml/itemProps2.xml><?xml version="1.0" encoding="utf-8"?>
<ds:datastoreItem xmlns:ds="http://schemas.openxmlformats.org/officeDocument/2006/customXml" ds:itemID="{B454C752-CC60-4188-8292-D07614CCD6F2}"/>
</file>

<file path=customXml/itemProps3.xml><?xml version="1.0" encoding="utf-8"?>
<ds:datastoreItem xmlns:ds="http://schemas.openxmlformats.org/officeDocument/2006/customXml" ds:itemID="{62CBAE91-BAD3-4030-A997-B6CE1B464648}"/>
</file>

<file path=customXml/itemProps4.xml><?xml version="1.0" encoding="utf-8"?>
<ds:datastoreItem xmlns:ds="http://schemas.openxmlformats.org/officeDocument/2006/customXml" ds:itemID="{43C139D4-A3D5-4193-A99B-3B9B8A11E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SEF-46 pg.1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2024-09-12T18:51:58Z</cp:lastPrinted>
  <dcterms:created xsi:type="dcterms:W3CDTF">2024-09-10T20:57:55Z</dcterms:created>
  <dcterms:modified xsi:type="dcterms:W3CDTF">2024-09-12T18:52:27Z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