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5KshjS0OHE6ukPCNw6zPlw==\"/>
    </mc:Choice>
  </mc:AlternateContent>
  <xr:revisionPtr revIDLastSave="0" documentId="13_ncr:1_{F8EBA90B-BBF6-4B58-B07E-9EF95F88C92F}" xr6:coauthVersionLast="47" xr6:coauthVersionMax="47" xr10:uidLastSave="{00000000-0000-0000-0000-000000000000}"/>
  <bookViews>
    <workbookView xWindow="28680" yWindow="435" windowWidth="25440" windowHeight="15390" tabRatio="790" xr2:uid="{00000000-000D-0000-FFFF-FFFF00000000}"/>
  </bookViews>
  <sheets>
    <sheet name="Sheet1" sheetId="12" r:id="rId1"/>
    <sheet name="Cover" sheetId="1" r:id="rId2"/>
    <sheet name="A-RR Cross-Reference " sheetId="2" r:id="rId3"/>
    <sheet name="A-RR Cross-Reference 2024" sheetId="3" r:id="rId4"/>
    <sheet name="A-RR Cross-Reference 2025" sheetId="4" r:id="rId5"/>
    <sheet name="B - COS Results (WAC)" sheetId="5" r:id="rId6"/>
    <sheet name="B - COS Results (PSE)" sheetId="6" r:id="rId7"/>
    <sheet name="C-COS Allocation Factors (WAC)" sheetId="10" r:id="rId8"/>
    <sheet name="C-COS Allocation Factors (PSE)" sheetId="11" r:id="rId9"/>
    <sheet name="D-Summary of Adjustments" sheetId="7" r:id="rId10"/>
    <sheet name="E-Summary of Results (WAC)" sheetId="8" r:id="rId11"/>
    <sheet name="E-Summary of Results (PSE)" sheetId="9" r:id="rId1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2">'A-RR Cross-Reference '!$A$3:$FC$495</definedName>
    <definedName name="_xlnm.Print_Area" localSheetId="3">'A-RR Cross-Reference 2024'!$A$3:$AT$495</definedName>
    <definedName name="_xlnm.Print_Area" localSheetId="4">'A-RR Cross-Reference 2025'!$A$3:$AT$495</definedName>
    <definedName name="_xlnm.Print_Area" localSheetId="6">'B - COS Results (PSE)'!$A$1:$L$497</definedName>
    <definedName name="_xlnm.Print_Area" localSheetId="5">'B - COS Results (WAC)'!$A$1:$L$497</definedName>
    <definedName name="_xlnm.Print_Area" localSheetId="1">Cover!$A$1:$J$36</definedName>
    <definedName name="_xlnm.Print_Area" localSheetId="9">'D-Summary of Adjustments'!$B$1:$J$279</definedName>
    <definedName name="_xlnm.Print_Titles" localSheetId="2">'A-RR Cross-Reference '!$A:$D,'A-RR Cross-Reference '!$3:$7</definedName>
    <definedName name="_xlnm.Print_Titles" localSheetId="3">'A-RR Cross-Reference 2024'!$A:$D,'A-RR Cross-Reference 2024'!$3:$7</definedName>
    <definedName name="_xlnm.Print_Titles" localSheetId="4">'A-RR Cross-Reference 2025'!$A:$D,'A-RR Cross-Reference 2025'!$3:$7</definedName>
    <definedName name="_xlnm.Print_Titles" localSheetId="6">'B - COS Results (PSE)'!$A:$D,'B - COS Results (PSE)'!$1:$4</definedName>
    <definedName name="_xlnm.Print_Titles" localSheetId="5">'B - COS Results (WAC)'!$A:$D,'B - COS Results (WAC)'!$1:$4</definedName>
    <definedName name="_xlnm.Print_Titles" localSheetId="8">'C-COS Allocation Factors (PSE)'!$D:$D,'C-COS Allocation Factors (PSE)'!$1:$4</definedName>
    <definedName name="_xlnm.Print_Titles" localSheetId="7">'C-COS Allocation Factors (WAC)'!$D:$D,'C-COS Allocation Factors (WAC)'!$1:$4</definedName>
    <definedName name="_xlnm.Print_Titles" localSheetId="9">'D-Summary of Adjustments'!$1:$10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G28" i="9"/>
  <c r="E28" i="9"/>
  <c r="K19" i="9"/>
  <c r="H17" i="9"/>
  <c r="H28" i="9"/>
  <c r="K16" i="9"/>
  <c r="G14" i="9"/>
  <c r="B13" i="9"/>
  <c r="B14" i="9" s="1"/>
  <c r="B15" i="9" s="1"/>
  <c r="B16" i="9" s="1"/>
  <c r="B17" i="9" s="1"/>
  <c r="B18" i="9" s="1"/>
  <c r="B19" i="9" s="1"/>
  <c r="B20" i="9" s="1"/>
  <c r="B21" i="9" s="1"/>
  <c r="B23" i="9" s="1"/>
  <c r="B24" i="9" s="1"/>
  <c r="B26" i="9" s="1"/>
  <c r="B28" i="9" s="1"/>
  <c r="B29" i="9" s="1"/>
  <c r="B31" i="9" s="1"/>
  <c r="B32" i="9" s="1"/>
  <c r="J14" i="9"/>
  <c r="I14" i="9"/>
  <c r="I21" i="9" s="1"/>
  <c r="H14" i="9"/>
  <c r="H18" i="9" s="1"/>
  <c r="F14" i="9"/>
  <c r="E14" i="9"/>
  <c r="E21" i="9" s="1"/>
  <c r="D1" i="9"/>
  <c r="A1" i="9"/>
  <c r="H28" i="8"/>
  <c r="D28" i="8"/>
  <c r="K26" i="8"/>
  <c r="K20" i="8"/>
  <c r="K19" i="8"/>
  <c r="J28" i="8"/>
  <c r="E28" i="8"/>
  <c r="H14" i="8"/>
  <c r="G14" i="8"/>
  <c r="B14" i="8"/>
  <c r="B15" i="8" s="1"/>
  <c r="B16" i="8" s="1"/>
  <c r="B17" i="8" s="1"/>
  <c r="B18" i="8" s="1"/>
  <c r="B19" i="8" s="1"/>
  <c r="B20" i="8" s="1"/>
  <c r="B21" i="8" s="1"/>
  <c r="B23" i="8" s="1"/>
  <c r="B24" i="8" s="1"/>
  <c r="B26" i="8" s="1"/>
  <c r="B28" i="8" s="1"/>
  <c r="B29" i="8" s="1"/>
  <c r="B31" i="8" s="1"/>
  <c r="B32" i="8" s="1"/>
  <c r="D14" i="8"/>
  <c r="B13" i="8"/>
  <c r="I14" i="8"/>
  <c r="D1" i="8"/>
  <c r="A1" i="8"/>
  <c r="I279" i="7"/>
  <c r="G274" i="7"/>
  <c r="G263" i="7"/>
  <c r="G252" i="7"/>
  <c r="G242" i="7"/>
  <c r="G238" i="7" a="1"/>
  <c r="G273" i="7" s="1"/>
  <c r="F258" i="7"/>
  <c r="F242" i="7"/>
  <c r="F238" i="7" a="1"/>
  <c r="F272" i="7" s="1"/>
  <c r="I233" i="7"/>
  <c r="I187" i="7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E1" i="7"/>
  <c r="A1" i="7"/>
  <c r="H492" i="6"/>
  <c r="K492" i="6"/>
  <c r="J492" i="6"/>
  <c r="I492" i="6"/>
  <c r="G492" i="6"/>
  <c r="F492" i="6"/>
  <c r="L491" i="6"/>
  <c r="L492" i="6" s="1"/>
  <c r="J490" i="6"/>
  <c r="F490" i="6"/>
  <c r="L489" i="6"/>
  <c r="L488" i="6"/>
  <c r="L487" i="6"/>
  <c r="L486" i="6"/>
  <c r="L485" i="6"/>
  <c r="L484" i="6"/>
  <c r="K490" i="6"/>
  <c r="I490" i="6"/>
  <c r="H490" i="6"/>
  <c r="G490" i="6"/>
  <c r="E490" i="6"/>
  <c r="L481" i="6"/>
  <c r="K480" i="6"/>
  <c r="K482" i="6" s="1"/>
  <c r="G480" i="6"/>
  <c r="J480" i="6"/>
  <c r="I480" i="6"/>
  <c r="H480" i="6"/>
  <c r="F480" i="6"/>
  <c r="E480" i="6"/>
  <c r="L478" i="6"/>
  <c r="L477" i="6"/>
  <c r="L476" i="6"/>
  <c r="L475" i="6"/>
  <c r="L474" i="6"/>
  <c r="K473" i="6"/>
  <c r="G473" i="6"/>
  <c r="L472" i="6"/>
  <c r="L471" i="6"/>
  <c r="J473" i="6"/>
  <c r="I473" i="6"/>
  <c r="H473" i="6"/>
  <c r="F473" i="6"/>
  <c r="E473" i="6"/>
  <c r="K468" i="6"/>
  <c r="J468" i="6"/>
  <c r="I468" i="6"/>
  <c r="H468" i="6"/>
  <c r="G468" i="6"/>
  <c r="F468" i="6"/>
  <c r="E468" i="6"/>
  <c r="L467" i="6"/>
  <c r="L468" i="6" s="1"/>
  <c r="H465" i="6"/>
  <c r="L464" i="6"/>
  <c r="L463" i="6"/>
  <c r="L462" i="6"/>
  <c r="K465" i="6"/>
  <c r="J465" i="6"/>
  <c r="I465" i="6"/>
  <c r="G465" i="6"/>
  <c r="F465" i="6"/>
  <c r="E465" i="6"/>
  <c r="K460" i="6"/>
  <c r="J460" i="6"/>
  <c r="I460" i="6"/>
  <c r="H460" i="6"/>
  <c r="G460" i="6"/>
  <c r="F460" i="6"/>
  <c r="E460" i="6"/>
  <c r="L459" i="6"/>
  <c r="L460" i="6" s="1"/>
  <c r="K458" i="6"/>
  <c r="J458" i="6"/>
  <c r="I458" i="6"/>
  <c r="H458" i="6"/>
  <c r="G458" i="6"/>
  <c r="F458" i="6"/>
  <c r="E458" i="6"/>
  <c r="L457" i="6"/>
  <c r="L458" i="6" s="1"/>
  <c r="L455" i="6"/>
  <c r="L454" i="6"/>
  <c r="L453" i="6"/>
  <c r="J456" i="6"/>
  <c r="F456" i="6"/>
  <c r="L452" i="6"/>
  <c r="L451" i="6"/>
  <c r="K456" i="6"/>
  <c r="I456" i="6"/>
  <c r="H456" i="6"/>
  <c r="G456" i="6"/>
  <c r="E456" i="6"/>
  <c r="L448" i="6"/>
  <c r="L446" i="6"/>
  <c r="L445" i="6"/>
  <c r="L444" i="6"/>
  <c r="L442" i="6"/>
  <c r="L441" i="6"/>
  <c r="L440" i="6"/>
  <c r="L438" i="6"/>
  <c r="L437" i="6"/>
  <c r="L436" i="6"/>
  <c r="H447" i="6"/>
  <c r="K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J434" i="6"/>
  <c r="I434" i="6"/>
  <c r="F434" i="6"/>
  <c r="E434" i="6"/>
  <c r="K418" i="6"/>
  <c r="J418" i="6"/>
  <c r="I418" i="6"/>
  <c r="H418" i="6"/>
  <c r="G418" i="6"/>
  <c r="F418" i="6"/>
  <c r="E418" i="6"/>
  <c r="L417" i="6"/>
  <c r="L416" i="6"/>
  <c r="L415" i="6"/>
  <c r="L414" i="6"/>
  <c r="L413" i="6"/>
  <c r="L412" i="6"/>
  <c r="L411" i="6"/>
  <c r="L410" i="6"/>
  <c r="L409" i="6"/>
  <c r="F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79" i="6"/>
  <c r="L378" i="6"/>
  <c r="L377" i="6"/>
  <c r="K408" i="6"/>
  <c r="J408" i="6"/>
  <c r="I408" i="6"/>
  <c r="G408" i="6"/>
  <c r="E408" i="6"/>
  <c r="G375" i="6"/>
  <c r="L374" i="6"/>
  <c r="L372" i="6"/>
  <c r="K375" i="6"/>
  <c r="L371" i="6"/>
  <c r="J375" i="6"/>
  <c r="I375" i="6"/>
  <c r="H375" i="6"/>
  <c r="F375" i="6"/>
  <c r="E375" i="6"/>
  <c r="K369" i="6"/>
  <c r="J369" i="6"/>
  <c r="I369" i="6"/>
  <c r="H369" i="6"/>
  <c r="G369" i="6"/>
  <c r="F369" i="6"/>
  <c r="E369" i="6"/>
  <c r="L368" i="6"/>
  <c r="L367" i="6"/>
  <c r="L366" i="6"/>
  <c r="K365" i="6"/>
  <c r="J365" i="6"/>
  <c r="I365" i="6"/>
  <c r="H365" i="6"/>
  <c r="G365" i="6"/>
  <c r="F365" i="6"/>
  <c r="E365" i="6"/>
  <c r="L364" i="6"/>
  <c r="L363" i="6"/>
  <c r="L362" i="6"/>
  <c r="L361" i="6"/>
  <c r="L360" i="6"/>
  <c r="L359" i="6"/>
  <c r="L365" i="6" s="1"/>
  <c r="J358" i="6"/>
  <c r="I358" i="6"/>
  <c r="E358" i="6"/>
  <c r="K358" i="6"/>
  <c r="H358" i="6"/>
  <c r="G358" i="6"/>
  <c r="F358" i="6"/>
  <c r="L355" i="6"/>
  <c r="L354" i="6"/>
  <c r="L353" i="6"/>
  <c r="L352" i="6"/>
  <c r="K356" i="6"/>
  <c r="J356" i="6"/>
  <c r="I356" i="6"/>
  <c r="L351" i="6"/>
  <c r="G356" i="6"/>
  <c r="F356" i="6"/>
  <c r="E356" i="6"/>
  <c r="L350" i="6"/>
  <c r="L349" i="6"/>
  <c r="K349" i="6"/>
  <c r="J349" i="6"/>
  <c r="I349" i="6"/>
  <c r="H349" i="6"/>
  <c r="G349" i="6"/>
  <c r="F349" i="6"/>
  <c r="E349" i="6"/>
  <c r="L342" i="6"/>
  <c r="K342" i="6"/>
  <c r="J342" i="6"/>
  <c r="I342" i="6"/>
  <c r="H342" i="6"/>
  <c r="G342" i="6"/>
  <c r="F342" i="6"/>
  <c r="E342" i="6"/>
  <c r="L340" i="6"/>
  <c r="K340" i="6"/>
  <c r="J340" i="6"/>
  <c r="I340" i="6"/>
  <c r="H340" i="6"/>
  <c r="G340" i="6"/>
  <c r="F340" i="6"/>
  <c r="E340" i="6"/>
  <c r="L331" i="6"/>
  <c r="L330" i="6"/>
  <c r="L329" i="6"/>
  <c r="L328" i="6"/>
  <c r="L327" i="6"/>
  <c r="L326" i="6"/>
  <c r="L325" i="6"/>
  <c r="L324" i="6"/>
  <c r="H332" i="6"/>
  <c r="L322" i="6"/>
  <c r="L321" i="6"/>
  <c r="K332" i="6"/>
  <c r="G332" i="6"/>
  <c r="L320" i="6"/>
  <c r="L318" i="6"/>
  <c r="L317" i="6"/>
  <c r="L316" i="6"/>
  <c r="L315" i="6"/>
  <c r="L314" i="6"/>
  <c r="L313" i="6"/>
  <c r="L312" i="6"/>
  <c r="L311" i="6"/>
  <c r="L310" i="6"/>
  <c r="L309" i="6"/>
  <c r="L308" i="6"/>
  <c r="H319" i="6"/>
  <c r="L306" i="6"/>
  <c r="L305" i="6"/>
  <c r="K319" i="6"/>
  <c r="J319" i="6"/>
  <c r="I319" i="6"/>
  <c r="G319" i="6"/>
  <c r="F319" i="6"/>
  <c r="E319" i="6"/>
  <c r="L303" i="6"/>
  <c r="K303" i="6"/>
  <c r="J303" i="6"/>
  <c r="I303" i="6"/>
  <c r="H303" i="6"/>
  <c r="G303" i="6"/>
  <c r="F303" i="6"/>
  <c r="E303" i="6"/>
  <c r="L292" i="6"/>
  <c r="L291" i="6"/>
  <c r="L290" i="6"/>
  <c r="L289" i="6"/>
  <c r="L288" i="6"/>
  <c r="L287" i="6"/>
  <c r="L286" i="6"/>
  <c r="J293" i="6"/>
  <c r="F293" i="6"/>
  <c r="L285" i="6"/>
  <c r="K293" i="6"/>
  <c r="I293" i="6"/>
  <c r="H293" i="6"/>
  <c r="G293" i="6"/>
  <c r="L284" i="6"/>
  <c r="L282" i="6"/>
  <c r="L281" i="6"/>
  <c r="L280" i="6"/>
  <c r="L279" i="6"/>
  <c r="L278" i="6"/>
  <c r="L277" i="6"/>
  <c r="L276" i="6"/>
  <c r="H283" i="6"/>
  <c r="K283" i="6"/>
  <c r="G283" i="6"/>
  <c r="L274" i="6"/>
  <c r="J283" i="6"/>
  <c r="I283" i="6"/>
  <c r="F283" i="6"/>
  <c r="E283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K272" i="6"/>
  <c r="J272" i="6"/>
  <c r="I272" i="6"/>
  <c r="H272" i="6"/>
  <c r="F272" i="6"/>
  <c r="E272" i="6"/>
  <c r="H258" i="6"/>
  <c r="L257" i="6"/>
  <c r="L255" i="6"/>
  <c r="K258" i="6"/>
  <c r="L254" i="6"/>
  <c r="G258" i="6"/>
  <c r="I258" i="6"/>
  <c r="J252" i="6"/>
  <c r="F252" i="6"/>
  <c r="K252" i="6"/>
  <c r="L250" i="6"/>
  <c r="I252" i="6"/>
  <c r="H252" i="6"/>
  <c r="H244" i="6"/>
  <c r="L243" i="6"/>
  <c r="L242" i="6"/>
  <c r="L241" i="6"/>
  <c r="L240" i="6"/>
  <c r="J244" i="6"/>
  <c r="F244" i="6"/>
  <c r="L238" i="6"/>
  <c r="L236" i="6"/>
  <c r="L235" i="6"/>
  <c r="K237" i="6"/>
  <c r="L233" i="6"/>
  <c r="I237" i="6"/>
  <c r="J230" i="6"/>
  <c r="F230" i="6"/>
  <c r="K230" i="6"/>
  <c r="I230" i="6"/>
  <c r="H230" i="6"/>
  <c r="E230" i="6"/>
  <c r="I227" i="6"/>
  <c r="E227" i="6"/>
  <c r="L226" i="6"/>
  <c r="L225" i="6"/>
  <c r="L224" i="6"/>
  <c r="L223" i="6"/>
  <c r="J227" i="6"/>
  <c r="F227" i="6"/>
  <c r="L221" i="6"/>
  <c r="L218" i="6"/>
  <c r="L217" i="6"/>
  <c r="L216" i="6"/>
  <c r="L215" i="6"/>
  <c r="L214" i="6"/>
  <c r="L213" i="6"/>
  <c r="L212" i="6"/>
  <c r="I219" i="6"/>
  <c r="L211" i="6"/>
  <c r="L210" i="6"/>
  <c r="L209" i="6"/>
  <c r="L208" i="6"/>
  <c r="K219" i="6"/>
  <c r="J219" i="6"/>
  <c r="G219" i="6"/>
  <c r="F219" i="6"/>
  <c r="L207" i="6"/>
  <c r="L205" i="6"/>
  <c r="L204" i="6"/>
  <c r="L203" i="6"/>
  <c r="L202" i="6"/>
  <c r="L201" i="6"/>
  <c r="L200" i="6"/>
  <c r="L199" i="6"/>
  <c r="L198" i="6"/>
  <c r="L197" i="6"/>
  <c r="L196" i="6"/>
  <c r="L195" i="6"/>
  <c r="J206" i="6"/>
  <c r="L193" i="6"/>
  <c r="I191" i="6"/>
  <c r="E191" i="6"/>
  <c r="L190" i="6"/>
  <c r="L189" i="6"/>
  <c r="L188" i="6"/>
  <c r="K191" i="6"/>
  <c r="J191" i="6"/>
  <c r="H191" i="6"/>
  <c r="G191" i="6"/>
  <c r="F191" i="6"/>
  <c r="L187" i="6"/>
  <c r="L185" i="6"/>
  <c r="L184" i="6"/>
  <c r="L183" i="6"/>
  <c r="J186" i="6"/>
  <c r="L180" i="6"/>
  <c r="L179" i="6"/>
  <c r="L178" i="6"/>
  <c r="K181" i="6"/>
  <c r="G181" i="6"/>
  <c r="J181" i="6"/>
  <c r="F181" i="6"/>
  <c r="L172" i="6"/>
  <c r="L171" i="6"/>
  <c r="L170" i="6"/>
  <c r="L169" i="6"/>
  <c r="L168" i="6"/>
  <c r="L167" i="6"/>
  <c r="J174" i="6"/>
  <c r="L166" i="6"/>
  <c r="K174" i="6"/>
  <c r="G174" i="6"/>
  <c r="L162" i="6"/>
  <c r="L160" i="6"/>
  <c r="L159" i="6"/>
  <c r="L158" i="6"/>
  <c r="L157" i="6"/>
  <c r="L156" i="6"/>
  <c r="I163" i="6"/>
  <c r="L155" i="6"/>
  <c r="L154" i="6"/>
  <c r="L152" i="6"/>
  <c r="K163" i="6"/>
  <c r="H163" i="6"/>
  <c r="G163" i="6"/>
  <c r="L151" i="6"/>
  <c r="F150" i="6"/>
  <c r="L149" i="6"/>
  <c r="L150" i="6" s="1"/>
  <c r="K149" i="6"/>
  <c r="J149" i="6"/>
  <c r="J150" i="6" s="1"/>
  <c r="I149" i="6"/>
  <c r="H149" i="6"/>
  <c r="H150" i="6" s="1"/>
  <c r="G149" i="6"/>
  <c r="F149" i="6"/>
  <c r="E149" i="6"/>
  <c r="L141" i="6"/>
  <c r="K141" i="6"/>
  <c r="J141" i="6"/>
  <c r="I141" i="6"/>
  <c r="H141" i="6"/>
  <c r="G141" i="6"/>
  <c r="F141" i="6"/>
  <c r="E141" i="6"/>
  <c r="J128" i="6"/>
  <c r="H128" i="6"/>
  <c r="F128" i="6"/>
  <c r="K128" i="6"/>
  <c r="I128" i="6"/>
  <c r="G128" i="6"/>
  <c r="L125" i="6"/>
  <c r="L124" i="6"/>
  <c r="L123" i="6"/>
  <c r="L122" i="6"/>
  <c r="L121" i="6"/>
  <c r="L120" i="6"/>
  <c r="L119" i="6"/>
  <c r="J126" i="6"/>
  <c r="L118" i="6"/>
  <c r="I126" i="6"/>
  <c r="E126" i="6"/>
  <c r="H116" i="6"/>
  <c r="L115" i="6"/>
  <c r="L114" i="6"/>
  <c r="L113" i="6"/>
  <c r="L112" i="6"/>
  <c r="I116" i="6"/>
  <c r="K109" i="6"/>
  <c r="L108" i="6"/>
  <c r="L107" i="6"/>
  <c r="L106" i="6"/>
  <c r="L105" i="6"/>
  <c r="L104" i="6"/>
  <c r="L103" i="6"/>
  <c r="L102" i="6"/>
  <c r="J109" i="6"/>
  <c r="I109" i="6"/>
  <c r="L101" i="6"/>
  <c r="F109" i="6"/>
  <c r="L99" i="6"/>
  <c r="L98" i="6"/>
  <c r="L97" i="6"/>
  <c r="L96" i="6"/>
  <c r="L95" i="6"/>
  <c r="L94" i="6"/>
  <c r="L93" i="6"/>
  <c r="L92" i="6"/>
  <c r="L91" i="6"/>
  <c r="L89" i="6"/>
  <c r="L88" i="6"/>
  <c r="K100" i="6"/>
  <c r="J100" i="6"/>
  <c r="G100" i="6"/>
  <c r="F100" i="6"/>
  <c r="L84" i="6"/>
  <c r="L83" i="6"/>
  <c r="L82" i="6"/>
  <c r="L81" i="6"/>
  <c r="L80" i="6"/>
  <c r="L79" i="6"/>
  <c r="L77" i="6"/>
  <c r="L76" i="6"/>
  <c r="L75" i="6"/>
  <c r="L74" i="6"/>
  <c r="L73" i="6"/>
  <c r="L72" i="6"/>
  <c r="L71" i="6"/>
  <c r="L69" i="6"/>
  <c r="L68" i="6"/>
  <c r="L67" i="6"/>
  <c r="L65" i="6"/>
  <c r="H85" i="6"/>
  <c r="L63" i="6"/>
  <c r="K85" i="6"/>
  <c r="G85" i="6"/>
  <c r="L60" i="6"/>
  <c r="L59" i="6"/>
  <c r="L57" i="6"/>
  <c r="L56" i="6"/>
  <c r="L55" i="6"/>
  <c r="L53" i="6"/>
  <c r="L52" i="6"/>
  <c r="L51" i="6"/>
  <c r="L49" i="6"/>
  <c r="L48" i="6"/>
  <c r="L47" i="6"/>
  <c r="L45" i="6"/>
  <c r="L44" i="6"/>
  <c r="L43" i="6"/>
  <c r="L41" i="6"/>
  <c r="L40" i="6"/>
  <c r="L39" i="6"/>
  <c r="L37" i="6"/>
  <c r="L36" i="6"/>
  <c r="L35" i="6"/>
  <c r="K61" i="6"/>
  <c r="G61" i="6"/>
  <c r="G86" i="6" s="1"/>
  <c r="H61" i="6"/>
  <c r="H86" i="6" s="1"/>
  <c r="L32" i="6"/>
  <c r="I61" i="6"/>
  <c r="G29" i="6"/>
  <c r="L28" i="6"/>
  <c r="L26" i="6"/>
  <c r="L25" i="6"/>
  <c r="L24" i="6"/>
  <c r="L23" i="6"/>
  <c r="L22" i="6"/>
  <c r="K29" i="6"/>
  <c r="L21" i="6"/>
  <c r="J29" i="6"/>
  <c r="I29" i="6"/>
  <c r="H29" i="6"/>
  <c r="F29" i="6"/>
  <c r="E29" i="6"/>
  <c r="I19" i="6"/>
  <c r="F19" i="6"/>
  <c r="J19" i="6"/>
  <c r="L18" i="6"/>
  <c r="L17" i="6"/>
  <c r="K19" i="6"/>
  <c r="G19" i="6"/>
  <c r="E19" i="6"/>
  <c r="I15" i="6"/>
  <c r="E15" i="6"/>
  <c r="K15" i="6"/>
  <c r="J15" i="6"/>
  <c r="H15" i="6"/>
  <c r="G15" i="6"/>
  <c r="F15" i="6"/>
  <c r="K13" i="6"/>
  <c r="G13" i="6"/>
  <c r="J13" i="6"/>
  <c r="I13" i="6"/>
  <c r="L12" i="6"/>
  <c r="L13" i="6" s="1"/>
  <c r="F13" i="6"/>
  <c r="E13" i="6"/>
  <c r="J11" i="6"/>
  <c r="L9" i="6"/>
  <c r="L8" i="6"/>
  <c r="I11" i="6"/>
  <c r="I30" i="6" s="1"/>
  <c r="L7" i="6"/>
  <c r="K11" i="6"/>
  <c r="K30" i="6" s="1"/>
  <c r="H11" i="6"/>
  <c r="G11" i="6"/>
  <c r="G30" i="6" s="1"/>
  <c r="F11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C1" i="6"/>
  <c r="A1" i="6"/>
  <c r="J492" i="5"/>
  <c r="I492" i="5"/>
  <c r="E492" i="5"/>
  <c r="K492" i="5"/>
  <c r="H492" i="5"/>
  <c r="G492" i="5"/>
  <c r="F492" i="5"/>
  <c r="K490" i="5"/>
  <c r="G490" i="5"/>
  <c r="L489" i="5"/>
  <c r="L488" i="5"/>
  <c r="L487" i="5"/>
  <c r="L486" i="5"/>
  <c r="L484" i="5"/>
  <c r="I490" i="5"/>
  <c r="H490" i="5"/>
  <c r="E490" i="5"/>
  <c r="L481" i="5"/>
  <c r="I480" i="5"/>
  <c r="H480" i="5"/>
  <c r="K480" i="5"/>
  <c r="J480" i="5"/>
  <c r="J482" i="5" s="1"/>
  <c r="G480" i="5"/>
  <c r="F480" i="5"/>
  <c r="L478" i="5"/>
  <c r="L477" i="5"/>
  <c r="L476" i="5"/>
  <c r="L475" i="5"/>
  <c r="L474" i="5"/>
  <c r="I473" i="5"/>
  <c r="H473" i="5"/>
  <c r="K473" i="5"/>
  <c r="J473" i="5"/>
  <c r="G473" i="5"/>
  <c r="F473" i="5"/>
  <c r="K468" i="5"/>
  <c r="J468" i="5"/>
  <c r="I468" i="5"/>
  <c r="H468" i="5"/>
  <c r="G468" i="5"/>
  <c r="F468" i="5"/>
  <c r="E468" i="5"/>
  <c r="L467" i="5"/>
  <c r="L468" i="5" s="1"/>
  <c r="J465" i="5"/>
  <c r="I465" i="5"/>
  <c r="F465" i="5"/>
  <c r="L464" i="5"/>
  <c r="L463" i="5"/>
  <c r="L462" i="5"/>
  <c r="K465" i="5"/>
  <c r="H465" i="5"/>
  <c r="G465" i="5"/>
  <c r="E465" i="5"/>
  <c r="K460" i="5"/>
  <c r="J460" i="5"/>
  <c r="I460" i="5"/>
  <c r="H460" i="5"/>
  <c r="G460" i="5"/>
  <c r="F460" i="5"/>
  <c r="E460" i="5"/>
  <c r="L459" i="5"/>
  <c r="L460" i="5" s="1"/>
  <c r="K458" i="5"/>
  <c r="J458" i="5"/>
  <c r="I458" i="5"/>
  <c r="H458" i="5"/>
  <c r="G458" i="5"/>
  <c r="F458" i="5"/>
  <c r="E458" i="5"/>
  <c r="L457" i="5"/>
  <c r="L458" i="5" s="1"/>
  <c r="L455" i="5"/>
  <c r="L454" i="5"/>
  <c r="K456" i="5"/>
  <c r="G456" i="5"/>
  <c r="H456" i="5"/>
  <c r="L451" i="5"/>
  <c r="J456" i="5"/>
  <c r="I456" i="5"/>
  <c r="F456" i="5"/>
  <c r="L448" i="5"/>
  <c r="L446" i="5"/>
  <c r="L445" i="5"/>
  <c r="L444" i="5"/>
  <c r="L443" i="5"/>
  <c r="L442" i="5"/>
  <c r="L441" i="5"/>
  <c r="L440" i="5"/>
  <c r="L439" i="5"/>
  <c r="L438" i="5"/>
  <c r="L437" i="5"/>
  <c r="L436" i="5"/>
  <c r="K447" i="5"/>
  <c r="I447" i="5"/>
  <c r="H447" i="5"/>
  <c r="L435" i="5"/>
  <c r="F447" i="5"/>
  <c r="E447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I434" i="5"/>
  <c r="L421" i="5"/>
  <c r="L420" i="5"/>
  <c r="K434" i="5"/>
  <c r="J434" i="5"/>
  <c r="H434" i="5"/>
  <c r="G434" i="5"/>
  <c r="F434" i="5"/>
  <c r="K418" i="5"/>
  <c r="J418" i="5"/>
  <c r="I418" i="5"/>
  <c r="H418" i="5"/>
  <c r="G418" i="5"/>
  <c r="F418" i="5"/>
  <c r="E418" i="5"/>
  <c r="L417" i="5"/>
  <c r="L416" i="5"/>
  <c r="L415" i="5"/>
  <c r="L414" i="5"/>
  <c r="L413" i="5"/>
  <c r="L412" i="5"/>
  <c r="L411" i="5"/>
  <c r="L410" i="5"/>
  <c r="L409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2" i="5"/>
  <c r="L381" i="5"/>
  <c r="L380" i="5"/>
  <c r="L379" i="5"/>
  <c r="L378" i="5"/>
  <c r="L377" i="5"/>
  <c r="H408" i="5"/>
  <c r="K375" i="5"/>
  <c r="L374" i="5"/>
  <c r="L373" i="5"/>
  <c r="L372" i="5"/>
  <c r="G375" i="5"/>
  <c r="H375" i="5"/>
  <c r="K369" i="5"/>
  <c r="J369" i="5"/>
  <c r="I369" i="5"/>
  <c r="H369" i="5"/>
  <c r="G369" i="5"/>
  <c r="F369" i="5"/>
  <c r="E369" i="5"/>
  <c r="L368" i="5"/>
  <c r="L367" i="5"/>
  <c r="L366" i="5"/>
  <c r="K365" i="5"/>
  <c r="J365" i="5"/>
  <c r="I365" i="5"/>
  <c r="H365" i="5"/>
  <c r="G365" i="5"/>
  <c r="F365" i="5"/>
  <c r="E365" i="5"/>
  <c r="L364" i="5"/>
  <c r="L363" i="5"/>
  <c r="L362" i="5"/>
  <c r="L361" i="5"/>
  <c r="L360" i="5"/>
  <c r="L359" i="5"/>
  <c r="L365" i="5" s="1"/>
  <c r="I358" i="5"/>
  <c r="E358" i="5"/>
  <c r="K358" i="5"/>
  <c r="J358" i="5"/>
  <c r="H358" i="5"/>
  <c r="G358" i="5"/>
  <c r="L355" i="5"/>
  <c r="L354" i="5"/>
  <c r="L353" i="5"/>
  <c r="L352" i="5"/>
  <c r="K356" i="5"/>
  <c r="J356" i="5"/>
  <c r="I356" i="5"/>
  <c r="H356" i="5"/>
  <c r="G356" i="5"/>
  <c r="F356" i="5"/>
  <c r="E356" i="5"/>
  <c r="L350" i="5"/>
  <c r="L349" i="5"/>
  <c r="K349" i="5"/>
  <c r="J349" i="5"/>
  <c r="I349" i="5"/>
  <c r="H349" i="5"/>
  <c r="G349" i="5"/>
  <c r="F349" i="5"/>
  <c r="E349" i="5"/>
  <c r="L342" i="5"/>
  <c r="K342" i="5"/>
  <c r="J342" i="5"/>
  <c r="I342" i="5"/>
  <c r="H342" i="5"/>
  <c r="G342" i="5"/>
  <c r="F342" i="5"/>
  <c r="E342" i="5"/>
  <c r="L340" i="5"/>
  <c r="K340" i="5"/>
  <c r="J340" i="5"/>
  <c r="I340" i="5"/>
  <c r="H340" i="5"/>
  <c r="G340" i="5"/>
  <c r="F340" i="5"/>
  <c r="E340" i="5"/>
  <c r="L331" i="5"/>
  <c r="L330" i="5"/>
  <c r="L329" i="5"/>
  <c r="L328" i="5"/>
  <c r="L327" i="5"/>
  <c r="L326" i="5"/>
  <c r="L325" i="5"/>
  <c r="K332" i="5"/>
  <c r="L323" i="5"/>
  <c r="L322" i="5"/>
  <c r="L321" i="5"/>
  <c r="I332" i="5"/>
  <c r="H332" i="5"/>
  <c r="G332" i="5"/>
  <c r="E332" i="5"/>
  <c r="L318" i="5"/>
  <c r="L317" i="5"/>
  <c r="L316" i="5"/>
  <c r="L315" i="5"/>
  <c r="L314" i="5"/>
  <c r="L313" i="5"/>
  <c r="L311" i="5"/>
  <c r="L310" i="5"/>
  <c r="L309" i="5"/>
  <c r="L308" i="5"/>
  <c r="L307" i="5"/>
  <c r="L306" i="5"/>
  <c r="L305" i="5"/>
  <c r="K319" i="5"/>
  <c r="G319" i="5"/>
  <c r="L303" i="5"/>
  <c r="K303" i="5"/>
  <c r="J303" i="5"/>
  <c r="I303" i="5"/>
  <c r="H303" i="5"/>
  <c r="G303" i="5"/>
  <c r="F303" i="5"/>
  <c r="E303" i="5"/>
  <c r="L291" i="5"/>
  <c r="L290" i="5"/>
  <c r="L289" i="5"/>
  <c r="L288" i="5"/>
  <c r="L287" i="5"/>
  <c r="L286" i="5"/>
  <c r="J293" i="5"/>
  <c r="L285" i="5"/>
  <c r="K293" i="5"/>
  <c r="G293" i="5"/>
  <c r="H283" i="5"/>
  <c r="L282" i="5"/>
  <c r="L281" i="5"/>
  <c r="L279" i="5"/>
  <c r="L278" i="5"/>
  <c r="L277" i="5"/>
  <c r="L276" i="5"/>
  <c r="L275" i="5"/>
  <c r="I283" i="5"/>
  <c r="L273" i="5"/>
  <c r="L271" i="5"/>
  <c r="L270" i="5"/>
  <c r="L269" i="5"/>
  <c r="L268" i="5"/>
  <c r="L267" i="5"/>
  <c r="L266" i="5"/>
  <c r="L265" i="5"/>
  <c r="L264" i="5"/>
  <c r="L263" i="5"/>
  <c r="L262" i="5"/>
  <c r="I272" i="5"/>
  <c r="H272" i="5"/>
  <c r="L261" i="5"/>
  <c r="L260" i="5"/>
  <c r="K272" i="5"/>
  <c r="G272" i="5"/>
  <c r="L259" i="5"/>
  <c r="L257" i="5"/>
  <c r="L256" i="5"/>
  <c r="L255" i="5"/>
  <c r="K258" i="5"/>
  <c r="H258" i="5"/>
  <c r="G258" i="5"/>
  <c r="J258" i="5"/>
  <c r="I258" i="5"/>
  <c r="F258" i="5"/>
  <c r="L253" i="5"/>
  <c r="J252" i="5"/>
  <c r="F252" i="5"/>
  <c r="L251" i="5"/>
  <c r="K252" i="5"/>
  <c r="L250" i="5"/>
  <c r="G252" i="5"/>
  <c r="I252" i="5"/>
  <c r="H252" i="5"/>
  <c r="E252" i="5"/>
  <c r="L243" i="5"/>
  <c r="L242" i="5"/>
  <c r="L241" i="5"/>
  <c r="K244" i="5"/>
  <c r="H244" i="5"/>
  <c r="G244" i="5"/>
  <c r="L239" i="5"/>
  <c r="J244" i="5"/>
  <c r="I244" i="5"/>
  <c r="F244" i="5"/>
  <c r="L238" i="5"/>
  <c r="L236" i="5"/>
  <c r="L235" i="5"/>
  <c r="L234" i="5"/>
  <c r="K237" i="5"/>
  <c r="J237" i="5"/>
  <c r="G237" i="5"/>
  <c r="F237" i="5"/>
  <c r="L232" i="5"/>
  <c r="I237" i="5"/>
  <c r="H237" i="5"/>
  <c r="L231" i="5"/>
  <c r="J230" i="5"/>
  <c r="I230" i="5"/>
  <c r="F230" i="5"/>
  <c r="E230" i="5"/>
  <c r="L229" i="5"/>
  <c r="K230" i="5"/>
  <c r="H230" i="5"/>
  <c r="G230" i="5"/>
  <c r="L226" i="5"/>
  <c r="L225" i="5"/>
  <c r="L224" i="5"/>
  <c r="I227" i="5"/>
  <c r="L223" i="5"/>
  <c r="L222" i="5"/>
  <c r="J227" i="5"/>
  <c r="F227" i="5"/>
  <c r="K227" i="5"/>
  <c r="H227" i="5"/>
  <c r="G227" i="5"/>
  <c r="L218" i="5"/>
  <c r="L217" i="5"/>
  <c r="L216" i="5"/>
  <c r="L215" i="5"/>
  <c r="L214" i="5"/>
  <c r="L213" i="5"/>
  <c r="L212" i="5"/>
  <c r="L211" i="5"/>
  <c r="L210" i="5"/>
  <c r="L209" i="5"/>
  <c r="L208" i="5"/>
  <c r="K219" i="5"/>
  <c r="J219" i="5"/>
  <c r="I219" i="5"/>
  <c r="H219" i="5"/>
  <c r="G219" i="5"/>
  <c r="F219" i="5"/>
  <c r="L207" i="5"/>
  <c r="L205" i="5"/>
  <c r="L204" i="5"/>
  <c r="L203" i="5"/>
  <c r="L202" i="5"/>
  <c r="L201" i="5"/>
  <c r="L200" i="5"/>
  <c r="L199" i="5"/>
  <c r="L198" i="5"/>
  <c r="L197" i="5"/>
  <c r="L196" i="5"/>
  <c r="L195" i="5"/>
  <c r="J206" i="5"/>
  <c r="I206" i="5"/>
  <c r="F206" i="5"/>
  <c r="E206" i="5"/>
  <c r="L193" i="5"/>
  <c r="K206" i="5"/>
  <c r="H206" i="5"/>
  <c r="G206" i="5"/>
  <c r="L190" i="5"/>
  <c r="L189" i="5"/>
  <c r="L188" i="5"/>
  <c r="K191" i="5"/>
  <c r="J191" i="5"/>
  <c r="I191" i="5"/>
  <c r="H191" i="5"/>
  <c r="G191" i="5"/>
  <c r="F191" i="5"/>
  <c r="L187" i="5"/>
  <c r="L185" i="5"/>
  <c r="L184" i="5"/>
  <c r="L183" i="5"/>
  <c r="K186" i="5"/>
  <c r="J186" i="5"/>
  <c r="I186" i="5"/>
  <c r="H186" i="5"/>
  <c r="G186" i="5"/>
  <c r="F186" i="5"/>
  <c r="E186" i="5"/>
  <c r="L180" i="5"/>
  <c r="L179" i="5"/>
  <c r="L178" i="5"/>
  <c r="K181" i="5"/>
  <c r="J181" i="5"/>
  <c r="G181" i="5"/>
  <c r="F181" i="5"/>
  <c r="I181" i="5"/>
  <c r="H181" i="5"/>
  <c r="E181" i="5"/>
  <c r="L173" i="5"/>
  <c r="L172" i="5"/>
  <c r="L171" i="5"/>
  <c r="L170" i="5"/>
  <c r="L169" i="5"/>
  <c r="L168" i="5"/>
  <c r="L167" i="5"/>
  <c r="J174" i="5"/>
  <c r="I174" i="5"/>
  <c r="F174" i="5"/>
  <c r="E174" i="5"/>
  <c r="L165" i="5"/>
  <c r="K174" i="5"/>
  <c r="H174" i="5"/>
  <c r="G174" i="5"/>
  <c r="L162" i="5"/>
  <c r="L161" i="5"/>
  <c r="L160" i="5"/>
  <c r="L159" i="5"/>
  <c r="L158" i="5"/>
  <c r="L157" i="5"/>
  <c r="L156" i="5"/>
  <c r="L155" i="5"/>
  <c r="L154" i="5"/>
  <c r="L153" i="5"/>
  <c r="L152" i="5"/>
  <c r="K163" i="5"/>
  <c r="J163" i="5"/>
  <c r="I163" i="5"/>
  <c r="H163" i="5"/>
  <c r="G163" i="5"/>
  <c r="F163" i="5"/>
  <c r="L151" i="5"/>
  <c r="L149" i="5"/>
  <c r="K149" i="5"/>
  <c r="J149" i="5"/>
  <c r="J150" i="5" s="1"/>
  <c r="I149" i="5"/>
  <c r="I150" i="5" s="1"/>
  <c r="H149" i="5"/>
  <c r="G149" i="5"/>
  <c r="F149" i="5"/>
  <c r="F150" i="5" s="1"/>
  <c r="E149" i="5"/>
  <c r="E150" i="5" s="1"/>
  <c r="L141" i="5"/>
  <c r="K141" i="5"/>
  <c r="J141" i="5"/>
  <c r="I141" i="5"/>
  <c r="H141" i="5"/>
  <c r="G141" i="5"/>
  <c r="F141" i="5"/>
  <c r="E141" i="5"/>
  <c r="K128" i="5"/>
  <c r="H128" i="5"/>
  <c r="G128" i="5"/>
  <c r="J128" i="5"/>
  <c r="I128" i="5"/>
  <c r="F128" i="5"/>
  <c r="L127" i="5"/>
  <c r="L128" i="5" s="1"/>
  <c r="L125" i="5"/>
  <c r="L124" i="5"/>
  <c r="L123" i="5"/>
  <c r="L122" i="5"/>
  <c r="L121" i="5"/>
  <c r="L120" i="5"/>
  <c r="L119" i="5"/>
  <c r="J126" i="5"/>
  <c r="I126" i="5"/>
  <c r="F126" i="5"/>
  <c r="E126" i="5"/>
  <c r="K126" i="5"/>
  <c r="H126" i="5"/>
  <c r="G126" i="5"/>
  <c r="L117" i="5"/>
  <c r="L115" i="5"/>
  <c r="L114" i="5"/>
  <c r="L113" i="5"/>
  <c r="K116" i="5"/>
  <c r="H116" i="5"/>
  <c r="G116" i="5"/>
  <c r="L111" i="5"/>
  <c r="J116" i="5"/>
  <c r="I116" i="5"/>
  <c r="F116" i="5"/>
  <c r="L110" i="5"/>
  <c r="L108" i="5"/>
  <c r="L107" i="5"/>
  <c r="L106" i="5"/>
  <c r="L105" i="5"/>
  <c r="L104" i="5"/>
  <c r="L103" i="5"/>
  <c r="L102" i="5"/>
  <c r="K109" i="5"/>
  <c r="I109" i="5"/>
  <c r="H109" i="5"/>
  <c r="E109" i="5"/>
  <c r="L99" i="5"/>
  <c r="L98" i="5"/>
  <c r="L97" i="5"/>
  <c r="L96" i="5"/>
  <c r="L95" i="5"/>
  <c r="L94" i="5"/>
  <c r="L93" i="5"/>
  <c r="L92" i="5"/>
  <c r="L91" i="5"/>
  <c r="L90" i="5"/>
  <c r="L89" i="5"/>
  <c r="I100" i="5"/>
  <c r="L84" i="5"/>
  <c r="L83" i="5"/>
  <c r="L82" i="5"/>
  <c r="L80" i="5"/>
  <c r="L79" i="5"/>
  <c r="L78" i="5"/>
  <c r="L77" i="5"/>
  <c r="L76" i="5"/>
  <c r="L75" i="5"/>
  <c r="L74" i="5"/>
  <c r="L72" i="5"/>
  <c r="L71" i="5"/>
  <c r="L70" i="5"/>
  <c r="L69" i="5"/>
  <c r="L68" i="5"/>
  <c r="L67" i="5"/>
  <c r="L66" i="5"/>
  <c r="K85" i="5"/>
  <c r="G85" i="5"/>
  <c r="L64" i="5"/>
  <c r="L63" i="5"/>
  <c r="J85" i="5"/>
  <c r="I85" i="5"/>
  <c r="F85" i="5"/>
  <c r="E85" i="5"/>
  <c r="L60" i="5"/>
  <c r="L59" i="5"/>
  <c r="L57" i="5"/>
  <c r="L56" i="5"/>
  <c r="L55" i="5"/>
  <c r="L54" i="5"/>
  <c r="L52" i="5"/>
  <c r="L51" i="5"/>
  <c r="L49" i="5"/>
  <c r="L48" i="5"/>
  <c r="L47" i="5"/>
  <c r="L46" i="5"/>
  <c r="L44" i="5"/>
  <c r="L43" i="5"/>
  <c r="L41" i="5"/>
  <c r="L40" i="5"/>
  <c r="L39" i="5"/>
  <c r="L38" i="5"/>
  <c r="L36" i="5"/>
  <c r="L35" i="5"/>
  <c r="K61" i="5"/>
  <c r="K86" i="5" s="1"/>
  <c r="G61" i="5"/>
  <c r="G86" i="5" s="1"/>
  <c r="L33" i="5"/>
  <c r="L32" i="5"/>
  <c r="I61" i="5"/>
  <c r="G29" i="5"/>
  <c r="L28" i="5"/>
  <c r="L27" i="5"/>
  <c r="L26" i="5"/>
  <c r="K29" i="5"/>
  <c r="L24" i="5"/>
  <c r="L23" i="5"/>
  <c r="L21" i="5"/>
  <c r="I29" i="5"/>
  <c r="E29" i="5"/>
  <c r="I19" i="5"/>
  <c r="E19" i="5"/>
  <c r="L18" i="5"/>
  <c r="K19" i="5"/>
  <c r="J19" i="5"/>
  <c r="H19" i="5"/>
  <c r="G19" i="5"/>
  <c r="F19" i="5"/>
  <c r="K15" i="5"/>
  <c r="H15" i="5"/>
  <c r="G15" i="5"/>
  <c r="J15" i="5"/>
  <c r="I15" i="5"/>
  <c r="F15" i="5"/>
  <c r="L14" i="5"/>
  <c r="L15" i="5" s="1"/>
  <c r="J13" i="5"/>
  <c r="I13" i="5"/>
  <c r="G13" i="5"/>
  <c r="F13" i="5"/>
  <c r="E13" i="5"/>
  <c r="K13" i="5"/>
  <c r="H13" i="5"/>
  <c r="L12" i="5"/>
  <c r="L13" i="5" s="1"/>
  <c r="L10" i="5"/>
  <c r="L8" i="5"/>
  <c r="H11" i="5"/>
  <c r="J11" i="5"/>
  <c r="I11" i="5"/>
  <c r="F11" i="5"/>
  <c r="L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C1" i="5"/>
  <c r="A1" i="5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C3" i="4"/>
  <c r="A3" i="4"/>
  <c r="A2" i="4"/>
  <c r="A1" i="4"/>
  <c r="AS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AQ489" i="3"/>
  <c r="AQ490" i="3" s="1"/>
  <c r="AS488" i="3"/>
  <c r="AP488" i="3"/>
  <c r="AO488" i="3"/>
  <c r="AN488" i="3"/>
  <c r="AM488" i="3"/>
  <c r="AL488" i="3"/>
  <c r="AK488" i="3"/>
  <c r="AI488" i="3"/>
  <c r="AG488" i="3"/>
  <c r="AF488" i="3"/>
  <c r="AE488" i="3"/>
  <c r="AD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AQ487" i="3"/>
  <c r="AQ486" i="3"/>
  <c r="AQ485" i="3"/>
  <c r="AQ484" i="3"/>
  <c r="AJ488" i="3"/>
  <c r="AH488" i="3"/>
  <c r="AQ482" i="3"/>
  <c r="AQ481" i="3"/>
  <c r="AJ480" i="3"/>
  <c r="H480" i="3"/>
  <c r="AQ479" i="3"/>
  <c r="AS478" i="3"/>
  <c r="AP478" i="3"/>
  <c r="AO478" i="3"/>
  <c r="AN478" i="3"/>
  <c r="AM478" i="3"/>
  <c r="AL478" i="3"/>
  <c r="AK478" i="3"/>
  <c r="AJ478" i="3"/>
  <c r="AI478" i="3"/>
  <c r="AI480" i="3" s="1"/>
  <c r="AH478" i="3"/>
  <c r="AG478" i="3"/>
  <c r="AF478" i="3"/>
  <c r="AE478" i="3"/>
  <c r="AE480" i="3" s="1"/>
  <c r="AD478" i="3"/>
  <c r="AC478" i="3"/>
  <c r="AB478" i="3"/>
  <c r="AA478" i="3"/>
  <c r="Z478" i="3"/>
  <c r="Y478" i="3"/>
  <c r="X478" i="3"/>
  <c r="W478" i="3"/>
  <c r="W480" i="3" s="1"/>
  <c r="V478" i="3"/>
  <c r="U478" i="3"/>
  <c r="T478" i="3"/>
  <c r="S478" i="3"/>
  <c r="S480" i="3" s="1"/>
  <c r="R478" i="3"/>
  <c r="Q478" i="3"/>
  <c r="P478" i="3"/>
  <c r="O478" i="3"/>
  <c r="O480" i="3" s="1"/>
  <c r="N478" i="3"/>
  <c r="M478" i="3"/>
  <c r="L478" i="3"/>
  <c r="K478" i="3"/>
  <c r="J478" i="3"/>
  <c r="I478" i="3"/>
  <c r="H478" i="3"/>
  <c r="G478" i="3"/>
  <c r="G480" i="3" s="1"/>
  <c r="F478" i="3"/>
  <c r="AQ477" i="3"/>
  <c r="AQ476" i="3"/>
  <c r="AQ475" i="3"/>
  <c r="AQ474" i="3"/>
  <c r="AQ473" i="3"/>
  <c r="AQ472" i="3"/>
  <c r="AS471" i="3"/>
  <c r="AK471" i="3"/>
  <c r="AJ471" i="3"/>
  <c r="AI471" i="3"/>
  <c r="AH471" i="3"/>
  <c r="AG471" i="3"/>
  <c r="AF471" i="3"/>
  <c r="AE471" i="3"/>
  <c r="AB471" i="3"/>
  <c r="AA471" i="3"/>
  <c r="Z471" i="3"/>
  <c r="Y471" i="3"/>
  <c r="X471" i="3"/>
  <c r="X480" i="3" s="1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AP471" i="3"/>
  <c r="AM471" i="3"/>
  <c r="AM480" i="3" s="1"/>
  <c r="AL471" i="3"/>
  <c r="AQ470" i="3"/>
  <c r="AN471" i="3"/>
  <c r="AN480" i="3" s="1"/>
  <c r="AQ469" i="3"/>
  <c r="AQ468" i="3"/>
  <c r="AO471" i="3"/>
  <c r="AS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AQ465" i="3"/>
  <c r="AQ466" i="3" s="1"/>
  <c r="AS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AQ462" i="3"/>
  <c r="AQ461" i="3"/>
  <c r="AQ460" i="3"/>
  <c r="AQ459" i="3"/>
  <c r="AQ463" i="3" s="1"/>
  <c r="AS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AQ457" i="3"/>
  <c r="AQ458" i="3" s="1"/>
  <c r="AS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AQ455" i="3"/>
  <c r="AQ456" i="3" s="1"/>
  <c r="AS454" i="3"/>
  <c r="AP454" i="3"/>
  <c r="AO454" i="3"/>
  <c r="AN454" i="3"/>
  <c r="AK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AQ453" i="3"/>
  <c r="AQ452" i="3"/>
  <c r="AQ451" i="3"/>
  <c r="AQ450" i="3"/>
  <c r="AQ449" i="3"/>
  <c r="AM454" i="3"/>
  <c r="AL454" i="3"/>
  <c r="AJ454" i="3"/>
  <c r="AQ448" i="3"/>
  <c r="AQ446" i="3"/>
  <c r="AS445" i="3"/>
  <c r="AP445" i="3"/>
  <c r="AP447" i="3" s="1"/>
  <c r="AO445" i="3"/>
  <c r="AN445" i="3"/>
  <c r="AK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T447" i="3" s="1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AQ444" i="3"/>
  <c r="AQ443" i="3"/>
  <c r="AQ442" i="3"/>
  <c r="AQ440" i="3"/>
  <c r="AQ439" i="3"/>
  <c r="AQ438" i="3"/>
  <c r="AQ437" i="3"/>
  <c r="AQ436" i="3"/>
  <c r="AL445" i="3"/>
  <c r="AL447" i="3" s="1"/>
  <c r="AJ445" i="3"/>
  <c r="AI445" i="3"/>
  <c r="AQ435" i="3"/>
  <c r="AS432" i="3"/>
  <c r="AP432" i="3"/>
  <c r="AO432" i="3"/>
  <c r="AN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AQ431" i="3"/>
  <c r="AQ430" i="3"/>
  <c r="AQ429" i="3"/>
  <c r="AQ428" i="3"/>
  <c r="AQ425" i="3"/>
  <c r="AQ423" i="3"/>
  <c r="AQ422" i="3"/>
  <c r="AQ421" i="3"/>
  <c r="AQ420" i="3"/>
  <c r="AL432" i="3"/>
  <c r="AK432" i="3"/>
  <c r="AQ419" i="3"/>
  <c r="AQ418" i="3"/>
  <c r="AS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AQ415" i="3"/>
  <c r="AQ414" i="3"/>
  <c r="AQ413" i="3"/>
  <c r="AQ412" i="3"/>
  <c r="AQ411" i="3"/>
  <c r="AQ410" i="3"/>
  <c r="AQ409" i="3"/>
  <c r="AQ408" i="3"/>
  <c r="AQ407" i="3"/>
  <c r="AS406" i="3"/>
  <c r="AP406" i="3"/>
  <c r="AO406" i="3"/>
  <c r="AN406" i="3"/>
  <c r="AL406" i="3"/>
  <c r="AK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AQ405" i="3"/>
  <c r="AQ404" i="3"/>
  <c r="AQ403" i="3"/>
  <c r="AQ402" i="3"/>
  <c r="AQ401" i="3"/>
  <c r="AQ400" i="3"/>
  <c r="AQ399" i="3"/>
  <c r="AQ398" i="3"/>
  <c r="AQ397" i="3"/>
  <c r="AQ396" i="3"/>
  <c r="AQ395" i="3"/>
  <c r="AQ394" i="3"/>
  <c r="AQ393" i="3"/>
  <c r="AQ392" i="3"/>
  <c r="AQ391" i="3"/>
  <c r="AQ390" i="3"/>
  <c r="AJ406" i="3"/>
  <c r="AQ389" i="3"/>
  <c r="AQ388" i="3"/>
  <c r="AQ387" i="3"/>
  <c r="AQ386" i="3"/>
  <c r="AQ385" i="3"/>
  <c r="AQ384" i="3"/>
  <c r="AQ383" i="3"/>
  <c r="AQ382" i="3"/>
  <c r="AQ381" i="3"/>
  <c r="AQ380" i="3"/>
  <c r="AQ379" i="3"/>
  <c r="AQ378" i="3"/>
  <c r="AQ377" i="3"/>
  <c r="AI406" i="3"/>
  <c r="AQ376" i="3"/>
  <c r="AQ375" i="3"/>
  <c r="AQ374" i="3"/>
  <c r="AS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AQ372" i="3"/>
  <c r="AQ371" i="3"/>
  <c r="AQ370" i="3"/>
  <c r="AQ369" i="3"/>
  <c r="AQ368" i="3"/>
  <c r="AS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AQ366" i="3"/>
  <c r="AQ365" i="3"/>
  <c r="AQ364" i="3"/>
  <c r="AQ363" i="3"/>
  <c r="AQ362" i="3"/>
  <c r="AQ361" i="3"/>
  <c r="AS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AQ359" i="3"/>
  <c r="AQ360" i="3" s="1"/>
  <c r="AS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AQ357" i="3"/>
  <c r="AQ356" i="3"/>
  <c r="AQ355" i="3"/>
  <c r="AQ354" i="3"/>
  <c r="AQ353" i="3"/>
  <c r="AQ352" i="3"/>
  <c r="AS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AQ350" i="3"/>
  <c r="AQ349" i="3"/>
  <c r="AQ348" i="3"/>
  <c r="AQ347" i="3"/>
  <c r="AQ346" i="3"/>
  <c r="AQ345" i="3"/>
  <c r="AS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AQ343" i="3"/>
  <c r="AQ344" i="3" s="1"/>
  <c r="AS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AQ341" i="3"/>
  <c r="AQ340" i="3"/>
  <c r="AQ339" i="3"/>
  <c r="AQ338" i="3"/>
  <c r="AQ337" i="3"/>
  <c r="AQ336" i="3"/>
  <c r="AS334" i="3"/>
  <c r="AS335" i="3" s="1"/>
  <c r="AP334" i="3"/>
  <c r="AO334" i="3"/>
  <c r="AN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AQ333" i="3"/>
  <c r="AQ332" i="3"/>
  <c r="AQ331" i="3"/>
  <c r="AQ329" i="3"/>
  <c r="AQ328" i="3"/>
  <c r="AQ327" i="3"/>
  <c r="AQ326" i="3"/>
  <c r="AQ325" i="3"/>
  <c r="AL334" i="3"/>
  <c r="AQ322" i="3"/>
  <c r="AS321" i="3"/>
  <c r="AP321" i="3"/>
  <c r="AO321" i="3"/>
  <c r="AN321" i="3"/>
  <c r="AL321" i="3"/>
  <c r="AJ321" i="3"/>
  <c r="AI321" i="3"/>
  <c r="AH321" i="3"/>
  <c r="AG321" i="3"/>
  <c r="AF321" i="3"/>
  <c r="AE321" i="3"/>
  <c r="AD321" i="3"/>
  <c r="AC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AQ320" i="3"/>
  <c r="AQ319" i="3"/>
  <c r="AQ318" i="3"/>
  <c r="AQ317" i="3"/>
  <c r="AQ316" i="3"/>
  <c r="AQ315" i="3"/>
  <c r="AQ314" i="3"/>
  <c r="AB321" i="3"/>
  <c r="AQ312" i="3"/>
  <c r="AQ311" i="3"/>
  <c r="AQ309" i="3"/>
  <c r="AM321" i="3"/>
  <c r="AQ306" i="3"/>
  <c r="AS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AQ304" i="3"/>
  <c r="AQ303" i="3"/>
  <c r="AQ302" i="3"/>
  <c r="AQ301" i="3"/>
  <c r="AQ300" i="3"/>
  <c r="AQ299" i="3"/>
  <c r="AQ298" i="3"/>
  <c r="AQ297" i="3"/>
  <c r="AQ296" i="3"/>
  <c r="AS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AQ294" i="3"/>
  <c r="AQ293" i="3"/>
  <c r="AQ292" i="3"/>
  <c r="AQ291" i="3"/>
  <c r="AQ290" i="3"/>
  <c r="AQ289" i="3"/>
  <c r="AQ288" i="3"/>
  <c r="AQ287" i="3"/>
  <c r="AQ286" i="3"/>
  <c r="AS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AQ284" i="3"/>
  <c r="AQ283" i="3"/>
  <c r="AQ282" i="3"/>
  <c r="AQ281" i="3"/>
  <c r="AQ280" i="3"/>
  <c r="AQ279" i="3"/>
  <c r="AQ278" i="3"/>
  <c r="AQ277" i="3"/>
  <c r="AQ276" i="3"/>
  <c r="AQ275" i="3"/>
  <c r="AS274" i="3"/>
  <c r="AP274" i="3"/>
  <c r="AO274" i="3"/>
  <c r="AN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AQ273" i="3"/>
  <c r="AQ272" i="3"/>
  <c r="AQ271" i="3"/>
  <c r="AQ270" i="3"/>
  <c r="AQ269" i="3"/>
  <c r="AQ268" i="3"/>
  <c r="AQ267" i="3"/>
  <c r="AQ266" i="3"/>
  <c r="AQ265" i="3"/>
  <c r="AQ264" i="3"/>
  <c r="AQ263" i="3"/>
  <c r="AQ262" i="3"/>
  <c r="AQ261" i="3"/>
  <c r="AS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AQ259" i="3"/>
  <c r="AQ258" i="3"/>
  <c r="AQ257" i="3"/>
  <c r="AQ260" i="3" s="1"/>
  <c r="AQ256" i="3"/>
  <c r="AQ255" i="3"/>
  <c r="AS254" i="3"/>
  <c r="AP254" i="3"/>
  <c r="AO254" i="3"/>
  <c r="AN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AL254" i="3"/>
  <c r="AQ251" i="3"/>
  <c r="AS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AQ245" i="3"/>
  <c r="AQ244" i="3"/>
  <c r="AQ243" i="3"/>
  <c r="AQ242" i="3"/>
  <c r="AQ241" i="3"/>
  <c r="AQ240" i="3"/>
  <c r="AQ246" i="3" s="1"/>
  <c r="AP239" i="3"/>
  <c r="AO239" i="3"/>
  <c r="AN239" i="3"/>
  <c r="AJ239" i="3"/>
  <c r="AG239" i="3"/>
  <c r="AF239" i="3"/>
  <c r="AE239" i="3"/>
  <c r="AD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H239" i="3"/>
  <c r="G239" i="3"/>
  <c r="AQ238" i="3"/>
  <c r="AQ237" i="3"/>
  <c r="AQ236" i="3"/>
  <c r="AM239" i="3"/>
  <c r="AL239" i="3"/>
  <c r="AK239" i="3"/>
  <c r="AI239" i="3"/>
  <c r="AH239" i="3"/>
  <c r="AC239" i="3"/>
  <c r="AB239" i="3"/>
  <c r="J239" i="3"/>
  <c r="I239" i="3"/>
  <c r="AA239" i="3"/>
  <c r="AS232" i="3"/>
  <c r="AP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AQ231" i="3"/>
  <c r="AO232" i="3"/>
  <c r="AS229" i="3"/>
  <c r="AP229" i="3"/>
  <c r="AO229" i="3"/>
  <c r="AN229" i="3"/>
  <c r="AM229" i="3"/>
  <c r="AK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AQ228" i="3"/>
  <c r="AQ227" i="3"/>
  <c r="AQ226" i="3"/>
  <c r="AQ225" i="3"/>
  <c r="AL229" i="3"/>
  <c r="AJ229" i="3"/>
  <c r="AQ224" i="3"/>
  <c r="AQ223" i="3"/>
  <c r="AQ222" i="3"/>
  <c r="AS221" i="3"/>
  <c r="AP221" i="3"/>
  <c r="AO221" i="3"/>
  <c r="AN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AQ220" i="3"/>
  <c r="AQ219" i="3"/>
  <c r="AQ218" i="3"/>
  <c r="AQ217" i="3"/>
  <c r="AQ216" i="3"/>
  <c r="AQ215" i="3"/>
  <c r="AQ214" i="3"/>
  <c r="AI221" i="3"/>
  <c r="AM221" i="3"/>
  <c r="AL221" i="3"/>
  <c r="AK221" i="3"/>
  <c r="AQ211" i="3"/>
  <c r="AQ209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Z208" i="3"/>
  <c r="Y208" i="3"/>
  <c r="X208" i="3"/>
  <c r="W208" i="3"/>
  <c r="V208" i="3"/>
  <c r="U208" i="3"/>
  <c r="T208" i="3"/>
  <c r="S208" i="3"/>
  <c r="R208" i="3"/>
  <c r="Q208" i="3"/>
  <c r="O208" i="3"/>
  <c r="N208" i="3"/>
  <c r="M208" i="3"/>
  <c r="L208" i="3"/>
  <c r="K208" i="3"/>
  <c r="J208" i="3"/>
  <c r="I208" i="3"/>
  <c r="H208" i="3"/>
  <c r="G208" i="3"/>
  <c r="AQ204" i="3"/>
  <c r="AQ203" i="3"/>
  <c r="AS208" i="3"/>
  <c r="F208" i="3"/>
  <c r="AQ201" i="3"/>
  <c r="AS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Z193" i="3"/>
  <c r="Y193" i="3"/>
  <c r="X193" i="3"/>
  <c r="W193" i="3"/>
  <c r="V193" i="3"/>
  <c r="U193" i="3"/>
  <c r="T193" i="3"/>
  <c r="S193" i="3"/>
  <c r="R193" i="3"/>
  <c r="Q193" i="3"/>
  <c r="O193" i="3"/>
  <c r="N193" i="3"/>
  <c r="M193" i="3"/>
  <c r="L193" i="3"/>
  <c r="K193" i="3"/>
  <c r="J193" i="3"/>
  <c r="I193" i="3"/>
  <c r="H193" i="3"/>
  <c r="G193" i="3"/>
  <c r="F193" i="3"/>
  <c r="AQ192" i="3"/>
  <c r="AQ191" i="3"/>
  <c r="AQ189" i="3"/>
  <c r="P193" i="3"/>
  <c r="AS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Z188" i="3"/>
  <c r="Y188" i="3"/>
  <c r="X188" i="3"/>
  <c r="W188" i="3"/>
  <c r="V188" i="3"/>
  <c r="U188" i="3"/>
  <c r="T188" i="3"/>
  <c r="S188" i="3"/>
  <c r="R188" i="3"/>
  <c r="Q188" i="3"/>
  <c r="O188" i="3"/>
  <c r="N188" i="3"/>
  <c r="M188" i="3"/>
  <c r="L188" i="3"/>
  <c r="K188" i="3"/>
  <c r="J188" i="3"/>
  <c r="I188" i="3"/>
  <c r="H188" i="3"/>
  <c r="G188" i="3"/>
  <c r="F188" i="3"/>
  <c r="AQ184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Z183" i="3"/>
  <c r="Y183" i="3"/>
  <c r="X183" i="3"/>
  <c r="W183" i="3"/>
  <c r="V183" i="3"/>
  <c r="U183" i="3"/>
  <c r="T183" i="3"/>
  <c r="S183" i="3"/>
  <c r="R183" i="3"/>
  <c r="Q183" i="3"/>
  <c r="O183" i="3"/>
  <c r="N183" i="3"/>
  <c r="M183" i="3"/>
  <c r="L183" i="3"/>
  <c r="K183" i="3"/>
  <c r="J183" i="3"/>
  <c r="I183" i="3"/>
  <c r="H183" i="3"/>
  <c r="G183" i="3"/>
  <c r="AS183" i="3"/>
  <c r="AS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Z176" i="3"/>
  <c r="Y176" i="3"/>
  <c r="X176" i="3"/>
  <c r="W176" i="3"/>
  <c r="V176" i="3"/>
  <c r="V177" i="3" s="1"/>
  <c r="U176" i="3"/>
  <c r="T176" i="3"/>
  <c r="S176" i="3"/>
  <c r="R176" i="3"/>
  <c r="Q176" i="3"/>
  <c r="O176" i="3"/>
  <c r="N176" i="3"/>
  <c r="M176" i="3"/>
  <c r="M177" i="3" s="1"/>
  <c r="L176" i="3"/>
  <c r="K176" i="3"/>
  <c r="J176" i="3"/>
  <c r="I176" i="3"/>
  <c r="H176" i="3"/>
  <c r="G176" i="3"/>
  <c r="F176" i="3"/>
  <c r="AQ172" i="3"/>
  <c r="AQ169" i="3"/>
  <c r="AS165" i="3"/>
  <c r="AP165" i="3"/>
  <c r="AO165" i="3"/>
  <c r="AN165" i="3"/>
  <c r="AM165" i="3"/>
  <c r="AL165" i="3"/>
  <c r="AK165" i="3"/>
  <c r="AJ165" i="3"/>
  <c r="AI165" i="3"/>
  <c r="AI177" i="3" s="1"/>
  <c r="AH165" i="3"/>
  <c r="AH177" i="3" s="1"/>
  <c r="AG165" i="3"/>
  <c r="AF165" i="3"/>
  <c r="AE165" i="3"/>
  <c r="AD165" i="3"/>
  <c r="AC165" i="3"/>
  <c r="AB165" i="3"/>
  <c r="Z165" i="3"/>
  <c r="Y165" i="3"/>
  <c r="X165" i="3"/>
  <c r="X177" i="3" s="1"/>
  <c r="W165" i="3"/>
  <c r="V165" i="3"/>
  <c r="U165" i="3"/>
  <c r="T165" i="3"/>
  <c r="T177" i="3" s="1"/>
  <c r="S165" i="3"/>
  <c r="R165" i="3"/>
  <c r="Q165" i="3"/>
  <c r="O165" i="3"/>
  <c r="O177" i="3" s="1"/>
  <c r="N165" i="3"/>
  <c r="M165" i="3"/>
  <c r="L165" i="3"/>
  <c r="L177" i="3" s="1"/>
  <c r="K165" i="3"/>
  <c r="K177" i="3" s="1"/>
  <c r="J165" i="3"/>
  <c r="I165" i="3"/>
  <c r="H165" i="3"/>
  <c r="H177" i="3" s="1"/>
  <c r="G165" i="3"/>
  <c r="G177" i="3" s="1"/>
  <c r="F165" i="3"/>
  <c r="AQ160" i="3"/>
  <c r="AQ156" i="3"/>
  <c r="AQ155" i="3"/>
  <c r="AF152" i="3"/>
  <c r="P152" i="3"/>
  <c r="AS151" i="3"/>
  <c r="AP151" i="3"/>
  <c r="AO151" i="3"/>
  <c r="AN151" i="3"/>
  <c r="AN152" i="3" s="1"/>
  <c r="AM151" i="3"/>
  <c r="AL151" i="3"/>
  <c r="AL152" i="3" s="1"/>
  <c r="AK151" i="3"/>
  <c r="AK152" i="3" s="1"/>
  <c r="AJ151" i="3"/>
  <c r="AI151" i="3"/>
  <c r="AH151" i="3"/>
  <c r="AG151" i="3"/>
  <c r="AF151" i="3"/>
  <c r="AE151" i="3"/>
  <c r="AD151" i="3"/>
  <c r="AD152" i="3" s="1"/>
  <c r="AC151" i="3"/>
  <c r="AC152" i="3" s="1"/>
  <c r="AB151" i="3"/>
  <c r="AA151" i="3"/>
  <c r="Z151" i="3"/>
  <c r="Y151" i="3"/>
  <c r="X151" i="3"/>
  <c r="X152" i="3" s="1"/>
  <c r="W151" i="3"/>
  <c r="V151" i="3"/>
  <c r="V152" i="3" s="1"/>
  <c r="U151" i="3"/>
  <c r="U152" i="3" s="1"/>
  <c r="T151" i="3"/>
  <c r="S151" i="3"/>
  <c r="R151" i="3"/>
  <c r="Q151" i="3"/>
  <c r="P151" i="3"/>
  <c r="O151" i="3"/>
  <c r="N151" i="3"/>
  <c r="N152" i="3" s="1"/>
  <c r="M151" i="3"/>
  <c r="M152" i="3" s="1"/>
  <c r="L151" i="3"/>
  <c r="K151" i="3"/>
  <c r="J151" i="3"/>
  <c r="I151" i="3"/>
  <c r="H151" i="3"/>
  <c r="H152" i="3" s="1"/>
  <c r="G151" i="3"/>
  <c r="F151" i="3"/>
  <c r="F152" i="3" s="1"/>
  <c r="AQ150" i="3"/>
  <c r="AQ149" i="3"/>
  <c r="AQ148" i="3"/>
  <c r="AQ147" i="3"/>
  <c r="AQ146" i="3"/>
  <c r="AQ145" i="3"/>
  <c r="AQ144" i="3"/>
  <c r="AS143" i="3"/>
  <c r="AP143" i="3"/>
  <c r="AO143" i="3"/>
  <c r="AN143" i="3"/>
  <c r="AM143" i="3"/>
  <c r="AL143" i="3"/>
  <c r="AK143" i="3"/>
  <c r="AJ143" i="3"/>
  <c r="AJ152" i="3" s="1"/>
  <c r="AI143" i="3"/>
  <c r="AH143" i="3"/>
  <c r="AG143" i="3"/>
  <c r="AF143" i="3"/>
  <c r="AE143" i="3"/>
  <c r="AD143" i="3"/>
  <c r="AC143" i="3"/>
  <c r="AB143" i="3"/>
  <c r="AB152" i="3" s="1"/>
  <c r="AA143" i="3"/>
  <c r="Z143" i="3"/>
  <c r="Y143" i="3"/>
  <c r="X143" i="3"/>
  <c r="W143" i="3"/>
  <c r="V143" i="3"/>
  <c r="U143" i="3"/>
  <c r="T143" i="3"/>
  <c r="T152" i="3" s="1"/>
  <c r="S143" i="3"/>
  <c r="R143" i="3"/>
  <c r="Q143" i="3"/>
  <c r="P143" i="3"/>
  <c r="O143" i="3"/>
  <c r="N143" i="3"/>
  <c r="M143" i="3"/>
  <c r="L143" i="3"/>
  <c r="L152" i="3" s="1"/>
  <c r="K143" i="3"/>
  <c r="K152" i="3" s="1"/>
  <c r="J143" i="3"/>
  <c r="I143" i="3"/>
  <c r="H143" i="3"/>
  <c r="G143" i="3"/>
  <c r="F143" i="3"/>
  <c r="AQ142" i="3"/>
  <c r="AQ141" i="3"/>
  <c r="AQ140" i="3"/>
  <c r="AQ139" i="3"/>
  <c r="AQ138" i="3"/>
  <c r="AQ137" i="3"/>
  <c r="AQ136" i="3"/>
  <c r="AQ135" i="3"/>
  <c r="AQ134" i="3"/>
  <c r="AQ133" i="3"/>
  <c r="AQ132" i="3"/>
  <c r="AQ143" i="3" s="1"/>
  <c r="AS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B131" i="3" s="1"/>
  <c r="Z130" i="3"/>
  <c r="Y130" i="3"/>
  <c r="X130" i="3"/>
  <c r="W130" i="3"/>
  <c r="V130" i="3"/>
  <c r="V131" i="3" s="1"/>
  <c r="U130" i="3"/>
  <c r="T130" i="3"/>
  <c r="T131" i="3" s="1"/>
  <c r="S130" i="3"/>
  <c r="R130" i="3"/>
  <c r="Q130" i="3"/>
  <c r="P130" i="3"/>
  <c r="O130" i="3"/>
  <c r="N130" i="3"/>
  <c r="N131" i="3" s="1"/>
  <c r="M130" i="3"/>
  <c r="L130" i="3"/>
  <c r="K130" i="3"/>
  <c r="J130" i="3"/>
  <c r="I130" i="3"/>
  <c r="H130" i="3"/>
  <c r="G130" i="3"/>
  <c r="F130" i="3"/>
  <c r="F131" i="3" s="1"/>
  <c r="AS128" i="3"/>
  <c r="AP128" i="3"/>
  <c r="AO128" i="3"/>
  <c r="AN128" i="3"/>
  <c r="AM128" i="3"/>
  <c r="AL128" i="3"/>
  <c r="AK128" i="3"/>
  <c r="AJ128" i="3"/>
  <c r="AJ131" i="3" s="1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L131" i="3" s="1"/>
  <c r="K128" i="3"/>
  <c r="J128" i="3"/>
  <c r="I128" i="3"/>
  <c r="H128" i="3"/>
  <c r="G128" i="3"/>
  <c r="F128" i="3"/>
  <c r="AQ127" i="3"/>
  <c r="AQ126" i="3"/>
  <c r="AQ125" i="3"/>
  <c r="AQ124" i="3"/>
  <c r="AQ123" i="3"/>
  <c r="AQ122" i="3"/>
  <c r="AQ121" i="3"/>
  <c r="AQ120" i="3"/>
  <c r="AQ119" i="3"/>
  <c r="AS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Z118" i="3"/>
  <c r="Y118" i="3"/>
  <c r="X118" i="3"/>
  <c r="W118" i="3"/>
  <c r="V118" i="3"/>
  <c r="U118" i="3"/>
  <c r="T118" i="3"/>
  <c r="S118" i="3"/>
  <c r="R118" i="3"/>
  <c r="Q118" i="3"/>
  <c r="O118" i="3"/>
  <c r="N118" i="3"/>
  <c r="M118" i="3"/>
  <c r="L118" i="3"/>
  <c r="K118" i="3"/>
  <c r="J118" i="3"/>
  <c r="I118" i="3"/>
  <c r="H118" i="3"/>
  <c r="G118" i="3"/>
  <c r="F118" i="3"/>
  <c r="AQ117" i="3"/>
  <c r="AQ116" i="3"/>
  <c r="AQ115" i="3"/>
  <c r="AQ114" i="3"/>
  <c r="AQ112" i="3"/>
  <c r="AS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AS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Z102" i="3"/>
  <c r="Y102" i="3"/>
  <c r="X102" i="3"/>
  <c r="W102" i="3"/>
  <c r="V102" i="3"/>
  <c r="U102" i="3"/>
  <c r="T102" i="3"/>
  <c r="S102" i="3"/>
  <c r="R102" i="3"/>
  <c r="Q102" i="3"/>
  <c r="O102" i="3"/>
  <c r="N102" i="3"/>
  <c r="M102" i="3"/>
  <c r="L102" i="3"/>
  <c r="K102" i="3"/>
  <c r="J102" i="3"/>
  <c r="I102" i="3"/>
  <c r="H102" i="3"/>
  <c r="G102" i="3"/>
  <c r="F102" i="3"/>
  <c r="P102" i="3"/>
  <c r="AQ97" i="3"/>
  <c r="U88" i="3"/>
  <c r="M88" i="3"/>
  <c r="AS87" i="3"/>
  <c r="AP87" i="3"/>
  <c r="AO87" i="3"/>
  <c r="AN87" i="3"/>
  <c r="AM87" i="3"/>
  <c r="AM88" i="3" s="1"/>
  <c r="AL87" i="3"/>
  <c r="AK87" i="3"/>
  <c r="AJ87" i="3"/>
  <c r="AI87" i="3"/>
  <c r="AH87" i="3"/>
  <c r="AG87" i="3"/>
  <c r="AF87" i="3"/>
  <c r="AE87" i="3"/>
  <c r="AD87" i="3"/>
  <c r="AC87" i="3"/>
  <c r="AC88" i="3" s="1"/>
  <c r="AB87" i="3"/>
  <c r="Z87" i="3"/>
  <c r="Y87" i="3"/>
  <c r="X87" i="3"/>
  <c r="W87" i="3"/>
  <c r="V87" i="3"/>
  <c r="U87" i="3"/>
  <c r="T87" i="3"/>
  <c r="S87" i="3"/>
  <c r="R87" i="3"/>
  <c r="Q87" i="3"/>
  <c r="O87" i="3"/>
  <c r="N87" i="3"/>
  <c r="M87" i="3"/>
  <c r="L87" i="3"/>
  <c r="K87" i="3"/>
  <c r="J87" i="3"/>
  <c r="I87" i="3"/>
  <c r="I88" i="3" s="1"/>
  <c r="H87" i="3"/>
  <c r="G87" i="3"/>
  <c r="F87" i="3"/>
  <c r="AQ84" i="3"/>
  <c r="AQ83" i="3"/>
  <c r="AQ82" i="3"/>
  <c r="AQ81" i="3"/>
  <c r="AQ80" i="3"/>
  <c r="AQ79" i="3"/>
  <c r="P87" i="3"/>
  <c r="AQ77" i="3"/>
  <c r="AQ76" i="3"/>
  <c r="AQ75" i="3"/>
  <c r="AQ73" i="3"/>
  <c r="AQ72" i="3"/>
  <c r="AQ71" i="3"/>
  <c r="AQ70" i="3"/>
  <c r="AQ69" i="3"/>
  <c r="AQ68" i="3"/>
  <c r="AQ67" i="3"/>
  <c r="AQ66" i="3"/>
  <c r="AQ65" i="3"/>
  <c r="AQ64" i="3"/>
  <c r="AS63" i="3"/>
  <c r="AP63" i="3"/>
  <c r="AP88" i="3" s="1"/>
  <c r="AO63" i="3"/>
  <c r="AN63" i="3"/>
  <c r="AM63" i="3"/>
  <c r="AL63" i="3"/>
  <c r="AK63" i="3"/>
  <c r="AJ63" i="3"/>
  <c r="AI63" i="3"/>
  <c r="AH63" i="3"/>
  <c r="AH88" i="3" s="1"/>
  <c r="AG63" i="3"/>
  <c r="AF63" i="3"/>
  <c r="AE63" i="3"/>
  <c r="AD63" i="3"/>
  <c r="AD88" i="3" s="1"/>
  <c r="AC63" i="3"/>
  <c r="AB63" i="3"/>
  <c r="Z63" i="3"/>
  <c r="Z88" i="3" s="1"/>
  <c r="Y63" i="3"/>
  <c r="Y88" i="3" s="1"/>
  <c r="X63" i="3"/>
  <c r="W63" i="3"/>
  <c r="V63" i="3"/>
  <c r="V88" i="3" s="1"/>
  <c r="U63" i="3"/>
  <c r="T63" i="3"/>
  <c r="S63" i="3"/>
  <c r="R63" i="3"/>
  <c r="R88" i="3" s="1"/>
  <c r="Q63" i="3"/>
  <c r="Q88" i="3" s="1"/>
  <c r="O63" i="3"/>
  <c r="N63" i="3"/>
  <c r="N88" i="3" s="1"/>
  <c r="M63" i="3"/>
  <c r="L63" i="3"/>
  <c r="K63" i="3"/>
  <c r="J63" i="3"/>
  <c r="J88" i="3" s="1"/>
  <c r="I63" i="3"/>
  <c r="H63" i="3"/>
  <c r="G63" i="3"/>
  <c r="F63" i="3"/>
  <c r="F88" i="3" s="1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Q39" i="3"/>
  <c r="AQ38" i="3"/>
  <c r="AQ37" i="3"/>
  <c r="AQ36" i="3"/>
  <c r="AQ35" i="3"/>
  <c r="AQ34" i="3"/>
  <c r="AQ33" i="3"/>
  <c r="AS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F31" i="3"/>
  <c r="AC31" i="3"/>
  <c r="AC32" i="3" s="1"/>
  <c r="G31" i="3"/>
  <c r="AQ29" i="3"/>
  <c r="AQ28" i="3"/>
  <c r="AQ27" i="3"/>
  <c r="AQ26" i="3"/>
  <c r="AQ25" i="3"/>
  <c r="AQ24" i="3"/>
  <c r="AQ23" i="3"/>
  <c r="AQ22" i="3"/>
  <c r="AS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M32" i="3" s="1"/>
  <c r="L21" i="3"/>
  <c r="K21" i="3"/>
  <c r="J21" i="3"/>
  <c r="I21" i="3"/>
  <c r="H21" i="3"/>
  <c r="G21" i="3"/>
  <c r="F21" i="3"/>
  <c r="AQ20" i="3"/>
  <c r="AQ19" i="3"/>
  <c r="AQ18" i="3"/>
  <c r="AS17" i="3"/>
  <c r="AS32" i="3" s="1"/>
  <c r="AP17" i="3"/>
  <c r="AO17" i="3"/>
  <c r="AN17" i="3"/>
  <c r="AM17" i="3"/>
  <c r="AM32" i="3" s="1"/>
  <c r="AL17" i="3"/>
  <c r="AK17" i="3"/>
  <c r="AJ17" i="3"/>
  <c r="AI17" i="3"/>
  <c r="AI32" i="3" s="1"/>
  <c r="AH17" i="3"/>
  <c r="AG17" i="3"/>
  <c r="AF17" i="3"/>
  <c r="AE17" i="3"/>
  <c r="AE32" i="3" s="1"/>
  <c r="AD17" i="3"/>
  <c r="AC17" i="3"/>
  <c r="AB17" i="3"/>
  <c r="AA17" i="3"/>
  <c r="AA32" i="3" s="1"/>
  <c r="Z17" i="3"/>
  <c r="Y17" i="3"/>
  <c r="X17" i="3"/>
  <c r="W17" i="3"/>
  <c r="W32" i="3" s="1"/>
  <c r="V17" i="3"/>
  <c r="U17" i="3"/>
  <c r="T17" i="3"/>
  <c r="S17" i="3"/>
  <c r="S32" i="3" s="1"/>
  <c r="R17" i="3"/>
  <c r="Q17" i="3"/>
  <c r="P17" i="3"/>
  <c r="O17" i="3"/>
  <c r="O32" i="3" s="1"/>
  <c r="N17" i="3"/>
  <c r="M17" i="3"/>
  <c r="L17" i="3"/>
  <c r="K17" i="3"/>
  <c r="K32" i="3" s="1"/>
  <c r="J17" i="3"/>
  <c r="I17" i="3"/>
  <c r="H17" i="3"/>
  <c r="G17" i="3"/>
  <c r="F17" i="3"/>
  <c r="AQ16" i="3"/>
  <c r="AQ17" i="3" s="1"/>
  <c r="AS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AQ14" i="3"/>
  <c r="AQ15" i="3" s="1"/>
  <c r="AS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Q12" i="3"/>
  <c r="AQ11" i="3"/>
  <c r="AQ10" i="3"/>
  <c r="AQ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Q8" i="3"/>
  <c r="F13" i="3"/>
  <c r="A8" i="3"/>
  <c r="C3" i="3"/>
  <c r="A3" i="3"/>
  <c r="FB490" i="2"/>
  <c r="EX490" i="2"/>
  <c r="EW490" i="2"/>
  <c r="EV490" i="2"/>
  <c r="EU490" i="2"/>
  <c r="ET490" i="2"/>
  <c r="ES490" i="2"/>
  <c r="ER490" i="2"/>
  <c r="EQ490" i="2"/>
  <c r="EP490" i="2"/>
  <c r="EO490" i="2"/>
  <c r="EN490" i="2"/>
  <c r="EM490" i="2"/>
  <c r="EL490" i="2"/>
  <c r="EK490" i="2"/>
  <c r="EJ490" i="2"/>
  <c r="EI490" i="2"/>
  <c r="EH490" i="2"/>
  <c r="EG490" i="2"/>
  <c r="EF490" i="2"/>
  <c r="EE490" i="2"/>
  <c r="ED490" i="2"/>
  <c r="EC490" i="2"/>
  <c r="EB490" i="2"/>
  <c r="EA490" i="2"/>
  <c r="DZ490" i="2"/>
  <c r="DY490" i="2"/>
  <c r="DX490" i="2"/>
  <c r="DW490" i="2"/>
  <c r="DV490" i="2"/>
  <c r="DU490" i="2"/>
  <c r="DT490" i="2"/>
  <c r="DS490" i="2"/>
  <c r="DR490" i="2"/>
  <c r="DQ490" i="2"/>
  <c r="DP490" i="2"/>
  <c r="DO490" i="2"/>
  <c r="DN490" i="2"/>
  <c r="DK490" i="2"/>
  <c r="DJ490" i="2"/>
  <c r="DI490" i="2"/>
  <c r="DH490" i="2"/>
  <c r="DG490" i="2"/>
  <c r="DF490" i="2"/>
  <c r="DE490" i="2"/>
  <c r="DD490" i="2"/>
  <c r="DC490" i="2"/>
  <c r="DB490" i="2"/>
  <c r="DA490" i="2"/>
  <c r="CZ490" i="2"/>
  <c r="CY490" i="2"/>
  <c r="CX490" i="2"/>
  <c r="CW490" i="2"/>
  <c r="CV490" i="2"/>
  <c r="CU490" i="2"/>
  <c r="CT490" i="2"/>
  <c r="CS490" i="2"/>
  <c r="CR490" i="2"/>
  <c r="CQ490" i="2"/>
  <c r="CP490" i="2"/>
  <c r="CO490" i="2"/>
  <c r="CN490" i="2"/>
  <c r="CM490" i="2"/>
  <c r="CL490" i="2"/>
  <c r="CK490" i="2"/>
  <c r="CJ490" i="2"/>
  <c r="CI490" i="2"/>
  <c r="CH490" i="2"/>
  <c r="CG490" i="2"/>
  <c r="CF490" i="2"/>
  <c r="CE490" i="2"/>
  <c r="CD490" i="2"/>
  <c r="CC490" i="2"/>
  <c r="CB490" i="2"/>
  <c r="CA490" i="2"/>
  <c r="BW490" i="2"/>
  <c r="BV490" i="2"/>
  <c r="BU490" i="2"/>
  <c r="BT490" i="2"/>
  <c r="BS490" i="2"/>
  <c r="BR490" i="2"/>
  <c r="BQ490" i="2"/>
  <c r="BP490" i="2"/>
  <c r="BO490" i="2"/>
  <c r="BN490" i="2"/>
  <c r="BM490" i="2"/>
  <c r="BL490" i="2"/>
  <c r="BK490" i="2"/>
  <c r="BJ490" i="2"/>
  <c r="BI490" i="2"/>
  <c r="BH490" i="2"/>
  <c r="BG490" i="2"/>
  <c r="BF490" i="2"/>
  <c r="BE490" i="2"/>
  <c r="BD490" i="2"/>
  <c r="BC490" i="2"/>
  <c r="BB490" i="2"/>
  <c r="BA490" i="2"/>
  <c r="AZ490" i="2"/>
  <c r="AY490" i="2"/>
  <c r="AX490" i="2"/>
  <c r="AW490" i="2"/>
  <c r="AV490" i="2"/>
  <c r="AU490" i="2"/>
  <c r="AT490" i="2"/>
  <c r="AS490" i="2"/>
  <c r="AR490" i="2"/>
  <c r="AQ490" i="2"/>
  <c r="AP490" i="2"/>
  <c r="AO490" i="2"/>
  <c r="AN490" i="2"/>
  <c r="AM490" i="2"/>
  <c r="AL490" i="2"/>
  <c r="AJ490" i="2"/>
  <c r="AI490" i="2"/>
  <c r="AH490" i="2"/>
  <c r="AG490" i="2"/>
  <c r="AF490" i="2"/>
  <c r="AE490" i="2"/>
  <c r="AD490" i="2"/>
  <c r="AC490" i="2"/>
  <c r="AB490" i="2"/>
  <c r="AA490" i="2"/>
  <c r="Z490" i="2"/>
  <c r="Y490" i="2"/>
  <c r="W490" i="2"/>
  <c r="V490" i="2"/>
  <c r="U490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EY489" i="2"/>
  <c r="EY490" i="2" s="1"/>
  <c r="DL489" i="2"/>
  <c r="DL490" i="2" s="1"/>
  <c r="BX489" i="2"/>
  <c r="FB488" i="2"/>
  <c r="EX488" i="2"/>
  <c r="EV488" i="2"/>
  <c r="EU488" i="2"/>
  <c r="ET488" i="2"/>
  <c r="ES488" i="2"/>
  <c r="ER488" i="2"/>
  <c r="EQ488" i="2"/>
  <c r="EP488" i="2"/>
  <c r="EO488" i="2"/>
  <c r="EN488" i="2"/>
  <c r="EM488" i="2"/>
  <c r="EL488" i="2"/>
  <c r="EK488" i="2"/>
  <c r="EJ488" i="2"/>
  <c r="EI488" i="2"/>
  <c r="EH488" i="2"/>
  <c r="EG488" i="2"/>
  <c r="EF488" i="2"/>
  <c r="EE488" i="2"/>
  <c r="ED488" i="2"/>
  <c r="EC488" i="2"/>
  <c r="EB488" i="2"/>
  <c r="EA488" i="2"/>
  <c r="DZ488" i="2"/>
  <c r="DY488" i="2"/>
  <c r="DX488" i="2"/>
  <c r="DW488" i="2"/>
  <c r="DV488" i="2"/>
  <c r="DU488" i="2"/>
  <c r="DT488" i="2"/>
  <c r="DS488" i="2"/>
  <c r="DR488" i="2"/>
  <c r="DQ488" i="2"/>
  <c r="DP488" i="2"/>
  <c r="DO488" i="2"/>
  <c r="DN488" i="2"/>
  <c r="DL488" i="2"/>
  <c r="DK488" i="2"/>
  <c r="DI488" i="2"/>
  <c r="DH488" i="2"/>
  <c r="DG488" i="2"/>
  <c r="DF488" i="2"/>
  <c r="DE488" i="2"/>
  <c r="DD488" i="2"/>
  <c r="DB488" i="2"/>
  <c r="DA488" i="2"/>
  <c r="CZ488" i="2"/>
  <c r="CY488" i="2"/>
  <c r="CX488" i="2"/>
  <c r="CW488" i="2"/>
  <c r="CV488" i="2"/>
  <c r="CU488" i="2"/>
  <c r="CT488" i="2"/>
  <c r="CS488" i="2"/>
  <c r="CR488" i="2"/>
  <c r="CQ488" i="2"/>
  <c r="CP488" i="2"/>
  <c r="CO488" i="2"/>
  <c r="CN488" i="2"/>
  <c r="CM488" i="2"/>
  <c r="CL488" i="2"/>
  <c r="CK488" i="2"/>
  <c r="CJ488" i="2"/>
  <c r="CI488" i="2"/>
  <c r="CH488" i="2"/>
  <c r="CG488" i="2"/>
  <c r="CF488" i="2"/>
  <c r="CE488" i="2"/>
  <c r="CD488" i="2"/>
  <c r="CC488" i="2"/>
  <c r="CB488" i="2"/>
  <c r="CA488" i="2"/>
  <c r="BW488" i="2"/>
  <c r="BT488" i="2"/>
  <c r="BS488" i="2"/>
  <c r="BQ488" i="2"/>
  <c r="BP488" i="2"/>
  <c r="BO488" i="2"/>
  <c r="BN488" i="2"/>
  <c r="BM488" i="2"/>
  <c r="BL488" i="2"/>
  <c r="BK488" i="2"/>
  <c r="BJ488" i="2"/>
  <c r="BH488" i="2"/>
  <c r="BG488" i="2"/>
  <c r="BF488" i="2"/>
  <c r="BE488" i="2"/>
  <c r="BD488" i="2"/>
  <c r="BC488" i="2"/>
  <c r="BB488" i="2"/>
  <c r="BA488" i="2"/>
  <c r="AZ488" i="2"/>
  <c r="AY488" i="2"/>
  <c r="AX488" i="2"/>
  <c r="AW488" i="2"/>
  <c r="AV488" i="2"/>
  <c r="AU488" i="2"/>
  <c r="AT488" i="2"/>
  <c r="AS488" i="2"/>
  <c r="AR488" i="2"/>
  <c r="AQ488" i="2"/>
  <c r="AP488" i="2"/>
  <c r="AO488" i="2"/>
  <c r="AN488" i="2"/>
  <c r="AM488" i="2"/>
  <c r="AL488" i="2"/>
  <c r="AJ488" i="2"/>
  <c r="AI488" i="2"/>
  <c r="AG488" i="2"/>
  <c r="AF488" i="2"/>
  <c r="AE488" i="2"/>
  <c r="AD488" i="2"/>
  <c r="AB488" i="2"/>
  <c r="AA488" i="2"/>
  <c r="Z488" i="2"/>
  <c r="W488" i="2"/>
  <c r="V488" i="2"/>
  <c r="U488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Y487" i="2"/>
  <c r="DL487" i="2"/>
  <c r="BX487" i="2"/>
  <c r="EY486" i="2"/>
  <c r="DL486" i="2"/>
  <c r="BX486" i="2"/>
  <c r="AK486" i="2"/>
  <c r="EZ486" i="2" s="1"/>
  <c r="FA486" i="2" s="1"/>
  <c r="E486" i="3" s="1"/>
  <c r="AR486" i="3" s="1"/>
  <c r="EY485" i="2"/>
  <c r="DL485" i="2"/>
  <c r="BX485" i="2"/>
  <c r="BY485" i="2" s="1"/>
  <c r="BZ485" i="2" s="1"/>
  <c r="DM485" i="2" s="1"/>
  <c r="AK485" i="2"/>
  <c r="EY484" i="2"/>
  <c r="EW488" i="2"/>
  <c r="DL484" i="2"/>
  <c r="BX484" i="2"/>
  <c r="AK484" i="2"/>
  <c r="EY483" i="2"/>
  <c r="DL483" i="2"/>
  <c r="DC488" i="2"/>
  <c r="BU488" i="2"/>
  <c r="BR488" i="2"/>
  <c r="BI488" i="2"/>
  <c r="AH488" i="2"/>
  <c r="AC488" i="2"/>
  <c r="EY482" i="2"/>
  <c r="DL482" i="2"/>
  <c r="BX482" i="2"/>
  <c r="BY482" i="2" s="1"/>
  <c r="BZ482" i="2" s="1"/>
  <c r="DM482" i="2" s="1"/>
  <c r="AK482" i="2"/>
  <c r="EY481" i="2"/>
  <c r="DL481" i="2"/>
  <c r="BX481" i="2"/>
  <c r="X488" i="2"/>
  <c r="EL480" i="2"/>
  <c r="DV480" i="2"/>
  <c r="CN480" i="2"/>
  <c r="AZ480" i="2"/>
  <c r="AR480" i="2"/>
  <c r="EY479" i="2"/>
  <c r="DL479" i="2"/>
  <c r="BY479" i="2"/>
  <c r="BZ479" i="2" s="1"/>
  <c r="BX479" i="2"/>
  <c r="FB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J480" i="2" s="1"/>
  <c r="EI478" i="2"/>
  <c r="EH478" i="2"/>
  <c r="EG478" i="2"/>
  <c r="EG480" i="2" s="1"/>
  <c r="EF478" i="2"/>
  <c r="EE478" i="2"/>
  <c r="ED478" i="2"/>
  <c r="ED480" i="2" s="1"/>
  <c r="EC478" i="2"/>
  <c r="EC480" i="2" s="1"/>
  <c r="EB478" i="2"/>
  <c r="EB480" i="2" s="1"/>
  <c r="EA478" i="2"/>
  <c r="DZ478" i="2"/>
  <c r="DY478" i="2"/>
  <c r="DY480" i="2" s="1"/>
  <c r="DX478" i="2"/>
  <c r="DW478" i="2"/>
  <c r="DV478" i="2"/>
  <c r="DU478" i="2"/>
  <c r="DU480" i="2" s="1"/>
  <c r="DT478" i="2"/>
  <c r="DT480" i="2" s="1"/>
  <c r="DS478" i="2"/>
  <c r="DR478" i="2"/>
  <c r="DQ478" i="2"/>
  <c r="DP478" i="2"/>
  <c r="DO478" i="2"/>
  <c r="DN478" i="2"/>
  <c r="DK478" i="2"/>
  <c r="DK480" i="2" s="1"/>
  <c r="DJ478" i="2"/>
  <c r="DI478" i="2"/>
  <c r="DH478" i="2"/>
  <c r="DG478" i="2"/>
  <c r="DF478" i="2"/>
  <c r="DE478" i="2"/>
  <c r="DD478" i="2"/>
  <c r="DD480" i="2" s="1"/>
  <c r="DC478" i="2"/>
  <c r="DB478" i="2"/>
  <c r="DA478" i="2"/>
  <c r="CZ478" i="2"/>
  <c r="CY478" i="2"/>
  <c r="CX478" i="2"/>
  <c r="CW478" i="2"/>
  <c r="CV478" i="2"/>
  <c r="CV480" i="2" s="1"/>
  <c r="CU478" i="2"/>
  <c r="CU480" i="2" s="1"/>
  <c r="CT478" i="2"/>
  <c r="CT480" i="2" s="1"/>
  <c r="CS478" i="2"/>
  <c r="CR478" i="2"/>
  <c r="CQ478" i="2"/>
  <c r="CQ480" i="2" s="1"/>
  <c r="CP478" i="2"/>
  <c r="CO478" i="2"/>
  <c r="CN478" i="2"/>
  <c r="CM478" i="2"/>
  <c r="CM480" i="2" s="1"/>
  <c r="CL478" i="2"/>
  <c r="CL480" i="2" s="1"/>
  <c r="CK478" i="2"/>
  <c r="CJ478" i="2"/>
  <c r="CI478" i="2"/>
  <c r="CI480" i="2" s="1"/>
  <c r="CH478" i="2"/>
  <c r="CG478" i="2"/>
  <c r="CF478" i="2"/>
  <c r="CF480" i="2" s="1"/>
  <c r="CE478" i="2"/>
  <c r="CE480" i="2" s="1"/>
  <c r="CD478" i="2"/>
  <c r="CD480" i="2" s="1"/>
  <c r="CC478" i="2"/>
  <c r="CB478" i="2"/>
  <c r="CA478" i="2"/>
  <c r="CA480" i="2" s="1"/>
  <c r="BW478" i="2"/>
  <c r="BV478" i="2"/>
  <c r="BU478" i="2"/>
  <c r="BT478" i="2"/>
  <c r="BT480" i="2" s="1"/>
  <c r="BS478" i="2"/>
  <c r="BR478" i="2"/>
  <c r="BQ478" i="2"/>
  <c r="BP478" i="2"/>
  <c r="BP480" i="2" s="1"/>
  <c r="BO478" i="2"/>
  <c r="BN478" i="2"/>
  <c r="BM478" i="2"/>
  <c r="BL478" i="2"/>
  <c r="BK478" i="2"/>
  <c r="BK480" i="2" s="1"/>
  <c r="BJ478" i="2"/>
  <c r="BI478" i="2"/>
  <c r="BH478" i="2"/>
  <c r="BH480" i="2" s="1"/>
  <c r="BG478" i="2"/>
  <c r="BF478" i="2"/>
  <c r="BE478" i="2"/>
  <c r="BD478" i="2"/>
  <c r="BD480" i="2" s="1"/>
  <c r="BC478" i="2"/>
  <c r="BC480" i="2" s="1"/>
  <c r="BB478" i="2"/>
  <c r="BA478" i="2"/>
  <c r="AZ478" i="2"/>
  <c r="AY478" i="2"/>
  <c r="AX478" i="2"/>
  <c r="AW478" i="2"/>
  <c r="AV478" i="2"/>
  <c r="AV480" i="2" s="1"/>
  <c r="AU478" i="2"/>
  <c r="AU480" i="2" s="1"/>
  <c r="AT478" i="2"/>
  <c r="AS478" i="2"/>
  <c r="AR478" i="2"/>
  <c r="AQ478" i="2"/>
  <c r="AP478" i="2"/>
  <c r="AO478" i="2"/>
  <c r="AN478" i="2"/>
  <c r="AN480" i="2" s="1"/>
  <c r="AM478" i="2"/>
  <c r="AM480" i="2" s="1"/>
  <c r="AL478" i="2"/>
  <c r="AJ478" i="2"/>
  <c r="AI478" i="2"/>
  <c r="AI480" i="2" s="1"/>
  <c r="AH478" i="2"/>
  <c r="AG478" i="2"/>
  <c r="AF478" i="2"/>
  <c r="AE478" i="2"/>
  <c r="AE480" i="2" s="1"/>
  <c r="AD478" i="2"/>
  <c r="AD480" i="2" s="1"/>
  <c r="AC478" i="2"/>
  <c r="AB478" i="2"/>
  <c r="AA478" i="2"/>
  <c r="AA480" i="2" s="1"/>
  <c r="Z478" i="2"/>
  <c r="Y478" i="2"/>
  <c r="X478" i="2"/>
  <c r="W478" i="2"/>
  <c r="W480" i="2" s="1"/>
  <c r="V478" i="2"/>
  <c r="V480" i="2" s="1"/>
  <c r="U478" i="2"/>
  <c r="T478" i="2"/>
  <c r="S478" i="2"/>
  <c r="S480" i="2" s="1"/>
  <c r="R478" i="2"/>
  <c r="Q478" i="2"/>
  <c r="P478" i="2"/>
  <c r="O478" i="2"/>
  <c r="O480" i="2" s="1"/>
  <c r="N478" i="2"/>
  <c r="N480" i="2" s="1"/>
  <c r="M478" i="2"/>
  <c r="L478" i="2"/>
  <c r="K478" i="2"/>
  <c r="K480" i="2" s="1"/>
  <c r="J478" i="2"/>
  <c r="I478" i="2"/>
  <c r="H478" i="2"/>
  <c r="G478" i="2"/>
  <c r="G480" i="2" s="1"/>
  <c r="F478" i="2"/>
  <c r="F480" i="2" s="1"/>
  <c r="EY477" i="2"/>
  <c r="DL477" i="2"/>
  <c r="BX477" i="2"/>
  <c r="BY477" i="2" s="1"/>
  <c r="AK477" i="2"/>
  <c r="E478" i="2"/>
  <c r="EY476" i="2"/>
  <c r="DL476" i="2"/>
  <c r="BX476" i="2"/>
  <c r="AK476" i="2"/>
  <c r="EZ476" i="2" s="1"/>
  <c r="FA476" i="2" s="1"/>
  <c r="EY475" i="2"/>
  <c r="DL475" i="2"/>
  <c r="BX475" i="2"/>
  <c r="BY475" i="2" s="1"/>
  <c r="BZ475" i="2" s="1"/>
  <c r="AK475" i="2"/>
  <c r="EY474" i="2"/>
  <c r="DL474" i="2"/>
  <c r="BZ474" i="2"/>
  <c r="BX474" i="2"/>
  <c r="BY474" i="2" s="1"/>
  <c r="AK474" i="2"/>
  <c r="EY473" i="2"/>
  <c r="DL473" i="2"/>
  <c r="BX473" i="2"/>
  <c r="AK473" i="2"/>
  <c r="EY472" i="2"/>
  <c r="EY478" i="2" s="1"/>
  <c r="DL472" i="2"/>
  <c r="BX472" i="2"/>
  <c r="AK472" i="2"/>
  <c r="FB471" i="2"/>
  <c r="EX471" i="2"/>
  <c r="EV471" i="2"/>
  <c r="ET471" i="2"/>
  <c r="ET480" i="2" s="1"/>
  <c r="ER471" i="2"/>
  <c r="ER480" i="2" s="1"/>
  <c r="EQ471" i="2"/>
  <c r="EP471" i="2"/>
  <c r="EO471" i="2"/>
  <c r="EM471" i="2"/>
  <c r="EL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P471" i="2"/>
  <c r="DO471" i="2"/>
  <c r="DN471" i="2"/>
  <c r="DN480" i="2" s="1"/>
  <c r="DK471" i="2"/>
  <c r="DI471" i="2"/>
  <c r="DD471" i="2"/>
  <c r="DC471" i="2"/>
  <c r="DB471" i="2"/>
  <c r="CZ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CI471" i="2"/>
  <c r="CH471" i="2"/>
  <c r="CG471" i="2"/>
  <c r="CF471" i="2"/>
  <c r="CE471" i="2"/>
  <c r="CD471" i="2"/>
  <c r="CC471" i="2"/>
  <c r="CB471" i="2"/>
  <c r="CA471" i="2"/>
  <c r="BW471" i="2"/>
  <c r="BU471" i="2"/>
  <c r="BT471" i="2"/>
  <c r="BR471" i="2"/>
  <c r="BP471" i="2"/>
  <c r="BO471" i="2"/>
  <c r="BN471" i="2"/>
  <c r="BM471" i="2"/>
  <c r="BK471" i="2"/>
  <c r="BJ471" i="2"/>
  <c r="BI471" i="2"/>
  <c r="BH471" i="2"/>
  <c r="BG471" i="2"/>
  <c r="BF471" i="2"/>
  <c r="BE471" i="2"/>
  <c r="BD471" i="2"/>
  <c r="BC471" i="2"/>
  <c r="BB471" i="2"/>
  <c r="BA471" i="2"/>
  <c r="AZ471" i="2"/>
  <c r="AY471" i="2"/>
  <c r="AX471" i="2"/>
  <c r="AW471" i="2"/>
  <c r="AV471" i="2"/>
  <c r="AU471" i="2"/>
  <c r="AT471" i="2"/>
  <c r="AS471" i="2"/>
  <c r="AR471" i="2"/>
  <c r="AQ471" i="2"/>
  <c r="AP471" i="2"/>
  <c r="AN471" i="2"/>
  <c r="AM471" i="2"/>
  <c r="AL471" i="2"/>
  <c r="AJ471" i="2"/>
  <c r="AI471" i="2"/>
  <c r="AH471" i="2"/>
  <c r="AG471" i="2"/>
  <c r="AF471" i="2"/>
  <c r="AE471" i="2"/>
  <c r="AD471" i="2"/>
  <c r="AC471" i="2"/>
  <c r="AB471" i="2"/>
  <c r="AA471" i="2"/>
  <c r="Z471" i="2"/>
  <c r="W471" i="2"/>
  <c r="V471" i="2"/>
  <c r="U471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U471" i="2"/>
  <c r="ES471" i="2"/>
  <c r="EN471" i="2"/>
  <c r="DQ471" i="2"/>
  <c r="DH471" i="2"/>
  <c r="DG471" i="2"/>
  <c r="DF471" i="2"/>
  <c r="DE471" i="2"/>
  <c r="DL470" i="2"/>
  <c r="BS471" i="2"/>
  <c r="BQ471" i="2"/>
  <c r="BL471" i="2"/>
  <c r="AO471" i="2"/>
  <c r="AK470" i="2"/>
  <c r="EY469" i="2"/>
  <c r="EK471" i="2"/>
  <c r="DJ471" i="2"/>
  <c r="BV471" i="2"/>
  <c r="AK469" i="2"/>
  <c r="DL468" i="2"/>
  <c r="BX468" i="2"/>
  <c r="Y471" i="2"/>
  <c r="AK468" i="2"/>
  <c r="AK471" i="2" s="1"/>
  <c r="E471" i="2"/>
  <c r="FB466" i="2"/>
  <c r="EX466" i="2"/>
  <c r="EW466" i="2"/>
  <c r="EV466" i="2"/>
  <c r="EU466" i="2"/>
  <c r="ET466" i="2"/>
  <c r="ES466" i="2"/>
  <c r="ER466" i="2"/>
  <c r="EQ466" i="2"/>
  <c r="EP466" i="2"/>
  <c r="EO466" i="2"/>
  <c r="EN466" i="2"/>
  <c r="EM466" i="2"/>
  <c r="EL466" i="2"/>
  <c r="EK466" i="2"/>
  <c r="EJ466" i="2"/>
  <c r="EI466" i="2"/>
  <c r="EH466" i="2"/>
  <c r="EG466" i="2"/>
  <c r="EF466" i="2"/>
  <c r="EE466" i="2"/>
  <c r="ED466" i="2"/>
  <c r="EC466" i="2"/>
  <c r="EB466" i="2"/>
  <c r="EA466" i="2"/>
  <c r="DZ466" i="2"/>
  <c r="DY466" i="2"/>
  <c r="DX466" i="2"/>
  <c r="DW466" i="2"/>
  <c r="DV466" i="2"/>
  <c r="DU466" i="2"/>
  <c r="DT466" i="2"/>
  <c r="DS466" i="2"/>
  <c r="DR466" i="2"/>
  <c r="DQ466" i="2"/>
  <c r="DP466" i="2"/>
  <c r="DO466" i="2"/>
  <c r="DN466" i="2"/>
  <c r="DK466" i="2"/>
  <c r="DJ466" i="2"/>
  <c r="DI466" i="2"/>
  <c r="DH466" i="2"/>
  <c r="DG466" i="2"/>
  <c r="DF466" i="2"/>
  <c r="DE466" i="2"/>
  <c r="DD466" i="2"/>
  <c r="DC466" i="2"/>
  <c r="DB466" i="2"/>
  <c r="DA466" i="2"/>
  <c r="CZ466" i="2"/>
  <c r="CY466" i="2"/>
  <c r="CX466" i="2"/>
  <c r="CW466" i="2"/>
  <c r="CV466" i="2"/>
  <c r="CU466" i="2"/>
  <c r="CT466" i="2"/>
  <c r="CS466" i="2"/>
  <c r="CR466" i="2"/>
  <c r="CQ466" i="2"/>
  <c r="CP466" i="2"/>
  <c r="CO466" i="2"/>
  <c r="CN466" i="2"/>
  <c r="CM466" i="2"/>
  <c r="CL466" i="2"/>
  <c r="CK466" i="2"/>
  <c r="CJ466" i="2"/>
  <c r="CI466" i="2"/>
  <c r="CH466" i="2"/>
  <c r="CG466" i="2"/>
  <c r="CF466" i="2"/>
  <c r="CE466" i="2"/>
  <c r="CD466" i="2"/>
  <c r="CC466" i="2"/>
  <c r="CB466" i="2"/>
  <c r="CA466" i="2"/>
  <c r="BW466" i="2"/>
  <c r="BV466" i="2"/>
  <c r="BU466" i="2"/>
  <c r="BT466" i="2"/>
  <c r="BS466" i="2"/>
  <c r="BR466" i="2"/>
  <c r="BQ466" i="2"/>
  <c r="BP466" i="2"/>
  <c r="BO466" i="2"/>
  <c r="BN466" i="2"/>
  <c r="BM466" i="2"/>
  <c r="BL466" i="2"/>
  <c r="BK466" i="2"/>
  <c r="BJ466" i="2"/>
  <c r="BI466" i="2"/>
  <c r="BH466" i="2"/>
  <c r="BG466" i="2"/>
  <c r="BF466" i="2"/>
  <c r="BE466" i="2"/>
  <c r="BD466" i="2"/>
  <c r="BC466" i="2"/>
  <c r="BB466" i="2"/>
  <c r="BA466" i="2"/>
  <c r="AZ466" i="2"/>
  <c r="AY466" i="2"/>
  <c r="AX466" i="2"/>
  <c r="AW466" i="2"/>
  <c r="AV466" i="2"/>
  <c r="AU466" i="2"/>
  <c r="AT466" i="2"/>
  <c r="AS466" i="2"/>
  <c r="AR466" i="2"/>
  <c r="AQ466" i="2"/>
  <c r="AP466" i="2"/>
  <c r="AO466" i="2"/>
  <c r="AN466" i="2"/>
  <c r="AM466" i="2"/>
  <c r="AL466" i="2"/>
  <c r="AK466" i="2"/>
  <c r="AJ466" i="2"/>
  <c r="AI466" i="2"/>
  <c r="AH466" i="2"/>
  <c r="AG466" i="2"/>
  <c r="AF466" i="2"/>
  <c r="AE466" i="2"/>
  <c r="AD466" i="2"/>
  <c r="AC466" i="2"/>
  <c r="AB466" i="2"/>
  <c r="AA466" i="2"/>
  <c r="Z466" i="2"/>
  <c r="Y466" i="2"/>
  <c r="X466" i="2"/>
  <c r="W466" i="2"/>
  <c r="V466" i="2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EY465" i="2"/>
  <c r="EY466" i="2" s="1"/>
  <c r="DL465" i="2"/>
  <c r="DL466" i="2" s="1"/>
  <c r="BX465" i="2"/>
  <c r="FB463" i="2"/>
  <c r="EX463" i="2"/>
  <c r="EW463" i="2"/>
  <c r="EV463" i="2"/>
  <c r="EU463" i="2"/>
  <c r="ET463" i="2"/>
  <c r="ES463" i="2"/>
  <c r="ER463" i="2"/>
  <c r="EQ463" i="2"/>
  <c r="EP463" i="2"/>
  <c r="EO463" i="2"/>
  <c r="EN463" i="2"/>
  <c r="EM463" i="2"/>
  <c r="EL463" i="2"/>
  <c r="EK463" i="2"/>
  <c r="EJ463" i="2"/>
  <c r="EI463" i="2"/>
  <c r="EH463" i="2"/>
  <c r="EG463" i="2"/>
  <c r="EF463" i="2"/>
  <c r="EE463" i="2"/>
  <c r="ED463" i="2"/>
  <c r="EC463" i="2"/>
  <c r="EB463" i="2"/>
  <c r="EA463" i="2"/>
  <c r="DZ463" i="2"/>
  <c r="DY463" i="2"/>
  <c r="DX463" i="2"/>
  <c r="DW463" i="2"/>
  <c r="DV463" i="2"/>
  <c r="DU463" i="2"/>
  <c r="DT463" i="2"/>
  <c r="DS463" i="2"/>
  <c r="DR463" i="2"/>
  <c r="DQ463" i="2"/>
  <c r="DP463" i="2"/>
  <c r="DO463" i="2"/>
  <c r="DN463" i="2"/>
  <c r="DK463" i="2"/>
  <c r="DJ463" i="2"/>
  <c r="DI463" i="2"/>
  <c r="DH463" i="2"/>
  <c r="DG463" i="2"/>
  <c r="DF463" i="2"/>
  <c r="DE463" i="2"/>
  <c r="DD463" i="2"/>
  <c r="DC463" i="2"/>
  <c r="DB463" i="2"/>
  <c r="DA463" i="2"/>
  <c r="CZ463" i="2"/>
  <c r="CY463" i="2"/>
  <c r="CX463" i="2"/>
  <c r="CW463" i="2"/>
  <c r="CV463" i="2"/>
  <c r="CU463" i="2"/>
  <c r="CT463" i="2"/>
  <c r="CS463" i="2"/>
  <c r="CR463" i="2"/>
  <c r="CQ463" i="2"/>
  <c r="CP463" i="2"/>
  <c r="CO463" i="2"/>
  <c r="CN463" i="2"/>
  <c r="CM463" i="2"/>
  <c r="CL463" i="2"/>
  <c r="CK463" i="2"/>
  <c r="CJ463" i="2"/>
  <c r="CI463" i="2"/>
  <c r="CH463" i="2"/>
  <c r="CG463" i="2"/>
  <c r="CF463" i="2"/>
  <c r="CE463" i="2"/>
  <c r="CD463" i="2"/>
  <c r="CC463" i="2"/>
  <c r="CB463" i="2"/>
  <c r="CA463" i="2"/>
  <c r="BW463" i="2"/>
  <c r="BV463" i="2"/>
  <c r="BU463" i="2"/>
  <c r="BT463" i="2"/>
  <c r="BS463" i="2"/>
  <c r="BR463" i="2"/>
  <c r="BQ463" i="2"/>
  <c r="BP463" i="2"/>
  <c r="BO463" i="2"/>
  <c r="BN463" i="2"/>
  <c r="BM463" i="2"/>
  <c r="BL463" i="2"/>
  <c r="BK463" i="2"/>
  <c r="BJ463" i="2"/>
  <c r="BI463" i="2"/>
  <c r="BH463" i="2"/>
  <c r="BG463" i="2"/>
  <c r="BF463" i="2"/>
  <c r="BE463" i="2"/>
  <c r="BD463" i="2"/>
  <c r="BC463" i="2"/>
  <c r="BB463" i="2"/>
  <c r="BA463" i="2"/>
  <c r="AZ463" i="2"/>
  <c r="AY463" i="2"/>
  <c r="AX463" i="2"/>
  <c r="AW463" i="2"/>
  <c r="AV463" i="2"/>
  <c r="AU463" i="2"/>
  <c r="AT463" i="2"/>
  <c r="AS463" i="2"/>
  <c r="AR463" i="2"/>
  <c r="AQ463" i="2"/>
  <c r="AP463" i="2"/>
  <c r="AO463" i="2"/>
  <c r="AN463" i="2"/>
  <c r="AM463" i="2"/>
  <c r="AL463" i="2"/>
  <c r="AJ463" i="2"/>
  <c r="AI463" i="2"/>
  <c r="AH463" i="2"/>
  <c r="AG463" i="2"/>
  <c r="AF463" i="2"/>
  <c r="AE463" i="2"/>
  <c r="AD463" i="2"/>
  <c r="AC463" i="2"/>
  <c r="AB463" i="2"/>
  <c r="AA463" i="2"/>
  <c r="Z463" i="2"/>
  <c r="Y463" i="2"/>
  <c r="W463" i="2"/>
  <c r="V463" i="2"/>
  <c r="U463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Y462" i="2"/>
  <c r="DL462" i="2"/>
  <c r="BX462" i="2"/>
  <c r="AK462" i="2"/>
  <c r="BY462" i="2" s="1"/>
  <c r="BZ462" i="2" s="1"/>
  <c r="EY461" i="2"/>
  <c r="DL461" i="2"/>
  <c r="BX461" i="2"/>
  <c r="AK461" i="2"/>
  <c r="EY460" i="2"/>
  <c r="DL460" i="2"/>
  <c r="BX460" i="2"/>
  <c r="AK460" i="2"/>
  <c r="EY459" i="2"/>
  <c r="EY463" i="2" s="1"/>
  <c r="DL459" i="2"/>
  <c r="BX459" i="2"/>
  <c r="BY459" i="2" s="1"/>
  <c r="AK459" i="2"/>
  <c r="E463" i="2"/>
  <c r="FB458" i="2"/>
  <c r="EX458" i="2"/>
  <c r="EW458" i="2"/>
  <c r="EV458" i="2"/>
  <c r="EU458" i="2"/>
  <c r="ET458" i="2"/>
  <c r="ES458" i="2"/>
  <c r="ER458" i="2"/>
  <c r="EQ458" i="2"/>
  <c r="EP458" i="2"/>
  <c r="EO458" i="2"/>
  <c r="EN458" i="2"/>
  <c r="EM458" i="2"/>
  <c r="EL458" i="2"/>
  <c r="EK458" i="2"/>
  <c r="EJ458" i="2"/>
  <c r="EI458" i="2"/>
  <c r="EH458" i="2"/>
  <c r="EG458" i="2"/>
  <c r="EF458" i="2"/>
  <c r="EE458" i="2"/>
  <c r="ED458" i="2"/>
  <c r="EC458" i="2"/>
  <c r="EB458" i="2"/>
  <c r="EA458" i="2"/>
  <c r="DZ458" i="2"/>
  <c r="DY458" i="2"/>
  <c r="DX458" i="2"/>
  <c r="DW458" i="2"/>
  <c r="DV458" i="2"/>
  <c r="DU458" i="2"/>
  <c r="DT458" i="2"/>
  <c r="DS458" i="2"/>
  <c r="DR458" i="2"/>
  <c r="DQ458" i="2"/>
  <c r="DP458" i="2"/>
  <c r="DO458" i="2"/>
  <c r="DN458" i="2"/>
  <c r="DK458" i="2"/>
  <c r="DJ458" i="2"/>
  <c r="DI458" i="2"/>
  <c r="DH458" i="2"/>
  <c r="DG458" i="2"/>
  <c r="DF458" i="2"/>
  <c r="DE458" i="2"/>
  <c r="DD458" i="2"/>
  <c r="DC458" i="2"/>
  <c r="DB458" i="2"/>
  <c r="DA458" i="2"/>
  <c r="CZ458" i="2"/>
  <c r="CY458" i="2"/>
  <c r="CX458" i="2"/>
  <c r="CW458" i="2"/>
  <c r="CV458" i="2"/>
  <c r="CU458" i="2"/>
  <c r="CT458" i="2"/>
  <c r="CS458" i="2"/>
  <c r="CR458" i="2"/>
  <c r="CQ458" i="2"/>
  <c r="CP458" i="2"/>
  <c r="CO458" i="2"/>
  <c r="CN458" i="2"/>
  <c r="CM458" i="2"/>
  <c r="CL458" i="2"/>
  <c r="CK458" i="2"/>
  <c r="CJ458" i="2"/>
  <c r="CI458" i="2"/>
  <c r="CH458" i="2"/>
  <c r="CG458" i="2"/>
  <c r="CF458" i="2"/>
  <c r="CE458" i="2"/>
  <c r="CD458" i="2"/>
  <c r="CC458" i="2"/>
  <c r="CB458" i="2"/>
  <c r="CA458" i="2"/>
  <c r="BX458" i="2"/>
  <c r="BW458" i="2"/>
  <c r="BV458" i="2"/>
  <c r="BU458" i="2"/>
  <c r="BT458" i="2"/>
  <c r="BS458" i="2"/>
  <c r="BR458" i="2"/>
  <c r="BQ458" i="2"/>
  <c r="BP458" i="2"/>
  <c r="BO458" i="2"/>
  <c r="BN458" i="2"/>
  <c r="BM458" i="2"/>
  <c r="BL458" i="2"/>
  <c r="BK458" i="2"/>
  <c r="BJ458" i="2"/>
  <c r="BI458" i="2"/>
  <c r="BH458" i="2"/>
  <c r="BG458" i="2"/>
  <c r="BF458" i="2"/>
  <c r="BE458" i="2"/>
  <c r="BD458" i="2"/>
  <c r="BC458" i="2"/>
  <c r="BB458" i="2"/>
  <c r="BA458" i="2"/>
  <c r="AZ458" i="2"/>
  <c r="AY458" i="2"/>
  <c r="AX458" i="2"/>
  <c r="AW458" i="2"/>
  <c r="AV458" i="2"/>
  <c r="AU458" i="2"/>
  <c r="AT458" i="2"/>
  <c r="AS458" i="2"/>
  <c r="AR458" i="2"/>
  <c r="AQ458" i="2"/>
  <c r="AP458" i="2"/>
  <c r="AO458" i="2"/>
  <c r="AN458" i="2"/>
  <c r="AM458" i="2"/>
  <c r="AL458" i="2"/>
  <c r="AJ458" i="2"/>
  <c r="AI458" i="2"/>
  <c r="AH458" i="2"/>
  <c r="AG458" i="2"/>
  <c r="AF458" i="2"/>
  <c r="AE458" i="2"/>
  <c r="AD458" i="2"/>
  <c r="AC458" i="2"/>
  <c r="AB458" i="2"/>
  <c r="AA458" i="2"/>
  <c r="Z458" i="2"/>
  <c r="Y458" i="2"/>
  <c r="X458" i="2"/>
  <c r="W458" i="2"/>
  <c r="V458" i="2"/>
  <c r="U458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EY457" i="2"/>
  <c r="EY458" i="2" s="1"/>
  <c r="DL457" i="2"/>
  <c r="BX457" i="2"/>
  <c r="AK457" i="2"/>
  <c r="AK458" i="2" s="1"/>
  <c r="FB456" i="2"/>
  <c r="EY456" i="2"/>
  <c r="EX456" i="2"/>
  <c r="EW456" i="2"/>
  <c r="EV456" i="2"/>
  <c r="EU456" i="2"/>
  <c r="ET456" i="2"/>
  <c r="ES456" i="2"/>
  <c r="ER456" i="2"/>
  <c r="EQ456" i="2"/>
  <c r="EP456" i="2"/>
  <c r="EO456" i="2"/>
  <c r="EN456" i="2"/>
  <c r="EM456" i="2"/>
  <c r="EL456" i="2"/>
  <c r="EK456" i="2"/>
  <c r="EJ456" i="2"/>
  <c r="EI456" i="2"/>
  <c r="EH456" i="2"/>
  <c r="EG456" i="2"/>
  <c r="EF456" i="2"/>
  <c r="EE456" i="2"/>
  <c r="ED456" i="2"/>
  <c r="EC456" i="2"/>
  <c r="EB456" i="2"/>
  <c r="EA456" i="2"/>
  <c r="DZ456" i="2"/>
  <c r="DY456" i="2"/>
  <c r="DX456" i="2"/>
  <c r="DW456" i="2"/>
  <c r="DV456" i="2"/>
  <c r="DU456" i="2"/>
  <c r="DT456" i="2"/>
  <c r="DS456" i="2"/>
  <c r="DR456" i="2"/>
  <c r="DQ456" i="2"/>
  <c r="DP456" i="2"/>
  <c r="DO456" i="2"/>
  <c r="DN456" i="2"/>
  <c r="DK456" i="2"/>
  <c r="DJ456" i="2"/>
  <c r="DI456" i="2"/>
  <c r="DH456" i="2"/>
  <c r="DG456" i="2"/>
  <c r="DF456" i="2"/>
  <c r="DE456" i="2"/>
  <c r="DD456" i="2"/>
  <c r="DC456" i="2"/>
  <c r="DB456" i="2"/>
  <c r="DA456" i="2"/>
  <c r="CZ456" i="2"/>
  <c r="CY456" i="2"/>
  <c r="CX456" i="2"/>
  <c r="CW456" i="2"/>
  <c r="CV456" i="2"/>
  <c r="CU456" i="2"/>
  <c r="CT456" i="2"/>
  <c r="CS456" i="2"/>
  <c r="CR456" i="2"/>
  <c r="CQ456" i="2"/>
  <c r="CP456" i="2"/>
  <c r="CO456" i="2"/>
  <c r="CN456" i="2"/>
  <c r="CM456" i="2"/>
  <c r="CL456" i="2"/>
  <c r="CK456" i="2"/>
  <c r="CJ456" i="2"/>
  <c r="CI456" i="2"/>
  <c r="CH456" i="2"/>
  <c r="CG456" i="2"/>
  <c r="CF456" i="2"/>
  <c r="CE456" i="2"/>
  <c r="CD456" i="2"/>
  <c r="CC456" i="2"/>
  <c r="CB456" i="2"/>
  <c r="CA456" i="2"/>
  <c r="BW456" i="2"/>
  <c r="BV456" i="2"/>
  <c r="BU456" i="2"/>
  <c r="BT456" i="2"/>
  <c r="BS456" i="2"/>
  <c r="BR456" i="2"/>
  <c r="BQ456" i="2"/>
  <c r="BP456" i="2"/>
  <c r="BO456" i="2"/>
  <c r="BN456" i="2"/>
  <c r="BM456" i="2"/>
  <c r="BL456" i="2"/>
  <c r="BK456" i="2"/>
  <c r="BJ456" i="2"/>
  <c r="BI456" i="2"/>
  <c r="BH456" i="2"/>
  <c r="BG456" i="2"/>
  <c r="BF456" i="2"/>
  <c r="BE456" i="2"/>
  <c r="BD456" i="2"/>
  <c r="BC456" i="2"/>
  <c r="BB456" i="2"/>
  <c r="BA456" i="2"/>
  <c r="AZ456" i="2"/>
  <c r="AY456" i="2"/>
  <c r="AX456" i="2"/>
  <c r="AW456" i="2"/>
  <c r="AV456" i="2"/>
  <c r="AU456" i="2"/>
  <c r="AT456" i="2"/>
  <c r="AS456" i="2"/>
  <c r="AR456" i="2"/>
  <c r="AQ456" i="2"/>
  <c r="AP456" i="2"/>
  <c r="AO456" i="2"/>
  <c r="AN456" i="2"/>
  <c r="AM456" i="2"/>
  <c r="AL456" i="2"/>
  <c r="AJ456" i="2"/>
  <c r="AI456" i="2"/>
  <c r="AH456" i="2"/>
  <c r="AG456" i="2"/>
  <c r="AF456" i="2"/>
  <c r="AE456" i="2"/>
  <c r="AD456" i="2"/>
  <c r="AC456" i="2"/>
  <c r="AB456" i="2"/>
  <c r="AA456" i="2"/>
  <c r="Z456" i="2"/>
  <c r="Y456" i="2"/>
  <c r="X456" i="2"/>
  <c r="W456" i="2"/>
  <c r="V456" i="2"/>
  <c r="U456" i="2"/>
  <c r="T456" i="2"/>
  <c r="S456" i="2"/>
  <c r="R456" i="2"/>
  <c r="Q456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EY455" i="2"/>
  <c r="DL455" i="2"/>
  <c r="DL456" i="2" s="1"/>
  <c r="BX455" i="2"/>
  <c r="AK455" i="2"/>
  <c r="AK456" i="2" s="1"/>
  <c r="FB454" i="2"/>
  <c r="EX454" i="2"/>
  <c r="EW454" i="2"/>
  <c r="EV454" i="2"/>
  <c r="ES454" i="2"/>
  <c r="ER454" i="2"/>
  <c r="EP454" i="2"/>
  <c r="EO454" i="2"/>
  <c r="EN454" i="2"/>
  <c r="EM454" i="2"/>
  <c r="EL454" i="2"/>
  <c r="EK454" i="2"/>
  <c r="EJ454" i="2"/>
  <c r="EI454" i="2"/>
  <c r="EH454" i="2"/>
  <c r="EG454" i="2"/>
  <c r="EF454" i="2"/>
  <c r="EE454" i="2"/>
  <c r="ED454" i="2"/>
  <c r="EC454" i="2"/>
  <c r="EB454" i="2"/>
  <c r="EA454" i="2"/>
  <c r="DZ454" i="2"/>
  <c r="DY454" i="2"/>
  <c r="DX454" i="2"/>
  <c r="DW454" i="2"/>
  <c r="DV454" i="2"/>
  <c r="DU454" i="2"/>
  <c r="DT454" i="2"/>
  <c r="DS454" i="2"/>
  <c r="DR454" i="2"/>
  <c r="DQ454" i="2"/>
  <c r="DP454" i="2"/>
  <c r="DO454" i="2"/>
  <c r="DN454" i="2"/>
  <c r="DK454" i="2"/>
  <c r="DJ454" i="2"/>
  <c r="DI454" i="2"/>
  <c r="DF454" i="2"/>
  <c r="DD454" i="2"/>
  <c r="DB454" i="2"/>
  <c r="DA454" i="2"/>
  <c r="CZ454" i="2"/>
  <c r="CY454" i="2"/>
  <c r="CX454" i="2"/>
  <c r="CW454" i="2"/>
  <c r="CV454" i="2"/>
  <c r="CU454" i="2"/>
  <c r="CT454" i="2"/>
  <c r="CS454" i="2"/>
  <c r="CR454" i="2"/>
  <c r="CQ454" i="2"/>
  <c r="CP454" i="2"/>
  <c r="CO454" i="2"/>
  <c r="CN454" i="2"/>
  <c r="CM454" i="2"/>
  <c r="CL454" i="2"/>
  <c r="CK454" i="2"/>
  <c r="CJ454" i="2"/>
  <c r="CI454" i="2"/>
  <c r="CH454" i="2"/>
  <c r="CG454" i="2"/>
  <c r="CF454" i="2"/>
  <c r="CE454" i="2"/>
  <c r="CD454" i="2"/>
  <c r="CC454" i="2"/>
  <c r="CB454" i="2"/>
  <c r="CA454" i="2"/>
  <c r="BW454" i="2"/>
  <c r="BV454" i="2"/>
  <c r="BU454" i="2"/>
  <c r="BT454" i="2"/>
  <c r="BR454" i="2"/>
  <c r="BQ454" i="2"/>
  <c r="BP454" i="2"/>
  <c r="BM454" i="2"/>
  <c r="BL454" i="2"/>
  <c r="BK454" i="2"/>
  <c r="BJ454" i="2"/>
  <c r="BH454" i="2"/>
  <c r="BG454" i="2"/>
  <c r="BF454" i="2"/>
  <c r="BE454" i="2"/>
  <c r="BD454" i="2"/>
  <c r="BC454" i="2"/>
  <c r="BB454" i="2"/>
  <c r="BA454" i="2"/>
  <c r="AZ454" i="2"/>
  <c r="AY454" i="2"/>
  <c r="AX454" i="2"/>
  <c r="AW454" i="2"/>
  <c r="AV454" i="2"/>
  <c r="AU454" i="2"/>
  <c r="AT454" i="2"/>
  <c r="AS454" i="2"/>
  <c r="AR454" i="2"/>
  <c r="AQ454" i="2"/>
  <c r="AP454" i="2"/>
  <c r="AO454" i="2"/>
  <c r="AN454" i="2"/>
  <c r="AM454" i="2"/>
  <c r="AL454" i="2"/>
  <c r="AJ454" i="2"/>
  <c r="AI454" i="2"/>
  <c r="AH454" i="2"/>
  <c r="AG454" i="2"/>
  <c r="AF454" i="2"/>
  <c r="AE454" i="2"/>
  <c r="AD454" i="2"/>
  <c r="AB454" i="2"/>
  <c r="AA454" i="2"/>
  <c r="Z454" i="2"/>
  <c r="X454" i="2"/>
  <c r="W454" i="2"/>
  <c r="V454" i="2"/>
  <c r="U454" i="2"/>
  <c r="T454" i="2"/>
  <c r="S454" i="2"/>
  <c r="R454" i="2"/>
  <c r="Q454" i="2"/>
  <c r="P454" i="2"/>
  <c r="O454" i="2"/>
  <c r="N454" i="2"/>
  <c r="M454" i="2"/>
  <c r="L454" i="2"/>
  <c r="K454" i="2"/>
  <c r="J454" i="2"/>
  <c r="I454" i="2"/>
  <c r="H454" i="2"/>
  <c r="G454" i="2"/>
  <c r="F454" i="2"/>
  <c r="EY453" i="2"/>
  <c r="DL453" i="2"/>
  <c r="BX453" i="2"/>
  <c r="AK453" i="2"/>
  <c r="EY452" i="2"/>
  <c r="DL452" i="2"/>
  <c r="BX452" i="2"/>
  <c r="AK452" i="2"/>
  <c r="EY451" i="2"/>
  <c r="DL451" i="2"/>
  <c r="BX451" i="2"/>
  <c r="BY451" i="2" s="1"/>
  <c r="BZ451" i="2" s="1"/>
  <c r="AK451" i="2"/>
  <c r="EY450" i="2"/>
  <c r="DL450" i="2"/>
  <c r="DM450" i="2" s="1"/>
  <c r="BX450" i="2"/>
  <c r="AK450" i="2"/>
  <c r="BY450" i="2" s="1"/>
  <c r="BZ450" i="2" s="1"/>
  <c r="EY449" i="2"/>
  <c r="DL449" i="2"/>
  <c r="BX449" i="2"/>
  <c r="BY449" i="2" s="1"/>
  <c r="BZ449" i="2" s="1"/>
  <c r="DM449" i="2" s="1"/>
  <c r="AK449" i="2"/>
  <c r="EU454" i="2"/>
  <c r="ET454" i="2"/>
  <c r="EQ454" i="2"/>
  <c r="DH454" i="2"/>
  <c r="DG454" i="2"/>
  <c r="DE454" i="2"/>
  <c r="BS454" i="2"/>
  <c r="BO454" i="2"/>
  <c r="BN454" i="2"/>
  <c r="BI454" i="2"/>
  <c r="AC454" i="2"/>
  <c r="Y454" i="2"/>
  <c r="E454" i="2"/>
  <c r="EK447" i="2"/>
  <c r="EC447" i="2"/>
  <c r="EY446" i="2"/>
  <c r="DL446" i="2"/>
  <c r="BX446" i="2"/>
  <c r="AK446" i="2"/>
  <c r="FB445" i="2"/>
  <c r="EX445" i="2"/>
  <c r="EW445" i="2"/>
  <c r="EV445" i="2"/>
  <c r="ET445" i="2"/>
  <c r="ES445" i="2"/>
  <c r="ES447" i="2" s="1"/>
  <c r="EQ445" i="2"/>
  <c r="EO445" i="2"/>
  <c r="EN445" i="2"/>
  <c r="EM445" i="2"/>
  <c r="EL445" i="2"/>
  <c r="EK445" i="2"/>
  <c r="EJ445" i="2"/>
  <c r="EI445" i="2"/>
  <c r="EH445" i="2"/>
  <c r="EG445" i="2"/>
  <c r="EF445" i="2"/>
  <c r="EE445" i="2"/>
  <c r="ED445" i="2"/>
  <c r="EC445" i="2"/>
  <c r="EB445" i="2"/>
  <c r="EA445" i="2"/>
  <c r="DZ445" i="2"/>
  <c r="DY445" i="2"/>
  <c r="DX445" i="2"/>
  <c r="DW445" i="2"/>
  <c r="DV445" i="2"/>
  <c r="DU445" i="2"/>
  <c r="DU447" i="2" s="1"/>
  <c r="DT445" i="2"/>
  <c r="DS445" i="2"/>
  <c r="DR445" i="2"/>
  <c r="DQ445" i="2"/>
  <c r="DP445" i="2"/>
  <c r="DO445" i="2"/>
  <c r="DN445" i="2"/>
  <c r="DK445" i="2"/>
  <c r="DJ445" i="2"/>
  <c r="DI445" i="2"/>
  <c r="DI447" i="2" s="1"/>
  <c r="DG445" i="2"/>
  <c r="DF445" i="2"/>
  <c r="DB445" i="2"/>
  <c r="DA445" i="2"/>
  <c r="CZ445" i="2"/>
  <c r="CY445" i="2"/>
  <c r="CX445" i="2"/>
  <c r="CW445" i="2"/>
  <c r="CV445" i="2"/>
  <c r="CU445" i="2"/>
  <c r="CT445" i="2"/>
  <c r="CS445" i="2"/>
  <c r="CR445" i="2"/>
  <c r="CQ445" i="2"/>
  <c r="CP445" i="2"/>
  <c r="CO445" i="2"/>
  <c r="CN445" i="2"/>
  <c r="CM445" i="2"/>
  <c r="CL445" i="2"/>
  <c r="CK445" i="2"/>
  <c r="CJ445" i="2"/>
  <c r="CI445" i="2"/>
  <c r="CH445" i="2"/>
  <c r="CG445" i="2"/>
  <c r="CF445" i="2"/>
  <c r="CE445" i="2"/>
  <c r="CD445" i="2"/>
  <c r="CC445" i="2"/>
  <c r="CB445" i="2"/>
  <c r="CA445" i="2"/>
  <c r="BW445" i="2"/>
  <c r="BV445" i="2"/>
  <c r="BU445" i="2"/>
  <c r="BT445" i="2"/>
  <c r="BQ445" i="2"/>
  <c r="BM445" i="2"/>
  <c r="BL445" i="2"/>
  <c r="BK445" i="2"/>
  <c r="BJ445" i="2"/>
  <c r="BI445" i="2"/>
  <c r="BH445" i="2"/>
  <c r="BG445" i="2"/>
  <c r="BF445" i="2"/>
  <c r="BE445" i="2"/>
  <c r="BD445" i="2"/>
  <c r="BC445" i="2"/>
  <c r="BB445" i="2"/>
  <c r="BA445" i="2"/>
  <c r="BA447" i="2" s="1"/>
  <c r="AZ445" i="2"/>
  <c r="AY445" i="2"/>
  <c r="AX445" i="2"/>
  <c r="AW445" i="2"/>
  <c r="AV445" i="2"/>
  <c r="AU445" i="2"/>
  <c r="AT445" i="2"/>
  <c r="AS445" i="2"/>
  <c r="AS447" i="2" s="1"/>
  <c r="AR445" i="2"/>
  <c r="AQ445" i="2"/>
  <c r="AP445" i="2"/>
  <c r="AO445" i="2"/>
  <c r="AN445" i="2"/>
  <c r="AM445" i="2"/>
  <c r="AL445" i="2"/>
  <c r="AJ445" i="2"/>
  <c r="AI445" i="2"/>
  <c r="AH445" i="2"/>
  <c r="AG445" i="2"/>
  <c r="AF445" i="2"/>
  <c r="AE445" i="2"/>
  <c r="AD445" i="2"/>
  <c r="AB445" i="2"/>
  <c r="AA445" i="2"/>
  <c r="AA447" i="2" s="1"/>
  <c r="Z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Y444" i="2"/>
  <c r="DL444" i="2"/>
  <c r="BX444" i="2"/>
  <c r="BY444" i="2" s="1"/>
  <c r="BZ444" i="2" s="1"/>
  <c r="AK444" i="2"/>
  <c r="EY443" i="2"/>
  <c r="DL443" i="2"/>
  <c r="BX443" i="2"/>
  <c r="BX442" i="2"/>
  <c r="AK442" i="2"/>
  <c r="BX441" i="2"/>
  <c r="AK441" i="2"/>
  <c r="EY440" i="2"/>
  <c r="DL440" i="2"/>
  <c r="BX440" i="2"/>
  <c r="AK440" i="2"/>
  <c r="EY439" i="2"/>
  <c r="DL439" i="2"/>
  <c r="BX439" i="2"/>
  <c r="AK439" i="2"/>
  <c r="BY439" i="2" s="1"/>
  <c r="BZ439" i="2" s="1"/>
  <c r="DM439" i="2" s="1"/>
  <c r="EY438" i="2"/>
  <c r="DL438" i="2"/>
  <c r="BX438" i="2"/>
  <c r="AK438" i="2"/>
  <c r="EY437" i="2"/>
  <c r="DL437" i="2"/>
  <c r="BX437" i="2"/>
  <c r="AK437" i="2"/>
  <c r="EY436" i="2"/>
  <c r="DL436" i="2"/>
  <c r="BX436" i="2"/>
  <c r="AK436" i="2"/>
  <c r="EY435" i="2"/>
  <c r="DL435" i="2"/>
  <c r="BR445" i="2"/>
  <c r="BX435" i="2"/>
  <c r="EZ435" i="2" s="1"/>
  <c r="AK435" i="2"/>
  <c r="AC445" i="2"/>
  <c r="E445" i="2"/>
  <c r="EY434" i="2"/>
  <c r="EU445" i="2"/>
  <c r="DE445" i="2"/>
  <c r="DL434" i="2"/>
  <c r="BS445" i="2"/>
  <c r="AK434" i="2"/>
  <c r="EY433" i="2"/>
  <c r="DL433" i="2"/>
  <c r="AK433" i="2"/>
  <c r="Y445" i="2"/>
  <c r="FB432" i="2"/>
  <c r="EX432" i="2"/>
  <c r="EW432" i="2"/>
  <c r="EV432" i="2"/>
  <c r="EO432" i="2"/>
  <c r="EN432" i="2"/>
  <c r="EM432" i="2"/>
  <c r="EL432" i="2"/>
  <c r="EK432" i="2"/>
  <c r="EI432" i="2"/>
  <c r="EH432" i="2"/>
  <c r="EG432" i="2"/>
  <c r="EF432" i="2"/>
  <c r="EE432" i="2"/>
  <c r="ED432" i="2"/>
  <c r="EC432" i="2"/>
  <c r="EB432" i="2"/>
  <c r="EA432" i="2"/>
  <c r="DZ432" i="2"/>
  <c r="DY432" i="2"/>
  <c r="DX432" i="2"/>
  <c r="DW432" i="2"/>
  <c r="DV432" i="2"/>
  <c r="DU432" i="2"/>
  <c r="DT432" i="2"/>
  <c r="DS432" i="2"/>
  <c r="DR432" i="2"/>
  <c r="DQ432" i="2"/>
  <c r="DP432" i="2"/>
  <c r="DO432" i="2"/>
  <c r="DN432" i="2"/>
  <c r="DK432" i="2"/>
  <c r="DJ432" i="2"/>
  <c r="DI432" i="2"/>
  <c r="DG432" i="2"/>
  <c r="DB432" i="2"/>
  <c r="DA432" i="2"/>
  <c r="CZ432" i="2"/>
  <c r="CY432" i="2"/>
  <c r="CX432" i="2"/>
  <c r="CW432" i="2"/>
  <c r="CV432" i="2"/>
  <c r="CU432" i="2"/>
  <c r="CT432" i="2"/>
  <c r="CS432" i="2"/>
  <c r="CR432" i="2"/>
  <c r="CQ432" i="2"/>
  <c r="CP432" i="2"/>
  <c r="CO432" i="2"/>
  <c r="CN432" i="2"/>
  <c r="CM432" i="2"/>
  <c r="CL432" i="2"/>
  <c r="CK432" i="2"/>
  <c r="CJ432" i="2"/>
  <c r="CI432" i="2"/>
  <c r="CH432" i="2"/>
  <c r="CG432" i="2"/>
  <c r="CF432" i="2"/>
  <c r="CE432" i="2"/>
  <c r="CD432" i="2"/>
  <c r="CC432" i="2"/>
  <c r="CB432" i="2"/>
  <c r="CA432" i="2"/>
  <c r="BW432" i="2"/>
  <c r="BV432" i="2"/>
  <c r="BU432" i="2"/>
  <c r="BT432" i="2"/>
  <c r="BM432" i="2"/>
  <c r="BL432" i="2"/>
  <c r="BK432" i="2"/>
  <c r="BJ432" i="2"/>
  <c r="BH432" i="2"/>
  <c r="BG432" i="2"/>
  <c r="BF432" i="2"/>
  <c r="BE432" i="2"/>
  <c r="BD432" i="2"/>
  <c r="BC432" i="2"/>
  <c r="BB432" i="2"/>
  <c r="BA432" i="2"/>
  <c r="AZ432" i="2"/>
  <c r="AY432" i="2"/>
  <c r="AX432" i="2"/>
  <c r="AW432" i="2"/>
  <c r="AV432" i="2"/>
  <c r="AU432" i="2"/>
  <c r="AT432" i="2"/>
  <c r="AS432" i="2"/>
  <c r="AR432" i="2"/>
  <c r="AQ432" i="2"/>
  <c r="AP432" i="2"/>
  <c r="AO432" i="2"/>
  <c r="AN432" i="2"/>
  <c r="AM432" i="2"/>
  <c r="AL432" i="2"/>
  <c r="AJ432" i="2"/>
  <c r="AI432" i="2"/>
  <c r="AG432" i="2"/>
  <c r="AF432" i="2"/>
  <c r="AE432" i="2"/>
  <c r="AD432" i="2"/>
  <c r="AB432" i="2"/>
  <c r="AA432" i="2"/>
  <c r="Z432" i="2"/>
  <c r="W432" i="2"/>
  <c r="V432" i="2"/>
  <c r="U432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Y431" i="2"/>
  <c r="DL431" i="2"/>
  <c r="BX431" i="2"/>
  <c r="AK431" i="2"/>
  <c r="EY430" i="2"/>
  <c r="DL430" i="2"/>
  <c r="BX430" i="2"/>
  <c r="AK430" i="2"/>
  <c r="EY429" i="2"/>
  <c r="DL429" i="2"/>
  <c r="BX429" i="2"/>
  <c r="AK429" i="2"/>
  <c r="EY428" i="2"/>
  <c r="BX428" i="2"/>
  <c r="AK428" i="2"/>
  <c r="EY427" i="2"/>
  <c r="BX427" i="2"/>
  <c r="AK427" i="2"/>
  <c r="EY426" i="2"/>
  <c r="BX426" i="2"/>
  <c r="AK426" i="2"/>
  <c r="EY425" i="2"/>
  <c r="BX425" i="2"/>
  <c r="AK425" i="2"/>
  <c r="EY424" i="2"/>
  <c r="DE432" i="2"/>
  <c r="AK424" i="2"/>
  <c r="EY423" i="2"/>
  <c r="DL423" i="2"/>
  <c r="BO432" i="2"/>
  <c r="AK423" i="2"/>
  <c r="EY422" i="2"/>
  <c r="DL422" i="2"/>
  <c r="BX422" i="2"/>
  <c r="EZ422" i="2" s="1"/>
  <c r="FA422" i="2" s="1"/>
  <c r="AK422" i="2"/>
  <c r="DL421" i="2"/>
  <c r="BX421" i="2"/>
  <c r="AK421" i="2"/>
  <c r="EY420" i="2"/>
  <c r="DL420" i="2"/>
  <c r="BX420" i="2"/>
  <c r="AK420" i="2"/>
  <c r="EY419" i="2"/>
  <c r="DL419" i="2"/>
  <c r="BR432" i="2"/>
  <c r="BX419" i="2"/>
  <c r="AK419" i="2"/>
  <c r="ET432" i="2"/>
  <c r="ER432" i="2"/>
  <c r="DH432" i="2"/>
  <c r="DL418" i="2"/>
  <c r="BS432" i="2"/>
  <c r="BP432" i="2"/>
  <c r="BI432" i="2"/>
  <c r="AK418" i="2"/>
  <c r="EY417" i="2"/>
  <c r="ES432" i="2"/>
  <c r="AK417" i="2"/>
  <c r="X432" i="2"/>
  <c r="FB416" i="2"/>
  <c r="EX416" i="2"/>
  <c r="EW416" i="2"/>
  <c r="EV416" i="2"/>
  <c r="EU416" i="2"/>
  <c r="ET416" i="2"/>
  <c r="ES416" i="2"/>
  <c r="ER416" i="2"/>
  <c r="EQ416" i="2"/>
  <c r="EP416" i="2"/>
  <c r="EO416" i="2"/>
  <c r="EN416" i="2"/>
  <c r="EM416" i="2"/>
  <c r="EL416" i="2"/>
  <c r="EK416" i="2"/>
  <c r="EJ416" i="2"/>
  <c r="EI416" i="2"/>
  <c r="EH416" i="2"/>
  <c r="EG416" i="2"/>
  <c r="EF416" i="2"/>
  <c r="EE416" i="2"/>
  <c r="ED416" i="2"/>
  <c r="EC416" i="2"/>
  <c r="EB416" i="2"/>
  <c r="EA416" i="2"/>
  <c r="DZ416" i="2"/>
  <c r="DY416" i="2"/>
  <c r="DX416" i="2"/>
  <c r="DW416" i="2"/>
  <c r="DV416" i="2"/>
  <c r="DU416" i="2"/>
  <c r="DT416" i="2"/>
  <c r="DS416" i="2"/>
  <c r="DR416" i="2"/>
  <c r="DQ416" i="2"/>
  <c r="DP416" i="2"/>
  <c r="DO416" i="2"/>
  <c r="DN416" i="2"/>
  <c r="DK416" i="2"/>
  <c r="DJ416" i="2"/>
  <c r="DI416" i="2"/>
  <c r="DH416" i="2"/>
  <c r="DG416" i="2"/>
  <c r="DF416" i="2"/>
  <c r="DE416" i="2"/>
  <c r="DD416" i="2"/>
  <c r="DC416" i="2"/>
  <c r="DB416" i="2"/>
  <c r="DA416" i="2"/>
  <c r="CZ416" i="2"/>
  <c r="CY416" i="2"/>
  <c r="CX416" i="2"/>
  <c r="CW416" i="2"/>
  <c r="CV416" i="2"/>
  <c r="CU416" i="2"/>
  <c r="CT416" i="2"/>
  <c r="CS416" i="2"/>
  <c r="CR416" i="2"/>
  <c r="CQ416" i="2"/>
  <c r="CP416" i="2"/>
  <c r="CO416" i="2"/>
  <c r="CN416" i="2"/>
  <c r="CM416" i="2"/>
  <c r="CL416" i="2"/>
  <c r="CK416" i="2"/>
  <c r="CJ416" i="2"/>
  <c r="CI416" i="2"/>
  <c r="CH416" i="2"/>
  <c r="CG416" i="2"/>
  <c r="CF416" i="2"/>
  <c r="CE416" i="2"/>
  <c r="CD416" i="2"/>
  <c r="CC416" i="2"/>
  <c r="CB416" i="2"/>
  <c r="CA416" i="2"/>
  <c r="BW416" i="2"/>
  <c r="BV416" i="2"/>
  <c r="BU416" i="2"/>
  <c r="BT416" i="2"/>
  <c r="BS416" i="2"/>
  <c r="BR416" i="2"/>
  <c r="BQ416" i="2"/>
  <c r="BP416" i="2"/>
  <c r="BO416" i="2"/>
  <c r="BN416" i="2"/>
  <c r="BM416" i="2"/>
  <c r="BL416" i="2"/>
  <c r="BK416" i="2"/>
  <c r="BJ416" i="2"/>
  <c r="BI416" i="2"/>
  <c r="BH416" i="2"/>
  <c r="BG416" i="2"/>
  <c r="BF416" i="2"/>
  <c r="BE416" i="2"/>
  <c r="BD416" i="2"/>
  <c r="BC416" i="2"/>
  <c r="BB416" i="2"/>
  <c r="BA416" i="2"/>
  <c r="AZ416" i="2"/>
  <c r="AY416" i="2"/>
  <c r="AX416" i="2"/>
  <c r="AW416" i="2"/>
  <c r="AV416" i="2"/>
  <c r="AU416" i="2"/>
  <c r="AT416" i="2"/>
  <c r="AS416" i="2"/>
  <c r="AR416" i="2"/>
  <c r="AQ416" i="2"/>
  <c r="AP416" i="2"/>
  <c r="AO416" i="2"/>
  <c r="AN416" i="2"/>
  <c r="AM416" i="2"/>
  <c r="AL416" i="2"/>
  <c r="AJ416" i="2"/>
  <c r="AI416" i="2"/>
  <c r="AH416" i="2"/>
  <c r="AG416" i="2"/>
  <c r="AF416" i="2"/>
  <c r="AE416" i="2"/>
  <c r="AD416" i="2"/>
  <c r="AC416" i="2"/>
  <c r="AB416" i="2"/>
  <c r="AA416" i="2"/>
  <c r="Z416" i="2"/>
  <c r="Y416" i="2"/>
  <c r="X416" i="2"/>
  <c r="W416" i="2"/>
  <c r="V416" i="2"/>
  <c r="U416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EY415" i="2"/>
  <c r="DL415" i="2"/>
  <c r="BX415" i="2"/>
  <c r="AK415" i="2"/>
  <c r="EY414" i="2"/>
  <c r="DL414" i="2"/>
  <c r="BX414" i="2"/>
  <c r="AK414" i="2"/>
  <c r="EY413" i="2"/>
  <c r="DL413" i="2"/>
  <c r="BX413" i="2"/>
  <c r="AK413" i="2"/>
  <c r="EY412" i="2"/>
  <c r="DL412" i="2"/>
  <c r="BX412" i="2"/>
  <c r="BY412" i="2" s="1"/>
  <c r="BZ412" i="2" s="1"/>
  <c r="AK412" i="2"/>
  <c r="EY411" i="2"/>
  <c r="DL411" i="2"/>
  <c r="BX411" i="2"/>
  <c r="AK411" i="2"/>
  <c r="EY410" i="2"/>
  <c r="DL410" i="2"/>
  <c r="BX410" i="2"/>
  <c r="AK410" i="2"/>
  <c r="EY409" i="2"/>
  <c r="DL409" i="2"/>
  <c r="BX409" i="2"/>
  <c r="AK409" i="2"/>
  <c r="EY408" i="2"/>
  <c r="DL408" i="2"/>
  <c r="BX408" i="2"/>
  <c r="AK408" i="2"/>
  <c r="BY408" i="2" s="1"/>
  <c r="BZ408" i="2" s="1"/>
  <c r="EY407" i="2"/>
  <c r="EY416" i="2" s="1"/>
  <c r="DL407" i="2"/>
  <c r="BX407" i="2"/>
  <c r="AK407" i="2"/>
  <c r="FB406" i="2"/>
  <c r="EX406" i="2"/>
  <c r="EW406" i="2"/>
  <c r="EV406" i="2"/>
  <c r="ET406" i="2"/>
  <c r="ES406" i="2"/>
  <c r="EO406" i="2"/>
  <c r="EN406" i="2"/>
  <c r="EM406" i="2"/>
  <c r="EL406" i="2"/>
  <c r="EK406" i="2"/>
  <c r="EJ406" i="2"/>
  <c r="EI406" i="2"/>
  <c r="EH406" i="2"/>
  <c r="EG406" i="2"/>
  <c r="EF406" i="2"/>
  <c r="EE406" i="2"/>
  <c r="ED406" i="2"/>
  <c r="EC406" i="2"/>
  <c r="EB406" i="2"/>
  <c r="EA406" i="2"/>
  <c r="DZ406" i="2"/>
  <c r="DY406" i="2"/>
  <c r="DX406" i="2"/>
  <c r="DW406" i="2"/>
  <c r="DV406" i="2"/>
  <c r="DU406" i="2"/>
  <c r="DT406" i="2"/>
  <c r="DS406" i="2"/>
  <c r="DR406" i="2"/>
  <c r="DQ406" i="2"/>
  <c r="DP406" i="2"/>
  <c r="DO406" i="2"/>
  <c r="DN406" i="2"/>
  <c r="DK406" i="2"/>
  <c r="DJ406" i="2"/>
  <c r="DI406" i="2"/>
  <c r="DG406" i="2"/>
  <c r="DF406" i="2"/>
  <c r="DB406" i="2"/>
  <c r="DA406" i="2"/>
  <c r="CZ406" i="2"/>
  <c r="CY406" i="2"/>
  <c r="CX406" i="2"/>
  <c r="CW406" i="2"/>
  <c r="CV406" i="2"/>
  <c r="CU406" i="2"/>
  <c r="CT406" i="2"/>
  <c r="CS406" i="2"/>
  <c r="CR406" i="2"/>
  <c r="CQ406" i="2"/>
  <c r="CP406" i="2"/>
  <c r="CO406" i="2"/>
  <c r="CN406" i="2"/>
  <c r="CM406" i="2"/>
  <c r="CL406" i="2"/>
  <c r="CK406" i="2"/>
  <c r="CJ406" i="2"/>
  <c r="CI406" i="2"/>
  <c r="CH406" i="2"/>
  <c r="CG406" i="2"/>
  <c r="CF406" i="2"/>
  <c r="CE406" i="2"/>
  <c r="CD406" i="2"/>
  <c r="CC406" i="2"/>
  <c r="CB406" i="2"/>
  <c r="CA406" i="2"/>
  <c r="BW406" i="2"/>
  <c r="BV406" i="2"/>
  <c r="BU406" i="2"/>
  <c r="BT406" i="2"/>
  <c r="BR406" i="2"/>
  <c r="BQ406" i="2"/>
  <c r="BP406" i="2"/>
  <c r="BM406" i="2"/>
  <c r="BL406" i="2"/>
  <c r="BK406" i="2"/>
  <c r="BJ406" i="2"/>
  <c r="BI406" i="2"/>
  <c r="BH406" i="2"/>
  <c r="BG406" i="2"/>
  <c r="BF406" i="2"/>
  <c r="BE406" i="2"/>
  <c r="BD406" i="2"/>
  <c r="BC406" i="2"/>
  <c r="BB406" i="2"/>
  <c r="BA406" i="2"/>
  <c r="AZ406" i="2"/>
  <c r="AY406" i="2"/>
  <c r="AX406" i="2"/>
  <c r="AW406" i="2"/>
  <c r="AV406" i="2"/>
  <c r="AU406" i="2"/>
  <c r="AT406" i="2"/>
  <c r="AS406" i="2"/>
  <c r="AR406" i="2"/>
  <c r="AQ406" i="2"/>
  <c r="AP406" i="2"/>
  <c r="AO406" i="2"/>
  <c r="AN406" i="2"/>
  <c r="AM406" i="2"/>
  <c r="AL406" i="2"/>
  <c r="AJ406" i="2"/>
  <c r="AI406" i="2"/>
  <c r="AH406" i="2"/>
  <c r="AG406" i="2"/>
  <c r="AF406" i="2"/>
  <c r="AE406" i="2"/>
  <c r="AD406" i="2"/>
  <c r="AC406" i="2"/>
  <c r="AB406" i="2"/>
  <c r="AA406" i="2"/>
  <c r="Z406" i="2"/>
  <c r="W406" i="2"/>
  <c r="V406" i="2"/>
  <c r="U406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Y405" i="2"/>
  <c r="DL405" i="2"/>
  <c r="BX405" i="2"/>
  <c r="AK405" i="2"/>
  <c r="EY404" i="2"/>
  <c r="DL404" i="2"/>
  <c r="BX404" i="2"/>
  <c r="AK404" i="2"/>
  <c r="EY403" i="2"/>
  <c r="DL403" i="2"/>
  <c r="BX403" i="2"/>
  <c r="AK403" i="2"/>
  <c r="EY402" i="2"/>
  <c r="DL402" i="2"/>
  <c r="BX402" i="2"/>
  <c r="AK402" i="2"/>
  <c r="EY401" i="2"/>
  <c r="DL401" i="2"/>
  <c r="BX401" i="2"/>
  <c r="BY401" i="2" s="1"/>
  <c r="BZ401" i="2" s="1"/>
  <c r="AK401" i="2"/>
  <c r="EY400" i="2"/>
  <c r="DL400" i="2"/>
  <c r="BX400" i="2"/>
  <c r="AK400" i="2"/>
  <c r="EY399" i="2"/>
  <c r="DL399" i="2"/>
  <c r="BX399" i="2"/>
  <c r="BY399" i="2" s="1"/>
  <c r="BZ399" i="2" s="1"/>
  <c r="AK399" i="2"/>
  <c r="EY398" i="2"/>
  <c r="DL398" i="2"/>
  <c r="BX398" i="2"/>
  <c r="AK398" i="2"/>
  <c r="EY397" i="2"/>
  <c r="DL397" i="2"/>
  <c r="BX397" i="2"/>
  <c r="AK397" i="2"/>
  <c r="EY396" i="2"/>
  <c r="EZ396" i="2" s="1"/>
  <c r="FA396" i="2" s="1"/>
  <c r="DL396" i="2"/>
  <c r="BX396" i="2"/>
  <c r="BY396" i="2" s="1"/>
  <c r="BZ396" i="2" s="1"/>
  <c r="AK396" i="2"/>
  <c r="EY395" i="2"/>
  <c r="DL395" i="2"/>
  <c r="BX395" i="2"/>
  <c r="BY395" i="2" s="1"/>
  <c r="BZ395" i="2" s="1"/>
  <c r="AK395" i="2"/>
  <c r="EY394" i="2"/>
  <c r="DL394" i="2"/>
  <c r="BX394" i="2"/>
  <c r="AK394" i="2"/>
  <c r="EY393" i="2"/>
  <c r="DL393" i="2"/>
  <c r="BX393" i="2"/>
  <c r="EZ393" i="2" s="1"/>
  <c r="FA393" i="2" s="1"/>
  <c r="AK393" i="2"/>
  <c r="EY392" i="2"/>
  <c r="DL392" i="2"/>
  <c r="BX392" i="2"/>
  <c r="BY392" i="2" s="1"/>
  <c r="BZ392" i="2" s="1"/>
  <c r="AK392" i="2"/>
  <c r="EY391" i="2"/>
  <c r="EZ391" i="2" s="1"/>
  <c r="FA391" i="2" s="1"/>
  <c r="DL391" i="2"/>
  <c r="BX391" i="2"/>
  <c r="BY391" i="2" s="1"/>
  <c r="BZ391" i="2" s="1"/>
  <c r="AK391" i="2"/>
  <c r="EY390" i="2"/>
  <c r="DL390" i="2"/>
  <c r="BX390" i="2"/>
  <c r="AK390" i="2"/>
  <c r="EY389" i="2"/>
  <c r="ER406" i="2"/>
  <c r="DL389" i="2"/>
  <c r="DE406" i="2"/>
  <c r="BX389" i="2"/>
  <c r="AK389" i="2"/>
  <c r="EY388" i="2"/>
  <c r="DL388" i="2"/>
  <c r="BX388" i="2"/>
  <c r="AK388" i="2"/>
  <c r="EY387" i="2"/>
  <c r="EZ387" i="2" s="1"/>
  <c r="FA387" i="2" s="1"/>
  <c r="DL387" i="2"/>
  <c r="BX387" i="2"/>
  <c r="BY387" i="2" s="1"/>
  <c r="BZ387" i="2" s="1"/>
  <c r="AK387" i="2"/>
  <c r="EY386" i="2"/>
  <c r="DL386" i="2"/>
  <c r="BX386" i="2"/>
  <c r="AK386" i="2"/>
  <c r="EY385" i="2"/>
  <c r="DL385" i="2"/>
  <c r="BX385" i="2"/>
  <c r="AK385" i="2"/>
  <c r="EY384" i="2"/>
  <c r="DL384" i="2"/>
  <c r="BX384" i="2"/>
  <c r="AK384" i="2"/>
  <c r="EY383" i="2"/>
  <c r="DL383" i="2"/>
  <c r="BX383" i="2"/>
  <c r="AK383" i="2"/>
  <c r="BY383" i="2" s="1"/>
  <c r="BZ383" i="2" s="1"/>
  <c r="EY382" i="2"/>
  <c r="DL382" i="2"/>
  <c r="BX382" i="2"/>
  <c r="AK382" i="2"/>
  <c r="EY381" i="2"/>
  <c r="DL381" i="2"/>
  <c r="BX381" i="2"/>
  <c r="BY381" i="2" s="1"/>
  <c r="BZ381" i="2" s="1"/>
  <c r="AK381" i="2"/>
  <c r="EY380" i="2"/>
  <c r="DL380" i="2"/>
  <c r="BX380" i="2"/>
  <c r="AK380" i="2"/>
  <c r="EY379" i="2"/>
  <c r="DL379" i="2"/>
  <c r="BX379" i="2"/>
  <c r="AK379" i="2"/>
  <c r="EY378" i="2"/>
  <c r="EZ378" i="2" s="1"/>
  <c r="FA378" i="2" s="1"/>
  <c r="DL378" i="2"/>
  <c r="BX378" i="2"/>
  <c r="BY378" i="2" s="1"/>
  <c r="BZ378" i="2" s="1"/>
  <c r="AK378" i="2"/>
  <c r="EY377" i="2"/>
  <c r="DL377" i="2"/>
  <c r="BS406" i="2"/>
  <c r="BX377" i="2"/>
  <c r="AK377" i="2"/>
  <c r="DD406" i="2"/>
  <c r="BX376" i="2"/>
  <c r="AK376" i="2"/>
  <c r="EY375" i="2"/>
  <c r="BX375" i="2"/>
  <c r="AK375" i="2"/>
  <c r="EY374" i="2"/>
  <c r="DL374" i="2"/>
  <c r="BX374" i="2"/>
  <c r="FB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K373" i="2"/>
  <c r="DJ373" i="2"/>
  <c r="DI373" i="2"/>
  <c r="DH373" i="2"/>
  <c r="DG373" i="2"/>
  <c r="DF373" i="2"/>
  <c r="DE373" i="2"/>
  <c r="DD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CI373" i="2"/>
  <c r="CH373" i="2"/>
  <c r="CG373" i="2"/>
  <c r="CF373" i="2"/>
  <c r="CE373" i="2"/>
  <c r="CD373" i="2"/>
  <c r="CC373" i="2"/>
  <c r="CB373" i="2"/>
  <c r="CA373" i="2"/>
  <c r="BW373" i="2"/>
  <c r="BV373" i="2"/>
  <c r="BU373" i="2"/>
  <c r="BT373" i="2"/>
  <c r="BS373" i="2"/>
  <c r="BR373" i="2"/>
  <c r="BQ373" i="2"/>
  <c r="BP373" i="2"/>
  <c r="BO373" i="2"/>
  <c r="BN373" i="2"/>
  <c r="BM373" i="2"/>
  <c r="BL373" i="2"/>
  <c r="BK373" i="2"/>
  <c r="BJ373" i="2"/>
  <c r="BI373" i="2"/>
  <c r="BH373" i="2"/>
  <c r="BG373" i="2"/>
  <c r="BF373" i="2"/>
  <c r="BE373" i="2"/>
  <c r="BD373" i="2"/>
  <c r="BC373" i="2"/>
  <c r="BB373" i="2"/>
  <c r="BA373" i="2"/>
  <c r="AZ373" i="2"/>
  <c r="AY373" i="2"/>
  <c r="AX373" i="2"/>
  <c r="AW373" i="2"/>
  <c r="AV373" i="2"/>
  <c r="AU373" i="2"/>
  <c r="AT373" i="2"/>
  <c r="AS373" i="2"/>
  <c r="AR373" i="2"/>
  <c r="AQ373" i="2"/>
  <c r="AP373" i="2"/>
  <c r="AO373" i="2"/>
  <c r="AN373" i="2"/>
  <c r="AM373" i="2"/>
  <c r="AL373" i="2"/>
  <c r="AJ373" i="2"/>
  <c r="AI373" i="2"/>
  <c r="AH373" i="2"/>
  <c r="AG373" i="2"/>
  <c r="AF373" i="2"/>
  <c r="AE373" i="2"/>
  <c r="AD373" i="2"/>
  <c r="AC373" i="2"/>
  <c r="AB373" i="2"/>
  <c r="AA373" i="2"/>
  <c r="Z373" i="2"/>
  <c r="Y373" i="2"/>
  <c r="X373" i="2"/>
  <c r="W373" i="2"/>
  <c r="V373" i="2"/>
  <c r="U373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Y372" i="2"/>
  <c r="DL372" i="2"/>
  <c r="BX372" i="2"/>
  <c r="AK372" i="2"/>
  <c r="EZ371" i="2"/>
  <c r="EY371" i="2"/>
  <c r="DL371" i="2"/>
  <c r="BX371" i="2"/>
  <c r="AK371" i="2"/>
  <c r="EY370" i="2"/>
  <c r="DL370" i="2"/>
  <c r="BX370" i="2"/>
  <c r="AK370" i="2"/>
  <c r="EY369" i="2"/>
  <c r="BX369" i="2"/>
  <c r="AK369" i="2"/>
  <c r="E373" i="2"/>
  <c r="EY368" i="2"/>
  <c r="EY373" i="2" s="1"/>
  <c r="DL368" i="2"/>
  <c r="BX368" i="2"/>
  <c r="AK368" i="2"/>
  <c r="FB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CI367" i="2"/>
  <c r="CH367" i="2"/>
  <c r="CG367" i="2"/>
  <c r="CF367" i="2"/>
  <c r="CE367" i="2"/>
  <c r="CD367" i="2"/>
  <c r="CC367" i="2"/>
  <c r="CB367" i="2"/>
  <c r="CA367" i="2"/>
  <c r="BW367" i="2"/>
  <c r="BV367" i="2"/>
  <c r="BU367" i="2"/>
  <c r="BT367" i="2"/>
  <c r="BS367" i="2"/>
  <c r="BR367" i="2"/>
  <c r="BQ367" i="2"/>
  <c r="BP367" i="2"/>
  <c r="BO367" i="2"/>
  <c r="BN367" i="2"/>
  <c r="BM367" i="2"/>
  <c r="BL367" i="2"/>
  <c r="BK367" i="2"/>
  <c r="BJ367" i="2"/>
  <c r="BI367" i="2"/>
  <c r="BH367" i="2"/>
  <c r="BG367" i="2"/>
  <c r="BF367" i="2"/>
  <c r="BE367" i="2"/>
  <c r="BD367" i="2"/>
  <c r="BC367" i="2"/>
  <c r="BB367" i="2"/>
  <c r="BA367" i="2"/>
  <c r="AZ367" i="2"/>
  <c r="AY367" i="2"/>
  <c r="AX367" i="2"/>
  <c r="AW367" i="2"/>
  <c r="AV367" i="2"/>
  <c r="AU367" i="2"/>
  <c r="AT367" i="2"/>
  <c r="AS367" i="2"/>
  <c r="AR367" i="2"/>
  <c r="AQ367" i="2"/>
  <c r="AP367" i="2"/>
  <c r="AO367" i="2"/>
  <c r="AN367" i="2"/>
  <c r="AM367" i="2"/>
  <c r="AL367" i="2"/>
  <c r="AJ367" i="2"/>
  <c r="AI367" i="2"/>
  <c r="AH367" i="2"/>
  <c r="AG367" i="2"/>
  <c r="AF367" i="2"/>
  <c r="AE367" i="2"/>
  <c r="AD367" i="2"/>
  <c r="AC367" i="2"/>
  <c r="AB367" i="2"/>
  <c r="AA367" i="2"/>
  <c r="Z367" i="2"/>
  <c r="Y367" i="2"/>
  <c r="X367" i="2"/>
  <c r="W367" i="2"/>
  <c r="V367" i="2"/>
  <c r="U367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EY366" i="2"/>
  <c r="DL366" i="2"/>
  <c r="BX366" i="2"/>
  <c r="AK366" i="2"/>
  <c r="EY365" i="2"/>
  <c r="DL365" i="2"/>
  <c r="BX365" i="2"/>
  <c r="AK365" i="2"/>
  <c r="EY364" i="2"/>
  <c r="EZ364" i="2" s="1"/>
  <c r="FA364" i="2" s="1"/>
  <c r="DL364" i="2"/>
  <c r="BX364" i="2"/>
  <c r="AK364" i="2"/>
  <c r="BY364" i="2" s="1"/>
  <c r="BZ364" i="2" s="1"/>
  <c r="EY363" i="2"/>
  <c r="DL363" i="2"/>
  <c r="BX363" i="2"/>
  <c r="AK363" i="2"/>
  <c r="EY362" i="2"/>
  <c r="DL362" i="2"/>
  <c r="BX362" i="2"/>
  <c r="AK362" i="2"/>
  <c r="EY361" i="2"/>
  <c r="DL361" i="2"/>
  <c r="BX361" i="2"/>
  <c r="AK361" i="2"/>
  <c r="FB360" i="2"/>
  <c r="EX360" i="2"/>
  <c r="EW360" i="2"/>
  <c r="EV360" i="2"/>
  <c r="EU360" i="2"/>
  <c r="ET360" i="2"/>
  <c r="ES360" i="2"/>
  <c r="ER360" i="2"/>
  <c r="EQ360" i="2"/>
  <c r="EP360" i="2"/>
  <c r="EO360" i="2"/>
  <c r="EN360" i="2"/>
  <c r="EM360" i="2"/>
  <c r="EL360" i="2"/>
  <c r="EK360" i="2"/>
  <c r="EJ360" i="2"/>
  <c r="EI360" i="2"/>
  <c r="EH360" i="2"/>
  <c r="EG360" i="2"/>
  <c r="EF360" i="2"/>
  <c r="EE360" i="2"/>
  <c r="ED360" i="2"/>
  <c r="EC360" i="2"/>
  <c r="EB360" i="2"/>
  <c r="EA360" i="2"/>
  <c r="DZ360" i="2"/>
  <c r="DY360" i="2"/>
  <c r="DX360" i="2"/>
  <c r="DW360" i="2"/>
  <c r="DV360" i="2"/>
  <c r="DU360" i="2"/>
  <c r="DT360" i="2"/>
  <c r="DS360" i="2"/>
  <c r="DR360" i="2"/>
  <c r="DQ360" i="2"/>
  <c r="DP360" i="2"/>
  <c r="DO360" i="2"/>
  <c r="DN360" i="2"/>
  <c r="DK360" i="2"/>
  <c r="DJ360" i="2"/>
  <c r="DI360" i="2"/>
  <c r="DH360" i="2"/>
  <c r="DG360" i="2"/>
  <c r="DF360" i="2"/>
  <c r="DE360" i="2"/>
  <c r="DD360" i="2"/>
  <c r="DC360" i="2"/>
  <c r="DB360" i="2"/>
  <c r="DA360" i="2"/>
  <c r="CZ360" i="2"/>
  <c r="CY360" i="2"/>
  <c r="CX360" i="2"/>
  <c r="CW360" i="2"/>
  <c r="CV360" i="2"/>
  <c r="CU360" i="2"/>
  <c r="CT360" i="2"/>
  <c r="CS360" i="2"/>
  <c r="CR360" i="2"/>
  <c r="CQ360" i="2"/>
  <c r="CP360" i="2"/>
  <c r="CO360" i="2"/>
  <c r="CN360" i="2"/>
  <c r="CM360" i="2"/>
  <c r="CL360" i="2"/>
  <c r="CK360" i="2"/>
  <c r="CJ360" i="2"/>
  <c r="CI360" i="2"/>
  <c r="CH360" i="2"/>
  <c r="CG360" i="2"/>
  <c r="CF360" i="2"/>
  <c r="CE360" i="2"/>
  <c r="CD360" i="2"/>
  <c r="CC360" i="2"/>
  <c r="CB360" i="2"/>
  <c r="CA360" i="2"/>
  <c r="BW360" i="2"/>
  <c r="BU360" i="2"/>
  <c r="BT360" i="2"/>
  <c r="BS360" i="2"/>
  <c r="BR360" i="2"/>
  <c r="BQ360" i="2"/>
  <c r="BP360" i="2"/>
  <c r="BO360" i="2"/>
  <c r="BM360" i="2"/>
  <c r="BL360" i="2"/>
  <c r="BK360" i="2"/>
  <c r="BJ360" i="2"/>
  <c r="BI360" i="2"/>
  <c r="BH360" i="2"/>
  <c r="BG360" i="2"/>
  <c r="BF360" i="2"/>
  <c r="BE360" i="2"/>
  <c r="BD360" i="2"/>
  <c r="BC360" i="2"/>
  <c r="BB360" i="2"/>
  <c r="BA360" i="2"/>
  <c r="AZ360" i="2"/>
  <c r="AY360" i="2"/>
  <c r="AX360" i="2"/>
  <c r="AW360" i="2"/>
  <c r="AV360" i="2"/>
  <c r="AU360" i="2"/>
  <c r="AT360" i="2"/>
  <c r="AS360" i="2"/>
  <c r="AR360" i="2"/>
  <c r="AQ360" i="2"/>
  <c r="AP360" i="2"/>
  <c r="AO360" i="2"/>
  <c r="AN360" i="2"/>
  <c r="AM360" i="2"/>
  <c r="AL360" i="2"/>
  <c r="AK360" i="2"/>
  <c r="AJ360" i="2"/>
  <c r="AI360" i="2"/>
  <c r="AH360" i="2"/>
  <c r="AG360" i="2"/>
  <c r="AF360" i="2"/>
  <c r="AE360" i="2"/>
  <c r="AD360" i="2"/>
  <c r="AC360" i="2"/>
  <c r="AB360" i="2"/>
  <c r="AA360" i="2"/>
  <c r="Z360" i="2"/>
  <c r="Y360" i="2"/>
  <c r="X360" i="2"/>
  <c r="W360" i="2"/>
  <c r="V360" i="2"/>
  <c r="U360" i="2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Y359" i="2"/>
  <c r="EY360" i="2" s="1"/>
  <c r="DL359" i="2"/>
  <c r="BX359" i="2"/>
  <c r="EZ359" i="2" s="1"/>
  <c r="EZ360" i="2" s="1"/>
  <c r="E360" i="2"/>
  <c r="FB358" i="2"/>
  <c r="EX358" i="2"/>
  <c r="EW358" i="2"/>
  <c r="EV358" i="2"/>
  <c r="EU358" i="2"/>
  <c r="ET358" i="2"/>
  <c r="ES358" i="2"/>
  <c r="ER358" i="2"/>
  <c r="EQ358" i="2"/>
  <c r="EP358" i="2"/>
  <c r="EO358" i="2"/>
  <c r="EN358" i="2"/>
  <c r="EM358" i="2"/>
  <c r="EL358" i="2"/>
  <c r="EK358" i="2"/>
  <c r="EJ358" i="2"/>
  <c r="EI358" i="2"/>
  <c r="EH358" i="2"/>
  <c r="EG358" i="2"/>
  <c r="EF358" i="2"/>
  <c r="EE358" i="2"/>
  <c r="ED358" i="2"/>
  <c r="EC358" i="2"/>
  <c r="EB358" i="2"/>
  <c r="EA358" i="2"/>
  <c r="DZ358" i="2"/>
  <c r="DY358" i="2"/>
  <c r="DX358" i="2"/>
  <c r="DW358" i="2"/>
  <c r="DV358" i="2"/>
  <c r="DU358" i="2"/>
  <c r="DT358" i="2"/>
  <c r="DS358" i="2"/>
  <c r="DR358" i="2"/>
  <c r="DQ358" i="2"/>
  <c r="DP358" i="2"/>
  <c r="DO358" i="2"/>
  <c r="DN358" i="2"/>
  <c r="DK358" i="2"/>
  <c r="DJ358" i="2"/>
  <c r="DI358" i="2"/>
  <c r="DH358" i="2"/>
  <c r="DG358" i="2"/>
  <c r="DF358" i="2"/>
  <c r="DE358" i="2"/>
  <c r="DD358" i="2"/>
  <c r="DC358" i="2"/>
  <c r="DB358" i="2"/>
  <c r="DA358" i="2"/>
  <c r="CZ358" i="2"/>
  <c r="CY358" i="2"/>
  <c r="CX358" i="2"/>
  <c r="CW358" i="2"/>
  <c r="CV358" i="2"/>
  <c r="CU358" i="2"/>
  <c r="CT358" i="2"/>
  <c r="CS358" i="2"/>
  <c r="CR358" i="2"/>
  <c r="CQ358" i="2"/>
  <c r="CP358" i="2"/>
  <c r="CO358" i="2"/>
  <c r="CN358" i="2"/>
  <c r="CM358" i="2"/>
  <c r="CL358" i="2"/>
  <c r="CK358" i="2"/>
  <c r="CJ358" i="2"/>
  <c r="CI358" i="2"/>
  <c r="CH358" i="2"/>
  <c r="CG358" i="2"/>
  <c r="CF358" i="2"/>
  <c r="CE358" i="2"/>
  <c r="CD358" i="2"/>
  <c r="CC358" i="2"/>
  <c r="CB358" i="2"/>
  <c r="CA358" i="2"/>
  <c r="BW358" i="2"/>
  <c r="BU358" i="2"/>
  <c r="BT358" i="2"/>
  <c r="BS358" i="2"/>
  <c r="BR358" i="2"/>
  <c r="BQ358" i="2"/>
  <c r="BP358" i="2"/>
  <c r="BO358" i="2"/>
  <c r="BM358" i="2"/>
  <c r="BL358" i="2"/>
  <c r="BK358" i="2"/>
  <c r="BJ358" i="2"/>
  <c r="BI358" i="2"/>
  <c r="BH358" i="2"/>
  <c r="BG358" i="2"/>
  <c r="BF358" i="2"/>
  <c r="BE358" i="2"/>
  <c r="BD358" i="2"/>
  <c r="BC358" i="2"/>
  <c r="BB358" i="2"/>
  <c r="BA358" i="2"/>
  <c r="AZ358" i="2"/>
  <c r="AY358" i="2"/>
  <c r="AX358" i="2"/>
  <c r="AW358" i="2"/>
  <c r="AV358" i="2"/>
  <c r="AU358" i="2"/>
  <c r="AT358" i="2"/>
  <c r="AS358" i="2"/>
  <c r="AR358" i="2"/>
  <c r="AQ358" i="2"/>
  <c r="AP358" i="2"/>
  <c r="AO358" i="2"/>
  <c r="AN358" i="2"/>
  <c r="AM358" i="2"/>
  <c r="AL358" i="2"/>
  <c r="AJ358" i="2"/>
  <c r="AI358" i="2"/>
  <c r="AH358" i="2"/>
  <c r="AG358" i="2"/>
  <c r="AF358" i="2"/>
  <c r="AE358" i="2"/>
  <c r="AD358" i="2"/>
  <c r="AC358" i="2"/>
  <c r="AB358" i="2"/>
  <c r="AA358" i="2"/>
  <c r="Z358" i="2"/>
  <c r="Y358" i="2"/>
  <c r="X358" i="2"/>
  <c r="W358" i="2"/>
  <c r="V358" i="2"/>
  <c r="U358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Y357" i="2"/>
  <c r="DL357" i="2"/>
  <c r="BX357" i="2"/>
  <c r="AK357" i="2"/>
  <c r="EY356" i="2"/>
  <c r="DL356" i="2"/>
  <c r="BX356" i="2"/>
  <c r="AK356" i="2"/>
  <c r="EY355" i="2"/>
  <c r="DL355" i="2"/>
  <c r="BX355" i="2"/>
  <c r="AK355" i="2"/>
  <c r="EY354" i="2"/>
  <c r="DL354" i="2"/>
  <c r="BX354" i="2"/>
  <c r="AK354" i="2"/>
  <c r="EY353" i="2"/>
  <c r="DL353" i="2"/>
  <c r="BX353" i="2"/>
  <c r="AK353" i="2"/>
  <c r="EY352" i="2"/>
  <c r="DL352" i="2"/>
  <c r="BX352" i="2"/>
  <c r="AK352" i="2"/>
  <c r="FB351" i="2"/>
  <c r="EX351" i="2"/>
  <c r="EW351" i="2"/>
  <c r="EV351" i="2"/>
  <c r="EU351" i="2"/>
  <c r="ET351" i="2"/>
  <c r="ES351" i="2"/>
  <c r="ER351" i="2"/>
  <c r="EQ351" i="2"/>
  <c r="EP351" i="2"/>
  <c r="EO351" i="2"/>
  <c r="EN351" i="2"/>
  <c r="EM351" i="2"/>
  <c r="EL351" i="2"/>
  <c r="EK351" i="2"/>
  <c r="EJ351" i="2"/>
  <c r="EI351" i="2"/>
  <c r="EH351" i="2"/>
  <c r="EG351" i="2"/>
  <c r="EF351" i="2"/>
  <c r="EE351" i="2"/>
  <c r="ED351" i="2"/>
  <c r="EC351" i="2"/>
  <c r="EB351" i="2"/>
  <c r="EA351" i="2"/>
  <c r="DZ351" i="2"/>
  <c r="DY351" i="2"/>
  <c r="DX351" i="2"/>
  <c r="DW351" i="2"/>
  <c r="DV351" i="2"/>
  <c r="DU351" i="2"/>
  <c r="DT351" i="2"/>
  <c r="DS351" i="2"/>
  <c r="DR351" i="2"/>
  <c r="DQ351" i="2"/>
  <c r="DP351" i="2"/>
  <c r="DO351" i="2"/>
  <c r="DN351" i="2"/>
  <c r="DK351" i="2"/>
  <c r="DJ351" i="2"/>
  <c r="DI351" i="2"/>
  <c r="DH351" i="2"/>
  <c r="DG351" i="2"/>
  <c r="DF351" i="2"/>
  <c r="DE351" i="2"/>
  <c r="DD351" i="2"/>
  <c r="DC351" i="2"/>
  <c r="DB351" i="2"/>
  <c r="DA351" i="2"/>
  <c r="CZ351" i="2"/>
  <c r="CY351" i="2"/>
  <c r="CX351" i="2"/>
  <c r="CW351" i="2"/>
  <c r="CV351" i="2"/>
  <c r="CU351" i="2"/>
  <c r="CT351" i="2"/>
  <c r="CS351" i="2"/>
  <c r="CR351" i="2"/>
  <c r="CQ351" i="2"/>
  <c r="CP351" i="2"/>
  <c r="CO351" i="2"/>
  <c r="CN351" i="2"/>
  <c r="CM351" i="2"/>
  <c r="CL351" i="2"/>
  <c r="CK351" i="2"/>
  <c r="CJ351" i="2"/>
  <c r="CI351" i="2"/>
  <c r="CH351" i="2"/>
  <c r="CG351" i="2"/>
  <c r="CF351" i="2"/>
  <c r="CE351" i="2"/>
  <c r="CD351" i="2"/>
  <c r="CC351" i="2"/>
  <c r="CB351" i="2"/>
  <c r="CA351" i="2"/>
  <c r="BW351" i="2"/>
  <c r="BV351" i="2"/>
  <c r="BU351" i="2"/>
  <c r="BT351" i="2"/>
  <c r="BS351" i="2"/>
  <c r="BR351" i="2"/>
  <c r="BQ351" i="2"/>
  <c r="BP351" i="2"/>
  <c r="BO351" i="2"/>
  <c r="BN351" i="2"/>
  <c r="BM351" i="2"/>
  <c r="BL351" i="2"/>
  <c r="BK351" i="2"/>
  <c r="BJ351" i="2"/>
  <c r="BI351" i="2"/>
  <c r="BH351" i="2"/>
  <c r="BG351" i="2"/>
  <c r="BF351" i="2"/>
  <c r="BE351" i="2"/>
  <c r="BD351" i="2"/>
  <c r="BC351" i="2"/>
  <c r="BB351" i="2"/>
  <c r="BA351" i="2"/>
  <c r="AZ351" i="2"/>
  <c r="AY351" i="2"/>
  <c r="AX351" i="2"/>
  <c r="AW351" i="2"/>
  <c r="AV351" i="2"/>
  <c r="AU351" i="2"/>
  <c r="AT351" i="2"/>
  <c r="AS351" i="2"/>
  <c r="AR351" i="2"/>
  <c r="AQ351" i="2"/>
  <c r="AP351" i="2"/>
  <c r="AO351" i="2"/>
  <c r="AN351" i="2"/>
  <c r="AM351" i="2"/>
  <c r="AL351" i="2"/>
  <c r="AJ351" i="2"/>
  <c r="AI351" i="2"/>
  <c r="AH351" i="2"/>
  <c r="AG351" i="2"/>
  <c r="AF351" i="2"/>
  <c r="AE351" i="2"/>
  <c r="AD351" i="2"/>
  <c r="AC351" i="2"/>
  <c r="AB351" i="2"/>
  <c r="AA351" i="2"/>
  <c r="Z351" i="2"/>
  <c r="Y351" i="2"/>
  <c r="X351" i="2"/>
  <c r="W351" i="2"/>
  <c r="V351" i="2"/>
  <c r="U351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EY350" i="2"/>
  <c r="DL350" i="2"/>
  <c r="BX350" i="2"/>
  <c r="AK350" i="2"/>
  <c r="EY349" i="2"/>
  <c r="DL349" i="2"/>
  <c r="BX349" i="2"/>
  <c r="AK349" i="2"/>
  <c r="EY348" i="2"/>
  <c r="EZ348" i="2" s="1"/>
  <c r="FA348" i="2" s="1"/>
  <c r="DL348" i="2"/>
  <c r="BX348" i="2"/>
  <c r="AK348" i="2"/>
  <c r="BY348" i="2" s="1"/>
  <c r="BZ348" i="2" s="1"/>
  <c r="EY347" i="2"/>
  <c r="DL347" i="2"/>
  <c r="BX347" i="2"/>
  <c r="AK347" i="2"/>
  <c r="EY346" i="2"/>
  <c r="DL346" i="2"/>
  <c r="BX346" i="2"/>
  <c r="AK346" i="2"/>
  <c r="EY345" i="2"/>
  <c r="DL345" i="2"/>
  <c r="BX345" i="2"/>
  <c r="AK345" i="2"/>
  <c r="FB344" i="2"/>
  <c r="EX344" i="2"/>
  <c r="EW344" i="2"/>
  <c r="EV344" i="2"/>
  <c r="EU344" i="2"/>
  <c r="ET344" i="2"/>
  <c r="ES344" i="2"/>
  <c r="ER344" i="2"/>
  <c r="EQ344" i="2"/>
  <c r="EP344" i="2"/>
  <c r="EO344" i="2"/>
  <c r="EN344" i="2"/>
  <c r="EM344" i="2"/>
  <c r="EL344" i="2"/>
  <c r="EK344" i="2"/>
  <c r="EJ344" i="2"/>
  <c r="EI344" i="2"/>
  <c r="EH344" i="2"/>
  <c r="EG344" i="2"/>
  <c r="EF344" i="2"/>
  <c r="EE344" i="2"/>
  <c r="ED344" i="2"/>
  <c r="EC344" i="2"/>
  <c r="EB344" i="2"/>
  <c r="EA344" i="2"/>
  <c r="DZ344" i="2"/>
  <c r="DY344" i="2"/>
  <c r="DX344" i="2"/>
  <c r="DW344" i="2"/>
  <c r="DV344" i="2"/>
  <c r="DU344" i="2"/>
  <c r="DT344" i="2"/>
  <c r="DS344" i="2"/>
  <c r="DR344" i="2"/>
  <c r="DQ344" i="2"/>
  <c r="DP344" i="2"/>
  <c r="DO344" i="2"/>
  <c r="DN344" i="2"/>
  <c r="DL344" i="2"/>
  <c r="DK344" i="2"/>
  <c r="DJ344" i="2"/>
  <c r="DI344" i="2"/>
  <c r="DH344" i="2"/>
  <c r="DG344" i="2"/>
  <c r="DF344" i="2"/>
  <c r="DE344" i="2"/>
  <c r="DD344" i="2"/>
  <c r="DC344" i="2"/>
  <c r="DB344" i="2"/>
  <c r="DA344" i="2"/>
  <c r="CZ344" i="2"/>
  <c r="CY344" i="2"/>
  <c r="CX344" i="2"/>
  <c r="CW344" i="2"/>
  <c r="CV344" i="2"/>
  <c r="CU344" i="2"/>
  <c r="CT344" i="2"/>
  <c r="CS344" i="2"/>
  <c r="CR344" i="2"/>
  <c r="CQ344" i="2"/>
  <c r="CP344" i="2"/>
  <c r="CO344" i="2"/>
  <c r="CN344" i="2"/>
  <c r="CM344" i="2"/>
  <c r="CL344" i="2"/>
  <c r="CK344" i="2"/>
  <c r="CJ344" i="2"/>
  <c r="CI344" i="2"/>
  <c r="CH344" i="2"/>
  <c r="CG344" i="2"/>
  <c r="CF344" i="2"/>
  <c r="CE344" i="2"/>
  <c r="CD344" i="2"/>
  <c r="CC344" i="2"/>
  <c r="CB344" i="2"/>
  <c r="CA344" i="2"/>
  <c r="BX344" i="2"/>
  <c r="BW344" i="2"/>
  <c r="BV344" i="2"/>
  <c r="BU344" i="2"/>
  <c r="BT344" i="2"/>
  <c r="BS344" i="2"/>
  <c r="BR344" i="2"/>
  <c r="BQ344" i="2"/>
  <c r="BP344" i="2"/>
  <c r="BO344" i="2"/>
  <c r="BN344" i="2"/>
  <c r="BM344" i="2"/>
  <c r="BL344" i="2"/>
  <c r="BK344" i="2"/>
  <c r="BJ344" i="2"/>
  <c r="BI344" i="2"/>
  <c r="BH344" i="2"/>
  <c r="BG344" i="2"/>
  <c r="BF344" i="2"/>
  <c r="BE344" i="2"/>
  <c r="BD344" i="2"/>
  <c r="BC344" i="2"/>
  <c r="BB344" i="2"/>
  <c r="BA344" i="2"/>
  <c r="AZ344" i="2"/>
  <c r="AY344" i="2"/>
  <c r="AX344" i="2"/>
  <c r="AW344" i="2"/>
  <c r="AV344" i="2"/>
  <c r="AU344" i="2"/>
  <c r="AT344" i="2"/>
  <c r="AS344" i="2"/>
  <c r="AR344" i="2"/>
  <c r="AQ344" i="2"/>
  <c r="AP344" i="2"/>
  <c r="AO344" i="2"/>
  <c r="AN344" i="2"/>
  <c r="AM344" i="2"/>
  <c r="AL344" i="2"/>
  <c r="AK344" i="2"/>
  <c r="AJ344" i="2"/>
  <c r="AI344" i="2"/>
  <c r="AH344" i="2"/>
  <c r="AG344" i="2"/>
  <c r="AF344" i="2"/>
  <c r="AE344" i="2"/>
  <c r="AD344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EY343" i="2"/>
  <c r="DL343" i="2"/>
  <c r="BY343" i="2"/>
  <c r="BX343" i="2"/>
  <c r="AK343" i="2"/>
  <c r="FB342" i="2"/>
  <c r="EX342" i="2"/>
  <c r="EW342" i="2"/>
  <c r="EV342" i="2"/>
  <c r="EU342" i="2"/>
  <c r="ET342" i="2"/>
  <c r="ES342" i="2"/>
  <c r="ER342" i="2"/>
  <c r="EQ342" i="2"/>
  <c r="EP342" i="2"/>
  <c r="EO342" i="2"/>
  <c r="EN342" i="2"/>
  <c r="EM342" i="2"/>
  <c r="EL342" i="2"/>
  <c r="EK342" i="2"/>
  <c r="EJ342" i="2"/>
  <c r="EI342" i="2"/>
  <c r="EH342" i="2"/>
  <c r="EG342" i="2"/>
  <c r="EF342" i="2"/>
  <c r="EE342" i="2"/>
  <c r="ED342" i="2"/>
  <c r="EC342" i="2"/>
  <c r="EB342" i="2"/>
  <c r="EA342" i="2"/>
  <c r="DZ342" i="2"/>
  <c r="DY342" i="2"/>
  <c r="DX342" i="2"/>
  <c r="DW342" i="2"/>
  <c r="DV342" i="2"/>
  <c r="DU342" i="2"/>
  <c r="DT342" i="2"/>
  <c r="DS342" i="2"/>
  <c r="DR342" i="2"/>
  <c r="DQ342" i="2"/>
  <c r="DP342" i="2"/>
  <c r="DO342" i="2"/>
  <c r="DN342" i="2"/>
  <c r="DK342" i="2"/>
  <c r="DJ342" i="2"/>
  <c r="DI342" i="2"/>
  <c r="DH342" i="2"/>
  <c r="DG342" i="2"/>
  <c r="DF342" i="2"/>
  <c r="DE342" i="2"/>
  <c r="DD342" i="2"/>
  <c r="DC342" i="2"/>
  <c r="DB342" i="2"/>
  <c r="DA342" i="2"/>
  <c r="CZ342" i="2"/>
  <c r="CY342" i="2"/>
  <c r="CX342" i="2"/>
  <c r="CW342" i="2"/>
  <c r="CV342" i="2"/>
  <c r="CU342" i="2"/>
  <c r="CT342" i="2"/>
  <c r="CS342" i="2"/>
  <c r="CR342" i="2"/>
  <c r="CQ342" i="2"/>
  <c r="CP342" i="2"/>
  <c r="CO342" i="2"/>
  <c r="CN342" i="2"/>
  <c r="CM342" i="2"/>
  <c r="CL342" i="2"/>
  <c r="CK342" i="2"/>
  <c r="CJ342" i="2"/>
  <c r="CI342" i="2"/>
  <c r="CH342" i="2"/>
  <c r="CG342" i="2"/>
  <c r="CF342" i="2"/>
  <c r="CE342" i="2"/>
  <c r="CD342" i="2"/>
  <c r="CC342" i="2"/>
  <c r="CB342" i="2"/>
  <c r="CA342" i="2"/>
  <c r="BW342" i="2"/>
  <c r="BV342" i="2"/>
  <c r="BU342" i="2"/>
  <c r="BT342" i="2"/>
  <c r="BS342" i="2"/>
  <c r="BR342" i="2"/>
  <c r="BQ342" i="2"/>
  <c r="BP342" i="2"/>
  <c r="BO342" i="2"/>
  <c r="BN342" i="2"/>
  <c r="BM342" i="2"/>
  <c r="BL342" i="2"/>
  <c r="BK342" i="2"/>
  <c r="BJ342" i="2"/>
  <c r="BI342" i="2"/>
  <c r="BH342" i="2"/>
  <c r="BG342" i="2"/>
  <c r="BF342" i="2"/>
  <c r="BE342" i="2"/>
  <c r="BD342" i="2"/>
  <c r="BC342" i="2"/>
  <c r="BB342" i="2"/>
  <c r="BA342" i="2"/>
  <c r="AZ342" i="2"/>
  <c r="AY342" i="2"/>
  <c r="AX342" i="2"/>
  <c r="AW342" i="2"/>
  <c r="AV342" i="2"/>
  <c r="AU342" i="2"/>
  <c r="AT342" i="2"/>
  <c r="AS342" i="2"/>
  <c r="AR342" i="2"/>
  <c r="AQ342" i="2"/>
  <c r="AP342" i="2"/>
  <c r="AO342" i="2"/>
  <c r="AN342" i="2"/>
  <c r="AM342" i="2"/>
  <c r="AL342" i="2"/>
  <c r="AJ342" i="2"/>
  <c r="AI342" i="2"/>
  <c r="AH342" i="2"/>
  <c r="AG342" i="2"/>
  <c r="AF342" i="2"/>
  <c r="AE342" i="2"/>
  <c r="AD342" i="2"/>
  <c r="AC342" i="2"/>
  <c r="AB342" i="2"/>
  <c r="AA342" i="2"/>
  <c r="Z342" i="2"/>
  <c r="Y342" i="2"/>
  <c r="X342" i="2"/>
  <c r="W342" i="2"/>
  <c r="V342" i="2"/>
  <c r="U342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EY341" i="2"/>
  <c r="DL341" i="2"/>
  <c r="BX341" i="2"/>
  <c r="AK341" i="2"/>
  <c r="EY340" i="2"/>
  <c r="DL340" i="2"/>
  <c r="BX340" i="2"/>
  <c r="AK340" i="2"/>
  <c r="EY339" i="2"/>
  <c r="DL339" i="2"/>
  <c r="BX339" i="2"/>
  <c r="AK339" i="2"/>
  <c r="EY338" i="2"/>
  <c r="DL338" i="2"/>
  <c r="BX338" i="2"/>
  <c r="BY338" i="2" s="1"/>
  <c r="BZ338" i="2" s="1"/>
  <c r="AK338" i="2"/>
  <c r="EY337" i="2"/>
  <c r="EY342" i="2" s="1"/>
  <c r="DL337" i="2"/>
  <c r="BX337" i="2"/>
  <c r="AK337" i="2"/>
  <c r="EY336" i="2"/>
  <c r="DL336" i="2"/>
  <c r="BX336" i="2"/>
  <c r="AK336" i="2"/>
  <c r="EG335" i="2"/>
  <c r="FB334" i="2"/>
  <c r="EX334" i="2"/>
  <c r="EW334" i="2"/>
  <c r="EV334" i="2"/>
  <c r="ET334" i="2"/>
  <c r="ES334" i="2"/>
  <c r="EQ334" i="2"/>
  <c r="EP334" i="2"/>
  <c r="EO334" i="2"/>
  <c r="EN334" i="2"/>
  <c r="EM334" i="2"/>
  <c r="EL334" i="2"/>
  <c r="EK334" i="2"/>
  <c r="EK335" i="2" s="1"/>
  <c r="EK464" i="2" s="1"/>
  <c r="EK467" i="2" s="1"/>
  <c r="EJ334" i="2"/>
  <c r="EI334" i="2"/>
  <c r="EH334" i="2"/>
  <c r="EG334" i="2"/>
  <c r="EF334" i="2"/>
  <c r="EE334" i="2"/>
  <c r="ED334" i="2"/>
  <c r="EC334" i="2"/>
  <c r="EB334" i="2"/>
  <c r="EA334" i="2"/>
  <c r="DZ334" i="2"/>
  <c r="DY334" i="2"/>
  <c r="DX334" i="2"/>
  <c r="DW334" i="2"/>
  <c r="DV334" i="2"/>
  <c r="DU334" i="2"/>
  <c r="DU335" i="2" s="1"/>
  <c r="DU464" i="2" s="1"/>
  <c r="DU467" i="2" s="1"/>
  <c r="DU491" i="2" s="1"/>
  <c r="DU494" i="2" s="1"/>
  <c r="DT334" i="2"/>
  <c r="DS334" i="2"/>
  <c r="DR334" i="2"/>
  <c r="DQ334" i="2"/>
  <c r="DP334" i="2"/>
  <c r="DO334" i="2"/>
  <c r="DN334" i="2"/>
  <c r="DK334" i="2"/>
  <c r="DK335" i="2" s="1"/>
  <c r="DJ334" i="2"/>
  <c r="DI334" i="2"/>
  <c r="DG334" i="2"/>
  <c r="DF334" i="2"/>
  <c r="DE334" i="2"/>
  <c r="DD334" i="2"/>
  <c r="DC334" i="2"/>
  <c r="DB334" i="2"/>
  <c r="DA334" i="2"/>
  <c r="CZ334" i="2"/>
  <c r="CY334" i="2"/>
  <c r="CX334" i="2"/>
  <c r="CW334" i="2"/>
  <c r="CV334" i="2"/>
  <c r="CU334" i="2"/>
  <c r="CT334" i="2"/>
  <c r="CS334" i="2"/>
  <c r="CR334" i="2"/>
  <c r="CQ334" i="2"/>
  <c r="CP334" i="2"/>
  <c r="CO334" i="2"/>
  <c r="CN334" i="2"/>
  <c r="CM334" i="2"/>
  <c r="CL334" i="2"/>
  <c r="CK334" i="2"/>
  <c r="CJ334" i="2"/>
  <c r="CI334" i="2"/>
  <c r="CH334" i="2"/>
  <c r="CG334" i="2"/>
  <c r="CF334" i="2"/>
  <c r="CE334" i="2"/>
  <c r="CD334" i="2"/>
  <c r="CC334" i="2"/>
  <c r="CB334" i="2"/>
  <c r="CA334" i="2"/>
  <c r="BW334" i="2"/>
  <c r="BV334" i="2"/>
  <c r="BU334" i="2"/>
  <c r="BT334" i="2"/>
  <c r="BR334" i="2"/>
  <c r="BQ334" i="2"/>
  <c r="BO334" i="2"/>
  <c r="BN334" i="2"/>
  <c r="BM334" i="2"/>
  <c r="BL334" i="2"/>
  <c r="BK334" i="2"/>
  <c r="BJ334" i="2"/>
  <c r="BI334" i="2"/>
  <c r="BI335" i="2" s="1"/>
  <c r="BH334" i="2"/>
  <c r="BG334" i="2"/>
  <c r="BF334" i="2"/>
  <c r="BE334" i="2"/>
  <c r="BD334" i="2"/>
  <c r="BC334" i="2"/>
  <c r="BB334" i="2"/>
  <c r="BA334" i="2"/>
  <c r="BA335" i="2" s="1"/>
  <c r="BA464" i="2" s="1"/>
  <c r="BA467" i="2" s="1"/>
  <c r="AZ334" i="2"/>
  <c r="AY334" i="2"/>
  <c r="AX334" i="2"/>
  <c r="AW334" i="2"/>
  <c r="AV334" i="2"/>
  <c r="AU334" i="2"/>
  <c r="AT334" i="2"/>
  <c r="AS334" i="2"/>
  <c r="AS335" i="2" s="1"/>
  <c r="AS464" i="2" s="1"/>
  <c r="AS467" i="2" s="1"/>
  <c r="AR334" i="2"/>
  <c r="AQ334" i="2"/>
  <c r="AP334" i="2"/>
  <c r="AO334" i="2"/>
  <c r="AN334" i="2"/>
  <c r="AM334" i="2"/>
  <c r="AL334" i="2"/>
  <c r="AJ334" i="2"/>
  <c r="AI334" i="2"/>
  <c r="AH334" i="2"/>
  <c r="AG334" i="2"/>
  <c r="AF334" i="2"/>
  <c r="AE334" i="2"/>
  <c r="AD334" i="2"/>
  <c r="AC334" i="2"/>
  <c r="AB334" i="2"/>
  <c r="AA334" i="2"/>
  <c r="Z334" i="2"/>
  <c r="W334" i="2"/>
  <c r="V334" i="2"/>
  <c r="U334" i="2"/>
  <c r="T334" i="2"/>
  <c r="S334" i="2"/>
  <c r="R334" i="2"/>
  <c r="Q334" i="2"/>
  <c r="P334" i="2"/>
  <c r="O334" i="2"/>
  <c r="N334" i="2"/>
  <c r="M334" i="2"/>
  <c r="L334" i="2"/>
  <c r="K334" i="2"/>
  <c r="J334" i="2"/>
  <c r="I334" i="2"/>
  <c r="H334" i="2"/>
  <c r="G334" i="2"/>
  <c r="F334" i="2"/>
  <c r="EY333" i="2"/>
  <c r="DL333" i="2"/>
  <c r="EZ333" i="2" s="1"/>
  <c r="FA333" i="2" s="1"/>
  <c r="BZ333" i="2"/>
  <c r="BX333" i="2"/>
  <c r="BY333" i="2" s="1"/>
  <c r="AK333" i="2"/>
  <c r="EY332" i="2"/>
  <c r="DL332" i="2"/>
  <c r="BX332" i="2"/>
  <c r="BY332" i="2" s="1"/>
  <c r="BZ332" i="2" s="1"/>
  <c r="AK332" i="2"/>
  <c r="EY331" i="2"/>
  <c r="DL331" i="2"/>
  <c r="BX331" i="2"/>
  <c r="AK331" i="2"/>
  <c r="EY330" i="2"/>
  <c r="DL330" i="2"/>
  <c r="BX330" i="2"/>
  <c r="AK330" i="2"/>
  <c r="E334" i="2"/>
  <c r="EY329" i="2"/>
  <c r="DL329" i="2"/>
  <c r="BX329" i="2"/>
  <c r="AK329" i="2"/>
  <c r="EY328" i="2"/>
  <c r="DL328" i="2"/>
  <c r="BX328" i="2"/>
  <c r="EY327" i="2"/>
  <c r="DL327" i="2"/>
  <c r="BX327" i="2"/>
  <c r="AK327" i="2"/>
  <c r="EY326" i="2"/>
  <c r="DL326" i="2"/>
  <c r="BX326" i="2"/>
  <c r="AK326" i="2"/>
  <c r="BY326" i="2" s="1"/>
  <c r="BZ326" i="2" s="1"/>
  <c r="EY325" i="2"/>
  <c r="DL325" i="2"/>
  <c r="BX325" i="2"/>
  <c r="AK325" i="2"/>
  <c r="EY324" i="2"/>
  <c r="ER334" i="2"/>
  <c r="DL324" i="2"/>
  <c r="BX324" i="2"/>
  <c r="AK324" i="2"/>
  <c r="EY323" i="2"/>
  <c r="DL323" i="2"/>
  <c r="BP334" i="2"/>
  <c r="AK323" i="2"/>
  <c r="X334" i="2"/>
  <c r="EY322" i="2"/>
  <c r="EU334" i="2"/>
  <c r="AK322" i="2"/>
  <c r="FB321" i="2"/>
  <c r="EX321" i="2"/>
  <c r="EW321" i="2"/>
  <c r="EV321" i="2"/>
  <c r="ET321" i="2"/>
  <c r="EQ321" i="2"/>
  <c r="EP321" i="2"/>
  <c r="EO321" i="2"/>
  <c r="EN321" i="2"/>
  <c r="EM321" i="2"/>
  <c r="EL321" i="2"/>
  <c r="EK321" i="2"/>
  <c r="EJ321" i="2"/>
  <c r="EI321" i="2"/>
  <c r="EH321" i="2"/>
  <c r="EG321" i="2"/>
  <c r="EF321" i="2"/>
  <c r="EE321" i="2"/>
  <c r="ED321" i="2"/>
  <c r="EC321" i="2"/>
  <c r="EB321" i="2"/>
  <c r="EA321" i="2"/>
  <c r="DZ321" i="2"/>
  <c r="DY321" i="2"/>
  <c r="DX321" i="2"/>
  <c r="DW321" i="2"/>
  <c r="DV321" i="2"/>
  <c r="DU321" i="2"/>
  <c r="DT321" i="2"/>
  <c r="DS321" i="2"/>
  <c r="DR321" i="2"/>
  <c r="DQ321" i="2"/>
  <c r="DP321" i="2"/>
  <c r="DO321" i="2"/>
  <c r="DN321" i="2"/>
  <c r="DK321" i="2"/>
  <c r="DJ321" i="2"/>
  <c r="DI321" i="2"/>
  <c r="DG321" i="2"/>
  <c r="DD321" i="2"/>
  <c r="DC321" i="2"/>
  <c r="DB321" i="2"/>
  <c r="DA321" i="2"/>
  <c r="CZ321" i="2"/>
  <c r="CY321" i="2"/>
  <c r="CX321" i="2"/>
  <c r="CW321" i="2"/>
  <c r="CV321" i="2"/>
  <c r="CU321" i="2"/>
  <c r="CT321" i="2"/>
  <c r="CS321" i="2"/>
  <c r="CR321" i="2"/>
  <c r="CQ321" i="2"/>
  <c r="CP321" i="2"/>
  <c r="CO321" i="2"/>
  <c r="CN321" i="2"/>
  <c r="CM321" i="2"/>
  <c r="CL321" i="2"/>
  <c r="CK321" i="2"/>
  <c r="CJ321" i="2"/>
  <c r="CI321" i="2"/>
  <c r="CH321" i="2"/>
  <c r="CG321" i="2"/>
  <c r="CF321" i="2"/>
  <c r="CE321" i="2"/>
  <c r="CD321" i="2"/>
  <c r="CC321" i="2"/>
  <c r="CB321" i="2"/>
  <c r="CA321" i="2"/>
  <c r="BW321" i="2"/>
  <c r="BV321" i="2"/>
  <c r="BT321" i="2"/>
  <c r="BS321" i="2"/>
  <c r="BO321" i="2"/>
  <c r="BN321" i="2"/>
  <c r="BM321" i="2"/>
  <c r="BL321" i="2"/>
  <c r="BK321" i="2"/>
  <c r="BJ321" i="2"/>
  <c r="BH321" i="2"/>
  <c r="BG321" i="2"/>
  <c r="BF321" i="2"/>
  <c r="BE321" i="2"/>
  <c r="BD321" i="2"/>
  <c r="BC321" i="2"/>
  <c r="BB321" i="2"/>
  <c r="BA321" i="2"/>
  <c r="AZ321" i="2"/>
  <c r="AY321" i="2"/>
  <c r="AX321" i="2"/>
  <c r="AW321" i="2"/>
  <c r="AV321" i="2"/>
  <c r="AU321" i="2"/>
  <c r="AT321" i="2"/>
  <c r="AS321" i="2"/>
  <c r="AR321" i="2"/>
  <c r="AQ321" i="2"/>
  <c r="AP321" i="2"/>
  <c r="AO321" i="2"/>
  <c r="AN321" i="2"/>
  <c r="AM321" i="2"/>
  <c r="AL321" i="2"/>
  <c r="AJ321" i="2"/>
  <c r="AI321" i="2"/>
  <c r="AG321" i="2"/>
  <c r="AF321" i="2"/>
  <c r="AE321" i="2"/>
  <c r="AD321" i="2"/>
  <c r="AB321" i="2"/>
  <c r="AA321" i="2"/>
  <c r="Z321" i="2"/>
  <c r="Y321" i="2"/>
  <c r="W321" i="2"/>
  <c r="V321" i="2"/>
  <c r="U321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Y320" i="2"/>
  <c r="DL320" i="2"/>
  <c r="BX320" i="2"/>
  <c r="AK320" i="2"/>
  <c r="EY319" i="2"/>
  <c r="DL319" i="2"/>
  <c r="BX319" i="2"/>
  <c r="AK319" i="2"/>
  <c r="EY318" i="2"/>
  <c r="DL318" i="2"/>
  <c r="BX318" i="2"/>
  <c r="AK318" i="2"/>
  <c r="EY317" i="2"/>
  <c r="DL317" i="2"/>
  <c r="BX317" i="2"/>
  <c r="AK317" i="2"/>
  <c r="EY316" i="2"/>
  <c r="DL316" i="2"/>
  <c r="BX316" i="2"/>
  <c r="AK316" i="2"/>
  <c r="EY315" i="2"/>
  <c r="ER321" i="2"/>
  <c r="DL315" i="2"/>
  <c r="BX315" i="2"/>
  <c r="AK315" i="2"/>
  <c r="EY314" i="2"/>
  <c r="DL314" i="2"/>
  <c r="AK314" i="2"/>
  <c r="EY313" i="2"/>
  <c r="DL313" i="2"/>
  <c r="BX313" i="2"/>
  <c r="EY312" i="2"/>
  <c r="DL312" i="2"/>
  <c r="BX312" i="2"/>
  <c r="AK312" i="2"/>
  <c r="EY311" i="2"/>
  <c r="EZ311" i="2" s="1"/>
  <c r="FA311" i="2" s="1"/>
  <c r="DL311" i="2"/>
  <c r="BX311" i="2"/>
  <c r="AK311" i="2"/>
  <c r="BY311" i="2" s="1"/>
  <c r="BZ311" i="2" s="1"/>
  <c r="DL310" i="2"/>
  <c r="AK310" i="2"/>
  <c r="EY309" i="2"/>
  <c r="DL309" i="2"/>
  <c r="BX309" i="2"/>
  <c r="AK309" i="2"/>
  <c r="EY308" i="2"/>
  <c r="DL308" i="2"/>
  <c r="BR321" i="2"/>
  <c r="AK308" i="2"/>
  <c r="EY307" i="2"/>
  <c r="DL307" i="2"/>
  <c r="BI321" i="2"/>
  <c r="DF321" i="2"/>
  <c r="BU321" i="2"/>
  <c r="BX306" i="2"/>
  <c r="BQ321" i="2"/>
  <c r="AK306" i="2"/>
  <c r="FB305" i="2"/>
  <c r="EX305" i="2"/>
  <c r="EW305" i="2"/>
  <c r="EV305" i="2"/>
  <c r="EU305" i="2"/>
  <c r="ET305" i="2"/>
  <c r="ES305" i="2"/>
  <c r="ER305" i="2"/>
  <c r="EQ305" i="2"/>
  <c r="EP305" i="2"/>
  <c r="EO305" i="2"/>
  <c r="EN305" i="2"/>
  <c r="EM305" i="2"/>
  <c r="EL305" i="2"/>
  <c r="EK305" i="2"/>
  <c r="EJ305" i="2"/>
  <c r="EI305" i="2"/>
  <c r="EH305" i="2"/>
  <c r="EG305" i="2"/>
  <c r="EF305" i="2"/>
  <c r="EE305" i="2"/>
  <c r="ED305" i="2"/>
  <c r="EC305" i="2"/>
  <c r="EB305" i="2"/>
  <c r="EA305" i="2"/>
  <c r="DZ305" i="2"/>
  <c r="DY305" i="2"/>
  <c r="DX305" i="2"/>
  <c r="DW305" i="2"/>
  <c r="DV305" i="2"/>
  <c r="DU305" i="2"/>
  <c r="DT305" i="2"/>
  <c r="DS305" i="2"/>
  <c r="DR305" i="2"/>
  <c r="DQ305" i="2"/>
  <c r="DP305" i="2"/>
  <c r="DO305" i="2"/>
  <c r="DN305" i="2"/>
  <c r="DK305" i="2"/>
  <c r="DJ305" i="2"/>
  <c r="DI305" i="2"/>
  <c r="DH305" i="2"/>
  <c r="DG305" i="2"/>
  <c r="DF305" i="2"/>
  <c r="DE305" i="2"/>
  <c r="DD305" i="2"/>
  <c r="DC305" i="2"/>
  <c r="DB305" i="2"/>
  <c r="DA305" i="2"/>
  <c r="CZ305" i="2"/>
  <c r="CY305" i="2"/>
  <c r="CX305" i="2"/>
  <c r="CW305" i="2"/>
  <c r="CV305" i="2"/>
  <c r="CU305" i="2"/>
  <c r="CT305" i="2"/>
  <c r="CS305" i="2"/>
  <c r="CR305" i="2"/>
  <c r="CQ305" i="2"/>
  <c r="CP305" i="2"/>
  <c r="CO305" i="2"/>
  <c r="CN305" i="2"/>
  <c r="CM305" i="2"/>
  <c r="CL305" i="2"/>
  <c r="CK305" i="2"/>
  <c r="CJ305" i="2"/>
  <c r="CI305" i="2"/>
  <c r="CH305" i="2"/>
  <c r="CG305" i="2"/>
  <c r="CF305" i="2"/>
  <c r="CE305" i="2"/>
  <c r="CD305" i="2"/>
  <c r="CC305" i="2"/>
  <c r="CB305" i="2"/>
  <c r="CA305" i="2"/>
  <c r="BW305" i="2"/>
  <c r="BV305" i="2"/>
  <c r="BU305" i="2"/>
  <c r="BT305" i="2"/>
  <c r="BS305" i="2"/>
  <c r="BR305" i="2"/>
  <c r="BQ305" i="2"/>
  <c r="BP305" i="2"/>
  <c r="BO305" i="2"/>
  <c r="BN305" i="2"/>
  <c r="BM305" i="2"/>
  <c r="BL305" i="2"/>
  <c r="BK305" i="2"/>
  <c r="BJ305" i="2"/>
  <c r="BI305" i="2"/>
  <c r="BH305" i="2"/>
  <c r="BG305" i="2"/>
  <c r="BF305" i="2"/>
  <c r="BE305" i="2"/>
  <c r="BD305" i="2"/>
  <c r="BC305" i="2"/>
  <c r="BB305" i="2"/>
  <c r="BA305" i="2"/>
  <c r="AZ305" i="2"/>
  <c r="AY305" i="2"/>
  <c r="AX305" i="2"/>
  <c r="AW305" i="2"/>
  <c r="AV305" i="2"/>
  <c r="AU305" i="2"/>
  <c r="AT305" i="2"/>
  <c r="AS305" i="2"/>
  <c r="AR305" i="2"/>
  <c r="AQ305" i="2"/>
  <c r="AP305" i="2"/>
  <c r="AO305" i="2"/>
  <c r="AN305" i="2"/>
  <c r="AM305" i="2"/>
  <c r="AL305" i="2"/>
  <c r="AJ305" i="2"/>
  <c r="AI305" i="2"/>
  <c r="AH305" i="2"/>
  <c r="AG305" i="2"/>
  <c r="AF305" i="2"/>
  <c r="AE305" i="2"/>
  <c r="AD305" i="2"/>
  <c r="AC305" i="2"/>
  <c r="AB305" i="2"/>
  <c r="AA305" i="2"/>
  <c r="Z305" i="2"/>
  <c r="Y305" i="2"/>
  <c r="X305" i="2"/>
  <c r="W305" i="2"/>
  <c r="V305" i="2"/>
  <c r="U305" i="2"/>
  <c r="T305" i="2"/>
  <c r="S305" i="2"/>
  <c r="R305" i="2"/>
  <c r="Q305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EY304" i="2"/>
  <c r="DL304" i="2"/>
  <c r="BX304" i="2"/>
  <c r="BY304" i="2" s="1"/>
  <c r="BZ304" i="2" s="1"/>
  <c r="AK304" i="2"/>
  <c r="EY303" i="2"/>
  <c r="DL303" i="2"/>
  <c r="BX303" i="2"/>
  <c r="AK303" i="2"/>
  <c r="EY302" i="2"/>
  <c r="DL302" i="2"/>
  <c r="BX302" i="2"/>
  <c r="AK302" i="2"/>
  <c r="EY301" i="2"/>
  <c r="DL301" i="2"/>
  <c r="BX301" i="2"/>
  <c r="BY301" i="2" s="1"/>
  <c r="BZ301" i="2" s="1"/>
  <c r="AK301" i="2"/>
  <c r="EY300" i="2"/>
  <c r="DL300" i="2"/>
  <c r="BX300" i="2"/>
  <c r="BY300" i="2" s="1"/>
  <c r="BZ300" i="2" s="1"/>
  <c r="AK300" i="2"/>
  <c r="EY299" i="2"/>
  <c r="DL299" i="2"/>
  <c r="BX299" i="2"/>
  <c r="AK299" i="2"/>
  <c r="EY298" i="2"/>
  <c r="DL298" i="2"/>
  <c r="BX298" i="2"/>
  <c r="AK298" i="2"/>
  <c r="EY297" i="2"/>
  <c r="DL297" i="2"/>
  <c r="BX297" i="2"/>
  <c r="BY297" i="2" s="1"/>
  <c r="BZ297" i="2" s="1"/>
  <c r="AK297" i="2"/>
  <c r="EY296" i="2"/>
  <c r="DL296" i="2"/>
  <c r="BX296" i="2"/>
  <c r="BY296" i="2" s="1"/>
  <c r="AK296" i="2"/>
  <c r="FB295" i="2"/>
  <c r="EX295" i="2"/>
  <c r="EW295" i="2"/>
  <c r="EV295" i="2"/>
  <c r="EU295" i="2"/>
  <c r="ET295" i="2"/>
  <c r="ES295" i="2"/>
  <c r="ER295" i="2"/>
  <c r="EQ295" i="2"/>
  <c r="EP295" i="2"/>
  <c r="EO295" i="2"/>
  <c r="EN295" i="2"/>
  <c r="EM295" i="2"/>
  <c r="EL295" i="2"/>
  <c r="EK295" i="2"/>
  <c r="EJ295" i="2"/>
  <c r="EI295" i="2"/>
  <c r="EH295" i="2"/>
  <c r="EG295" i="2"/>
  <c r="EF295" i="2"/>
  <c r="EE295" i="2"/>
  <c r="ED295" i="2"/>
  <c r="EC295" i="2"/>
  <c r="EB295" i="2"/>
  <c r="EA295" i="2"/>
  <c r="DZ295" i="2"/>
  <c r="DY295" i="2"/>
  <c r="DX295" i="2"/>
  <c r="DW295" i="2"/>
  <c r="DV295" i="2"/>
  <c r="DU295" i="2"/>
  <c r="DT295" i="2"/>
  <c r="DS295" i="2"/>
  <c r="DR295" i="2"/>
  <c r="DQ295" i="2"/>
  <c r="DP295" i="2"/>
  <c r="DO295" i="2"/>
  <c r="DN295" i="2"/>
  <c r="DK295" i="2"/>
  <c r="DJ295" i="2"/>
  <c r="DI295" i="2"/>
  <c r="DH295" i="2"/>
  <c r="DG295" i="2"/>
  <c r="DF295" i="2"/>
  <c r="DE295" i="2"/>
  <c r="DD295" i="2"/>
  <c r="DC295" i="2"/>
  <c r="DB295" i="2"/>
  <c r="DA295" i="2"/>
  <c r="CZ295" i="2"/>
  <c r="CY295" i="2"/>
  <c r="CX295" i="2"/>
  <c r="CW295" i="2"/>
  <c r="CV295" i="2"/>
  <c r="CU295" i="2"/>
  <c r="CT295" i="2"/>
  <c r="CS295" i="2"/>
  <c r="CR295" i="2"/>
  <c r="CQ295" i="2"/>
  <c r="CP295" i="2"/>
  <c r="CO295" i="2"/>
  <c r="CN295" i="2"/>
  <c r="CM295" i="2"/>
  <c r="CL295" i="2"/>
  <c r="CK295" i="2"/>
  <c r="CJ295" i="2"/>
  <c r="CI295" i="2"/>
  <c r="CH295" i="2"/>
  <c r="CG295" i="2"/>
  <c r="CF295" i="2"/>
  <c r="CE295" i="2"/>
  <c r="CD295" i="2"/>
  <c r="CC295" i="2"/>
  <c r="CB295" i="2"/>
  <c r="CA295" i="2"/>
  <c r="BW295" i="2"/>
  <c r="BV295" i="2"/>
  <c r="BU295" i="2"/>
  <c r="BT295" i="2"/>
  <c r="BS295" i="2"/>
  <c r="BR295" i="2"/>
  <c r="BQ295" i="2"/>
  <c r="BP295" i="2"/>
  <c r="BO295" i="2"/>
  <c r="BN295" i="2"/>
  <c r="BM295" i="2"/>
  <c r="BL295" i="2"/>
  <c r="BK295" i="2"/>
  <c r="BJ295" i="2"/>
  <c r="BI295" i="2"/>
  <c r="BH295" i="2"/>
  <c r="BG295" i="2"/>
  <c r="BF295" i="2"/>
  <c r="BE295" i="2"/>
  <c r="BD295" i="2"/>
  <c r="BC295" i="2"/>
  <c r="BB295" i="2"/>
  <c r="BA295" i="2"/>
  <c r="AZ295" i="2"/>
  <c r="AY295" i="2"/>
  <c r="AX295" i="2"/>
  <c r="AW295" i="2"/>
  <c r="AV295" i="2"/>
  <c r="AU295" i="2"/>
  <c r="AT295" i="2"/>
  <c r="AS295" i="2"/>
  <c r="AR295" i="2"/>
  <c r="AQ295" i="2"/>
  <c r="AP295" i="2"/>
  <c r="AO295" i="2"/>
  <c r="AN295" i="2"/>
  <c r="AM295" i="2"/>
  <c r="AL295" i="2"/>
  <c r="AJ295" i="2"/>
  <c r="AI295" i="2"/>
  <c r="AH295" i="2"/>
  <c r="AG295" i="2"/>
  <c r="AF295" i="2"/>
  <c r="AE295" i="2"/>
  <c r="AD295" i="2"/>
  <c r="AC295" i="2"/>
  <c r="AB295" i="2"/>
  <c r="AA295" i="2"/>
  <c r="Z295" i="2"/>
  <c r="Y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Y294" i="2"/>
  <c r="DL294" i="2"/>
  <c r="BX294" i="2"/>
  <c r="AK294" i="2"/>
  <c r="EY293" i="2"/>
  <c r="DL293" i="2"/>
  <c r="BX293" i="2"/>
  <c r="BY293" i="2" s="1"/>
  <c r="BZ293" i="2" s="1"/>
  <c r="AK293" i="2"/>
  <c r="EY292" i="2"/>
  <c r="DL292" i="2"/>
  <c r="BX292" i="2"/>
  <c r="AK292" i="2"/>
  <c r="EY291" i="2"/>
  <c r="DL291" i="2"/>
  <c r="BX291" i="2"/>
  <c r="AK291" i="2"/>
  <c r="EY290" i="2"/>
  <c r="DL290" i="2"/>
  <c r="BX290" i="2"/>
  <c r="AK290" i="2"/>
  <c r="EY289" i="2"/>
  <c r="DL289" i="2"/>
  <c r="BX289" i="2"/>
  <c r="AK289" i="2"/>
  <c r="EZ289" i="2" s="1"/>
  <c r="EY288" i="2"/>
  <c r="DL288" i="2"/>
  <c r="BX288" i="2"/>
  <c r="BY288" i="2" s="1"/>
  <c r="BZ288" i="2" s="1"/>
  <c r="AK288" i="2"/>
  <c r="EY287" i="2"/>
  <c r="DL287" i="2"/>
  <c r="BX287" i="2"/>
  <c r="BY287" i="2" s="1"/>
  <c r="BZ287" i="2" s="1"/>
  <c r="AK287" i="2"/>
  <c r="EY286" i="2"/>
  <c r="DL286" i="2"/>
  <c r="BX286" i="2"/>
  <c r="AK286" i="2"/>
  <c r="FB285" i="2"/>
  <c r="EX285" i="2"/>
  <c r="EW285" i="2"/>
  <c r="EV285" i="2"/>
  <c r="EU285" i="2"/>
  <c r="ET285" i="2"/>
  <c r="ES285" i="2"/>
  <c r="ER285" i="2"/>
  <c r="EQ285" i="2"/>
  <c r="EP285" i="2"/>
  <c r="EO285" i="2"/>
  <c r="EN285" i="2"/>
  <c r="EM285" i="2"/>
  <c r="EL285" i="2"/>
  <c r="EK285" i="2"/>
  <c r="EJ285" i="2"/>
  <c r="EI285" i="2"/>
  <c r="EH285" i="2"/>
  <c r="EG285" i="2"/>
  <c r="EF285" i="2"/>
  <c r="EE285" i="2"/>
  <c r="ED285" i="2"/>
  <c r="EC285" i="2"/>
  <c r="EB285" i="2"/>
  <c r="EA285" i="2"/>
  <c r="DZ285" i="2"/>
  <c r="DY285" i="2"/>
  <c r="DX285" i="2"/>
  <c r="DW285" i="2"/>
  <c r="DV285" i="2"/>
  <c r="DU285" i="2"/>
  <c r="DT285" i="2"/>
  <c r="DS285" i="2"/>
  <c r="DR285" i="2"/>
  <c r="DQ285" i="2"/>
  <c r="DQ335" i="2" s="1"/>
  <c r="DP285" i="2"/>
  <c r="DO285" i="2"/>
  <c r="DN285" i="2"/>
  <c r="DK285" i="2"/>
  <c r="DJ285" i="2"/>
  <c r="DI285" i="2"/>
  <c r="DH285" i="2"/>
  <c r="DG285" i="2"/>
  <c r="DF285" i="2"/>
  <c r="DD285" i="2"/>
  <c r="DC285" i="2"/>
  <c r="DB285" i="2"/>
  <c r="DA285" i="2"/>
  <c r="CZ285" i="2"/>
  <c r="CY285" i="2"/>
  <c r="CX285" i="2"/>
  <c r="CW285" i="2"/>
  <c r="CV285" i="2"/>
  <c r="CU285" i="2"/>
  <c r="CT285" i="2"/>
  <c r="CS285" i="2"/>
  <c r="CR285" i="2"/>
  <c r="CQ285" i="2"/>
  <c r="CP285" i="2"/>
  <c r="CO285" i="2"/>
  <c r="CN285" i="2"/>
  <c r="CM285" i="2"/>
  <c r="CL285" i="2"/>
  <c r="CK285" i="2"/>
  <c r="CJ285" i="2"/>
  <c r="CI285" i="2"/>
  <c r="CH285" i="2"/>
  <c r="CG285" i="2"/>
  <c r="CF285" i="2"/>
  <c r="CE285" i="2"/>
  <c r="CD285" i="2"/>
  <c r="CC285" i="2"/>
  <c r="CB285" i="2"/>
  <c r="CA285" i="2"/>
  <c r="BW285" i="2"/>
  <c r="BV285" i="2"/>
  <c r="BU285" i="2"/>
  <c r="BT285" i="2"/>
  <c r="BS285" i="2"/>
  <c r="BR285" i="2"/>
  <c r="BQ285" i="2"/>
  <c r="BO285" i="2"/>
  <c r="BN285" i="2"/>
  <c r="BM285" i="2"/>
  <c r="BL285" i="2"/>
  <c r="BK285" i="2"/>
  <c r="BJ285" i="2"/>
  <c r="BI285" i="2"/>
  <c r="BH285" i="2"/>
  <c r="BG285" i="2"/>
  <c r="BF285" i="2"/>
  <c r="BE285" i="2"/>
  <c r="BD285" i="2"/>
  <c r="BC285" i="2"/>
  <c r="BB285" i="2"/>
  <c r="BA285" i="2"/>
  <c r="AZ285" i="2"/>
  <c r="AY285" i="2"/>
  <c r="AX285" i="2"/>
  <c r="AW285" i="2"/>
  <c r="AV285" i="2"/>
  <c r="AU285" i="2"/>
  <c r="AT285" i="2"/>
  <c r="AS285" i="2"/>
  <c r="AR285" i="2"/>
  <c r="AQ285" i="2"/>
  <c r="AP285" i="2"/>
  <c r="AO285" i="2"/>
  <c r="AN285" i="2"/>
  <c r="AM285" i="2"/>
  <c r="AL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Y284" i="2"/>
  <c r="DL284" i="2"/>
  <c r="BX284" i="2"/>
  <c r="AK284" i="2"/>
  <c r="EZ283" i="2"/>
  <c r="FA283" i="2" s="1"/>
  <c r="EY283" i="2"/>
  <c r="DL283" i="2"/>
  <c r="BX283" i="2"/>
  <c r="BY283" i="2" s="1"/>
  <c r="BZ283" i="2" s="1"/>
  <c r="AK283" i="2"/>
  <c r="EY282" i="2"/>
  <c r="DL282" i="2"/>
  <c r="BX282" i="2"/>
  <c r="BY282" i="2" s="1"/>
  <c r="BZ282" i="2" s="1"/>
  <c r="AK282" i="2"/>
  <c r="EY281" i="2"/>
  <c r="DL281" i="2"/>
  <c r="BX281" i="2"/>
  <c r="AK281" i="2"/>
  <c r="EY280" i="2"/>
  <c r="DL280" i="2"/>
  <c r="BX280" i="2"/>
  <c r="AK280" i="2"/>
  <c r="EY279" i="2"/>
  <c r="DL279" i="2"/>
  <c r="BX279" i="2"/>
  <c r="BY279" i="2" s="1"/>
  <c r="BZ279" i="2" s="1"/>
  <c r="AK279" i="2"/>
  <c r="EZ278" i="2"/>
  <c r="FA278" i="2" s="1"/>
  <c r="EY278" i="2"/>
  <c r="DL278" i="2"/>
  <c r="BY278" i="2"/>
  <c r="BX278" i="2"/>
  <c r="AK278" i="2"/>
  <c r="EY277" i="2"/>
  <c r="AK277" i="2"/>
  <c r="EY276" i="2"/>
  <c r="DL276" i="2"/>
  <c r="BX276" i="2"/>
  <c r="AK276" i="2"/>
  <c r="EY275" i="2"/>
  <c r="DL275" i="2"/>
  <c r="BX275" i="2"/>
  <c r="AK275" i="2"/>
  <c r="FB274" i="2"/>
  <c r="EX274" i="2"/>
  <c r="EW274" i="2"/>
  <c r="EV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K274" i="2"/>
  <c r="DJ274" i="2"/>
  <c r="DI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CI274" i="2"/>
  <c r="CH274" i="2"/>
  <c r="CG274" i="2"/>
  <c r="CF274" i="2"/>
  <c r="CE274" i="2"/>
  <c r="CD274" i="2"/>
  <c r="CC274" i="2"/>
  <c r="CB274" i="2"/>
  <c r="CA274" i="2"/>
  <c r="BW274" i="2"/>
  <c r="BV274" i="2"/>
  <c r="BU274" i="2"/>
  <c r="BT274" i="2"/>
  <c r="BR274" i="2"/>
  <c r="BQ274" i="2"/>
  <c r="BP274" i="2"/>
  <c r="BO274" i="2"/>
  <c r="BN274" i="2"/>
  <c r="BM274" i="2"/>
  <c r="BL274" i="2"/>
  <c r="BK274" i="2"/>
  <c r="BJ274" i="2"/>
  <c r="BI274" i="2"/>
  <c r="BH274" i="2"/>
  <c r="BG274" i="2"/>
  <c r="BF274" i="2"/>
  <c r="BE274" i="2"/>
  <c r="BD274" i="2"/>
  <c r="BC274" i="2"/>
  <c r="BB274" i="2"/>
  <c r="BA274" i="2"/>
  <c r="AZ274" i="2"/>
  <c r="AY274" i="2"/>
  <c r="AX274" i="2"/>
  <c r="AW274" i="2"/>
  <c r="AV274" i="2"/>
  <c r="AU274" i="2"/>
  <c r="AT274" i="2"/>
  <c r="AS274" i="2"/>
  <c r="AR274" i="2"/>
  <c r="AQ274" i="2"/>
  <c r="AP274" i="2"/>
  <c r="AO274" i="2"/>
  <c r="AN274" i="2"/>
  <c r="AM274" i="2"/>
  <c r="AL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F274" i="2"/>
  <c r="EY273" i="2"/>
  <c r="DL273" i="2"/>
  <c r="BX273" i="2"/>
  <c r="AK273" i="2"/>
  <c r="EY272" i="2"/>
  <c r="DL272" i="2"/>
  <c r="BX272" i="2"/>
  <c r="AK272" i="2"/>
  <c r="EY271" i="2"/>
  <c r="DL271" i="2"/>
  <c r="BY271" i="2"/>
  <c r="BX271" i="2"/>
  <c r="EZ271" i="2" s="1"/>
  <c r="AK271" i="2"/>
  <c r="EY270" i="2"/>
  <c r="DL270" i="2"/>
  <c r="BX270" i="2"/>
  <c r="AK270" i="2"/>
  <c r="EY269" i="2"/>
  <c r="DL269" i="2"/>
  <c r="BX269" i="2"/>
  <c r="AK269" i="2"/>
  <c r="EY268" i="2"/>
  <c r="EU274" i="2"/>
  <c r="DL268" i="2"/>
  <c r="AK268" i="2"/>
  <c r="EY267" i="2"/>
  <c r="DL267" i="2"/>
  <c r="BX267" i="2"/>
  <c r="AK267" i="2"/>
  <c r="EY266" i="2"/>
  <c r="DL266" i="2"/>
  <c r="BX266" i="2"/>
  <c r="AK266" i="2"/>
  <c r="EY265" i="2"/>
  <c r="DL265" i="2"/>
  <c r="BX265" i="2"/>
  <c r="AK265" i="2"/>
  <c r="EY264" i="2"/>
  <c r="DL264" i="2"/>
  <c r="BX264" i="2"/>
  <c r="AK264" i="2"/>
  <c r="BY264" i="2" s="1"/>
  <c r="BZ264" i="2" s="1"/>
  <c r="EY263" i="2"/>
  <c r="DL263" i="2"/>
  <c r="DH274" i="2"/>
  <c r="BX263" i="2"/>
  <c r="EY262" i="2"/>
  <c r="DL262" i="2"/>
  <c r="BX262" i="2"/>
  <c r="AK262" i="2"/>
  <c r="EY261" i="2"/>
  <c r="DL261" i="2"/>
  <c r="BX261" i="2"/>
  <c r="AK261" i="2"/>
  <c r="FB260" i="2"/>
  <c r="EX260" i="2"/>
  <c r="EW260" i="2"/>
  <c r="EV260" i="2"/>
  <c r="EU260" i="2"/>
  <c r="ET260" i="2"/>
  <c r="ES260" i="2"/>
  <c r="ER260" i="2"/>
  <c r="EQ260" i="2"/>
  <c r="EP260" i="2"/>
  <c r="EO260" i="2"/>
  <c r="EN260" i="2"/>
  <c r="EM260" i="2"/>
  <c r="EL260" i="2"/>
  <c r="EK260" i="2"/>
  <c r="EJ260" i="2"/>
  <c r="EI260" i="2"/>
  <c r="EH260" i="2"/>
  <c r="EG260" i="2"/>
  <c r="EF260" i="2"/>
  <c r="EE260" i="2"/>
  <c r="ED260" i="2"/>
  <c r="EC260" i="2"/>
  <c r="EB260" i="2"/>
  <c r="EA260" i="2"/>
  <c r="DZ260" i="2"/>
  <c r="DY260" i="2"/>
  <c r="DX260" i="2"/>
  <c r="DW260" i="2"/>
  <c r="DV260" i="2"/>
  <c r="DU260" i="2"/>
  <c r="DT260" i="2"/>
  <c r="DS260" i="2"/>
  <c r="DR260" i="2"/>
  <c r="DQ260" i="2"/>
  <c r="DP260" i="2"/>
  <c r="DO260" i="2"/>
  <c r="DN260" i="2"/>
  <c r="DK260" i="2"/>
  <c r="DJ260" i="2"/>
  <c r="DI260" i="2"/>
  <c r="DH260" i="2"/>
  <c r="DG260" i="2"/>
  <c r="DF260" i="2"/>
  <c r="DE260" i="2"/>
  <c r="DD260" i="2"/>
  <c r="DC260" i="2"/>
  <c r="DB260" i="2"/>
  <c r="DA260" i="2"/>
  <c r="CZ260" i="2"/>
  <c r="CY260" i="2"/>
  <c r="CX260" i="2"/>
  <c r="CW260" i="2"/>
  <c r="CV260" i="2"/>
  <c r="CU260" i="2"/>
  <c r="CT260" i="2"/>
  <c r="CS260" i="2"/>
  <c r="CR260" i="2"/>
  <c r="CQ260" i="2"/>
  <c r="CP260" i="2"/>
  <c r="CO260" i="2"/>
  <c r="CN260" i="2"/>
  <c r="CM260" i="2"/>
  <c r="CL260" i="2"/>
  <c r="CK260" i="2"/>
  <c r="CJ260" i="2"/>
  <c r="CI260" i="2"/>
  <c r="CH260" i="2"/>
  <c r="CG260" i="2"/>
  <c r="CF260" i="2"/>
  <c r="CE260" i="2"/>
  <c r="CD260" i="2"/>
  <c r="CC260" i="2"/>
  <c r="CB260" i="2"/>
  <c r="CA260" i="2"/>
  <c r="BW260" i="2"/>
  <c r="BV260" i="2"/>
  <c r="BU260" i="2"/>
  <c r="BT260" i="2"/>
  <c r="BS260" i="2"/>
  <c r="BR260" i="2"/>
  <c r="BQ260" i="2"/>
  <c r="BP260" i="2"/>
  <c r="BO260" i="2"/>
  <c r="BN260" i="2"/>
  <c r="BM260" i="2"/>
  <c r="BL260" i="2"/>
  <c r="BK260" i="2"/>
  <c r="BJ260" i="2"/>
  <c r="BI260" i="2"/>
  <c r="BH260" i="2"/>
  <c r="BG260" i="2"/>
  <c r="BF260" i="2"/>
  <c r="BE260" i="2"/>
  <c r="BD260" i="2"/>
  <c r="BC260" i="2"/>
  <c r="BB260" i="2"/>
  <c r="BA260" i="2"/>
  <c r="AZ260" i="2"/>
  <c r="AY260" i="2"/>
  <c r="AX260" i="2"/>
  <c r="AW260" i="2"/>
  <c r="AV260" i="2"/>
  <c r="AU260" i="2"/>
  <c r="AT260" i="2"/>
  <c r="AS260" i="2"/>
  <c r="AR260" i="2"/>
  <c r="AQ260" i="2"/>
  <c r="AP260" i="2"/>
  <c r="AO260" i="2"/>
  <c r="AN260" i="2"/>
  <c r="AM260" i="2"/>
  <c r="AL260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Y259" i="2"/>
  <c r="DL259" i="2"/>
  <c r="BX259" i="2"/>
  <c r="AK259" i="2"/>
  <c r="BY259" i="2" s="1"/>
  <c r="BZ259" i="2" s="1"/>
  <c r="EY258" i="2"/>
  <c r="DL258" i="2"/>
  <c r="BX258" i="2"/>
  <c r="EZ258" i="2" s="1"/>
  <c r="AK258" i="2"/>
  <c r="EY257" i="2"/>
  <c r="EZ257" i="2" s="1"/>
  <c r="FA257" i="2" s="1"/>
  <c r="DL257" i="2"/>
  <c r="BY257" i="2"/>
  <c r="BX257" i="2"/>
  <c r="AK257" i="2"/>
  <c r="EY256" i="2"/>
  <c r="DL256" i="2"/>
  <c r="BY256" i="2"/>
  <c r="BX256" i="2"/>
  <c r="AK256" i="2"/>
  <c r="EY255" i="2"/>
  <c r="DL255" i="2"/>
  <c r="BX255" i="2"/>
  <c r="AK255" i="2"/>
  <c r="BY255" i="2" s="1"/>
  <c r="BZ255" i="2" s="1"/>
  <c r="E260" i="2"/>
  <c r="FB254" i="2"/>
  <c r="EX254" i="2"/>
  <c r="EW254" i="2"/>
  <c r="EV254" i="2"/>
  <c r="ET254" i="2"/>
  <c r="ES254" i="2"/>
  <c r="ER254" i="2"/>
  <c r="EQ254" i="2"/>
  <c r="EP254" i="2"/>
  <c r="EO254" i="2"/>
  <c r="EN254" i="2"/>
  <c r="EM254" i="2"/>
  <c r="EL254" i="2"/>
  <c r="EK254" i="2"/>
  <c r="EJ254" i="2"/>
  <c r="EI254" i="2"/>
  <c r="EH254" i="2"/>
  <c r="EG254" i="2"/>
  <c r="EF254" i="2"/>
  <c r="EE254" i="2"/>
  <c r="ED254" i="2"/>
  <c r="EC254" i="2"/>
  <c r="EB254" i="2"/>
  <c r="EA254" i="2"/>
  <c r="DZ254" i="2"/>
  <c r="DY254" i="2"/>
  <c r="DX254" i="2"/>
  <c r="DW254" i="2"/>
  <c r="DV254" i="2"/>
  <c r="DU254" i="2"/>
  <c r="DT254" i="2"/>
  <c r="DS254" i="2"/>
  <c r="DR254" i="2"/>
  <c r="DQ254" i="2"/>
  <c r="DP254" i="2"/>
  <c r="DO254" i="2"/>
  <c r="DN254" i="2"/>
  <c r="DK254" i="2"/>
  <c r="DJ254" i="2"/>
  <c r="DI254" i="2"/>
  <c r="DH254" i="2"/>
  <c r="DG254" i="2"/>
  <c r="DF254" i="2"/>
  <c r="DE254" i="2"/>
  <c r="DD254" i="2"/>
  <c r="DC254" i="2"/>
  <c r="DB254" i="2"/>
  <c r="DA254" i="2"/>
  <c r="CZ254" i="2"/>
  <c r="CY254" i="2"/>
  <c r="CX254" i="2"/>
  <c r="CW254" i="2"/>
  <c r="CV254" i="2"/>
  <c r="CU254" i="2"/>
  <c r="CT254" i="2"/>
  <c r="CS254" i="2"/>
  <c r="CR254" i="2"/>
  <c r="CQ254" i="2"/>
  <c r="CP254" i="2"/>
  <c r="CO254" i="2"/>
  <c r="CN254" i="2"/>
  <c r="CM254" i="2"/>
  <c r="CL254" i="2"/>
  <c r="CK254" i="2"/>
  <c r="CJ254" i="2"/>
  <c r="CI254" i="2"/>
  <c r="CH254" i="2"/>
  <c r="CG254" i="2"/>
  <c r="CF254" i="2"/>
  <c r="CE254" i="2"/>
  <c r="CD254" i="2"/>
  <c r="CC254" i="2"/>
  <c r="CB254" i="2"/>
  <c r="CA254" i="2"/>
  <c r="BW254" i="2"/>
  <c r="BV254" i="2"/>
  <c r="BU254" i="2"/>
  <c r="BT254" i="2"/>
  <c r="BR254" i="2"/>
  <c r="BQ254" i="2"/>
  <c r="BO254" i="2"/>
  <c r="BN254" i="2"/>
  <c r="BM254" i="2"/>
  <c r="BL254" i="2"/>
  <c r="BK254" i="2"/>
  <c r="BJ254" i="2"/>
  <c r="BI254" i="2"/>
  <c r="BH254" i="2"/>
  <c r="BG254" i="2"/>
  <c r="BF254" i="2"/>
  <c r="BE254" i="2"/>
  <c r="BD254" i="2"/>
  <c r="BC254" i="2"/>
  <c r="BB254" i="2"/>
  <c r="BA254" i="2"/>
  <c r="AZ254" i="2"/>
  <c r="AY254" i="2"/>
  <c r="AX254" i="2"/>
  <c r="AW254" i="2"/>
  <c r="AV254" i="2"/>
  <c r="AU254" i="2"/>
  <c r="AT254" i="2"/>
  <c r="AS254" i="2"/>
  <c r="AR254" i="2"/>
  <c r="AQ254" i="2"/>
  <c r="AP254" i="2"/>
  <c r="AO254" i="2"/>
  <c r="AN254" i="2"/>
  <c r="AM254" i="2"/>
  <c r="AL254" i="2"/>
  <c r="AJ254" i="2"/>
  <c r="AI254" i="2"/>
  <c r="AH254" i="2"/>
  <c r="AG254" i="2"/>
  <c r="AF254" i="2"/>
  <c r="AE254" i="2"/>
  <c r="AD254" i="2"/>
  <c r="AC254" i="2"/>
  <c r="AB254" i="2"/>
  <c r="AA254" i="2"/>
  <c r="Z254" i="2"/>
  <c r="W254" i="2"/>
  <c r="V254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Y253" i="2"/>
  <c r="DL253" i="2"/>
  <c r="BP254" i="2"/>
  <c r="BX253" i="2"/>
  <c r="DL252" i="2"/>
  <c r="BS254" i="2"/>
  <c r="AK252" i="2"/>
  <c r="Y254" i="2"/>
  <c r="EY251" i="2"/>
  <c r="DL251" i="2"/>
  <c r="BX251" i="2"/>
  <c r="FB246" i="2"/>
  <c r="EX246" i="2"/>
  <c r="EW246" i="2"/>
  <c r="EV246" i="2"/>
  <c r="EU246" i="2"/>
  <c r="ET246" i="2"/>
  <c r="ES246" i="2"/>
  <c r="ER246" i="2"/>
  <c r="EQ246" i="2"/>
  <c r="EP246" i="2"/>
  <c r="EO246" i="2"/>
  <c r="EN246" i="2"/>
  <c r="EM246" i="2"/>
  <c r="EL246" i="2"/>
  <c r="EK246" i="2"/>
  <c r="EJ246" i="2"/>
  <c r="EI246" i="2"/>
  <c r="EH246" i="2"/>
  <c r="EG246" i="2"/>
  <c r="EF246" i="2"/>
  <c r="EE246" i="2"/>
  <c r="ED246" i="2"/>
  <c r="EC246" i="2"/>
  <c r="EB246" i="2"/>
  <c r="EA246" i="2"/>
  <c r="DZ246" i="2"/>
  <c r="DY246" i="2"/>
  <c r="DX246" i="2"/>
  <c r="DW246" i="2"/>
  <c r="DV246" i="2"/>
  <c r="DU246" i="2"/>
  <c r="DT246" i="2"/>
  <c r="DS246" i="2"/>
  <c r="DR246" i="2"/>
  <c r="DQ246" i="2"/>
  <c r="DP246" i="2"/>
  <c r="DO246" i="2"/>
  <c r="DN246" i="2"/>
  <c r="DK246" i="2"/>
  <c r="DJ246" i="2"/>
  <c r="DI246" i="2"/>
  <c r="DH246" i="2"/>
  <c r="DG246" i="2"/>
  <c r="DF246" i="2"/>
  <c r="DE246" i="2"/>
  <c r="DD246" i="2"/>
  <c r="DC246" i="2"/>
  <c r="DB246" i="2"/>
  <c r="DA246" i="2"/>
  <c r="CZ246" i="2"/>
  <c r="CY246" i="2"/>
  <c r="CX246" i="2"/>
  <c r="CW246" i="2"/>
  <c r="CV246" i="2"/>
  <c r="CU246" i="2"/>
  <c r="CT246" i="2"/>
  <c r="CS246" i="2"/>
  <c r="CR246" i="2"/>
  <c r="CQ246" i="2"/>
  <c r="CP246" i="2"/>
  <c r="CO246" i="2"/>
  <c r="CN246" i="2"/>
  <c r="CM246" i="2"/>
  <c r="CL246" i="2"/>
  <c r="CK246" i="2"/>
  <c r="CJ246" i="2"/>
  <c r="CI246" i="2"/>
  <c r="CH246" i="2"/>
  <c r="CG246" i="2"/>
  <c r="CF246" i="2"/>
  <c r="CE246" i="2"/>
  <c r="CD246" i="2"/>
  <c r="CC246" i="2"/>
  <c r="CB246" i="2"/>
  <c r="CA246" i="2"/>
  <c r="BW246" i="2"/>
  <c r="BV246" i="2"/>
  <c r="BU246" i="2"/>
  <c r="BT246" i="2"/>
  <c r="BS246" i="2"/>
  <c r="BR246" i="2"/>
  <c r="BQ246" i="2"/>
  <c r="BP246" i="2"/>
  <c r="BO246" i="2"/>
  <c r="BN246" i="2"/>
  <c r="BM246" i="2"/>
  <c r="BL246" i="2"/>
  <c r="BK246" i="2"/>
  <c r="BJ246" i="2"/>
  <c r="BI246" i="2"/>
  <c r="BH246" i="2"/>
  <c r="BG246" i="2"/>
  <c r="BF246" i="2"/>
  <c r="BE246" i="2"/>
  <c r="BD246" i="2"/>
  <c r="BC246" i="2"/>
  <c r="BB246" i="2"/>
  <c r="BA246" i="2"/>
  <c r="AZ246" i="2"/>
  <c r="AY246" i="2"/>
  <c r="AX246" i="2"/>
  <c r="AW246" i="2"/>
  <c r="AV246" i="2"/>
  <c r="AU246" i="2"/>
  <c r="AT246" i="2"/>
  <c r="AS246" i="2"/>
  <c r="AR246" i="2"/>
  <c r="AQ246" i="2"/>
  <c r="AP246" i="2"/>
  <c r="AO246" i="2"/>
  <c r="AN246" i="2"/>
  <c r="AM246" i="2"/>
  <c r="AL246" i="2"/>
  <c r="AJ246" i="2"/>
  <c r="AI246" i="2"/>
  <c r="AH246" i="2"/>
  <c r="AG246" i="2"/>
  <c r="AF246" i="2"/>
  <c r="AE246" i="2"/>
  <c r="AD246" i="2"/>
  <c r="AC246" i="2"/>
  <c r="AB246" i="2"/>
  <c r="AA246" i="2"/>
  <c r="Z246" i="2"/>
  <c r="X246" i="2"/>
  <c r="W246" i="2"/>
  <c r="V246" i="2"/>
  <c r="U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EY245" i="2"/>
  <c r="DL245" i="2"/>
  <c r="EZ245" i="2" s="1"/>
  <c r="FA245" i="2" s="1"/>
  <c r="BY245" i="2"/>
  <c r="BX245" i="2"/>
  <c r="AK245" i="2"/>
  <c r="EY244" i="2"/>
  <c r="DL244" i="2"/>
  <c r="BX244" i="2"/>
  <c r="AK244" i="2"/>
  <c r="EZ243" i="2"/>
  <c r="FA243" i="2" s="1"/>
  <c r="EY243" i="2"/>
  <c r="DL243" i="2"/>
  <c r="BX243" i="2"/>
  <c r="BY243" i="2" s="1"/>
  <c r="BZ243" i="2" s="1"/>
  <c r="AK243" i="2"/>
  <c r="EY242" i="2"/>
  <c r="DL242" i="2"/>
  <c r="BY242" i="2"/>
  <c r="BZ242" i="2" s="1"/>
  <c r="DM242" i="2" s="1"/>
  <c r="BX242" i="2"/>
  <c r="AK242" i="2"/>
  <c r="EY241" i="2"/>
  <c r="DL241" i="2"/>
  <c r="BX241" i="2"/>
  <c r="AK241" i="2"/>
  <c r="EY240" i="2"/>
  <c r="DL240" i="2"/>
  <c r="BX240" i="2"/>
  <c r="AK240" i="2"/>
  <c r="EX239" i="2"/>
  <c r="EW239" i="2"/>
  <c r="ET239" i="2"/>
  <c r="ES239" i="2"/>
  <c r="EP239" i="2"/>
  <c r="EO239" i="2"/>
  <c r="EL239" i="2"/>
  <c r="EH239" i="2"/>
  <c r="EG239" i="2"/>
  <c r="EF239" i="2"/>
  <c r="EE239" i="2"/>
  <c r="ED239" i="2"/>
  <c r="EC239" i="2"/>
  <c r="EA239" i="2"/>
  <c r="DZ239" i="2"/>
  <c r="DY239" i="2"/>
  <c r="DW239" i="2"/>
  <c r="DV239" i="2"/>
  <c r="DU239" i="2"/>
  <c r="DT239" i="2"/>
  <c r="DS239" i="2"/>
  <c r="DR239" i="2"/>
  <c r="DP239" i="2"/>
  <c r="DO239" i="2"/>
  <c r="DK239" i="2"/>
  <c r="DJ239" i="2"/>
  <c r="DI239" i="2"/>
  <c r="DF239" i="2"/>
  <c r="DE239" i="2"/>
  <c r="DB239" i="2"/>
  <c r="DA239" i="2"/>
  <c r="CZ239" i="2"/>
  <c r="CY239" i="2"/>
  <c r="CX239" i="2"/>
  <c r="CW239" i="2"/>
  <c r="CV239" i="2"/>
  <c r="CU239" i="2"/>
  <c r="CT239" i="2"/>
  <c r="CS239" i="2"/>
  <c r="CR239" i="2"/>
  <c r="CQ239" i="2"/>
  <c r="CP239" i="2"/>
  <c r="CO239" i="2"/>
  <c r="CN239" i="2"/>
  <c r="CM239" i="2"/>
  <c r="CL239" i="2"/>
  <c r="CJ239" i="2"/>
  <c r="CI239" i="2"/>
  <c r="CH239" i="2"/>
  <c r="CG239" i="2"/>
  <c r="CF239" i="2"/>
  <c r="CD239" i="2"/>
  <c r="CC239" i="2"/>
  <c r="CB239" i="2"/>
  <c r="BW239" i="2"/>
  <c r="BV239" i="2"/>
  <c r="BT239" i="2"/>
  <c r="BR239" i="2"/>
  <c r="BQ239" i="2"/>
  <c r="BN239" i="2"/>
  <c r="BM239" i="2"/>
  <c r="BL239" i="2"/>
  <c r="BK239" i="2"/>
  <c r="BI239" i="2"/>
  <c r="BH239" i="2"/>
  <c r="BG239" i="2"/>
  <c r="BF239" i="2"/>
  <c r="BE239" i="2"/>
  <c r="BD239" i="2"/>
  <c r="BC239" i="2"/>
  <c r="BB239" i="2"/>
  <c r="BA239" i="2"/>
  <c r="AX239" i="2"/>
  <c r="AW239" i="2"/>
  <c r="AU239" i="2"/>
  <c r="AT239" i="2"/>
  <c r="AS239" i="2"/>
  <c r="AR239" i="2"/>
  <c r="AQ239" i="2"/>
  <c r="AM239" i="2"/>
  <c r="AJ239" i="2"/>
  <c r="AH239" i="2"/>
  <c r="AG239" i="2"/>
  <c r="AF239" i="2"/>
  <c r="AD239" i="2"/>
  <c r="AC239" i="2"/>
  <c r="AB239" i="2"/>
  <c r="AA239" i="2"/>
  <c r="Z239" i="2"/>
  <c r="X239" i="2"/>
  <c r="V239" i="2"/>
  <c r="U239" i="2"/>
  <c r="R239" i="2"/>
  <c r="Q239" i="2"/>
  <c r="N239" i="2"/>
  <c r="I239" i="2"/>
  <c r="F239" i="2"/>
  <c r="EY238" i="2"/>
  <c r="DL238" i="2"/>
  <c r="BX238" i="2"/>
  <c r="AK238" i="2"/>
  <c r="EY237" i="2"/>
  <c r="DL237" i="2"/>
  <c r="BX237" i="2"/>
  <c r="AK237" i="2"/>
  <c r="EY236" i="2"/>
  <c r="DL236" i="2"/>
  <c r="BX236" i="2"/>
  <c r="AK236" i="2"/>
  <c r="EQ239" i="2"/>
  <c r="EK239" i="2"/>
  <c r="DH239" i="2"/>
  <c r="DG239" i="2"/>
  <c r="DD239" i="2"/>
  <c r="BS239" i="2"/>
  <c r="BP239" i="2"/>
  <c r="BO239" i="2"/>
  <c r="AK235" i="2"/>
  <c r="EV239" i="2"/>
  <c r="EU239" i="2"/>
  <c r="ER239" i="2"/>
  <c r="EN239" i="2"/>
  <c r="EM239" i="2"/>
  <c r="EJ239" i="2"/>
  <c r="EB239" i="2"/>
  <c r="DQ239" i="2"/>
  <c r="DN239" i="2"/>
  <c r="CK239" i="2"/>
  <c r="CE239" i="2"/>
  <c r="DL234" i="2"/>
  <c r="BU239" i="2"/>
  <c r="BJ239" i="2"/>
  <c r="AZ239" i="2"/>
  <c r="AY239" i="2"/>
  <c r="AP239" i="2"/>
  <c r="AO239" i="2"/>
  <c r="AI239" i="2"/>
  <c r="AE239" i="2"/>
  <c r="Y239" i="2"/>
  <c r="T239" i="2"/>
  <c r="S239" i="2"/>
  <c r="O239" i="2"/>
  <c r="L239" i="2"/>
  <c r="K239" i="2"/>
  <c r="J239" i="2"/>
  <c r="AK234" i="2"/>
  <c r="FB239" i="2"/>
  <c r="EY233" i="2"/>
  <c r="DX239" i="2"/>
  <c r="DL233" i="2"/>
  <c r="CA239" i="2"/>
  <c r="AV239" i="2"/>
  <c r="AN239" i="2"/>
  <c r="AL239" i="2"/>
  <c r="P239" i="2"/>
  <c r="M239" i="2"/>
  <c r="H239" i="2"/>
  <c r="FB232" i="2"/>
  <c r="EW232" i="2"/>
  <c r="EU232" i="2"/>
  <c r="ET232" i="2"/>
  <c r="ES232" i="2"/>
  <c r="ER232" i="2"/>
  <c r="EQ232" i="2"/>
  <c r="EP232" i="2"/>
  <c r="EO232" i="2"/>
  <c r="EL232" i="2"/>
  <c r="EK232" i="2"/>
  <c r="EI232" i="2"/>
  <c r="EH232" i="2"/>
  <c r="EG232" i="2"/>
  <c r="EF232" i="2"/>
  <c r="EE232" i="2"/>
  <c r="ED232" i="2"/>
  <c r="EC232" i="2"/>
  <c r="EB232" i="2"/>
  <c r="EA232" i="2"/>
  <c r="DZ232" i="2"/>
  <c r="DY232" i="2"/>
  <c r="DX232" i="2"/>
  <c r="DW232" i="2"/>
  <c r="DV232" i="2"/>
  <c r="DU232" i="2"/>
  <c r="DT232" i="2"/>
  <c r="DS232" i="2"/>
  <c r="DR232" i="2"/>
  <c r="DQ232" i="2"/>
  <c r="DP232" i="2"/>
  <c r="DO232" i="2"/>
  <c r="DN232" i="2"/>
  <c r="DK232" i="2"/>
  <c r="DJ232" i="2"/>
  <c r="DI232" i="2"/>
  <c r="DH232" i="2"/>
  <c r="DG232" i="2"/>
  <c r="DF232" i="2"/>
  <c r="DE232" i="2"/>
  <c r="DD232" i="2"/>
  <c r="DC232" i="2"/>
  <c r="DB232" i="2"/>
  <c r="DA232" i="2"/>
  <c r="CZ232" i="2"/>
  <c r="CY232" i="2"/>
  <c r="CX232" i="2"/>
  <c r="CW232" i="2"/>
  <c r="CV232" i="2"/>
  <c r="CU232" i="2"/>
  <c r="CT232" i="2"/>
  <c r="CS232" i="2"/>
  <c r="CR232" i="2"/>
  <c r="CQ232" i="2"/>
  <c r="CP232" i="2"/>
  <c r="CO232" i="2"/>
  <c r="CN232" i="2"/>
  <c r="CM232" i="2"/>
  <c r="CL232" i="2"/>
  <c r="CK232" i="2"/>
  <c r="CJ232" i="2"/>
  <c r="CI232" i="2"/>
  <c r="CH232" i="2"/>
  <c r="CG232" i="2"/>
  <c r="CF232" i="2"/>
  <c r="CE232" i="2"/>
  <c r="CD232" i="2"/>
  <c r="CC232" i="2"/>
  <c r="CB232" i="2"/>
  <c r="CA232" i="2"/>
  <c r="BW232" i="2"/>
  <c r="BV232" i="2"/>
  <c r="BU232" i="2"/>
  <c r="BT232" i="2"/>
  <c r="BS232" i="2"/>
  <c r="BR232" i="2"/>
  <c r="BQ232" i="2"/>
  <c r="BP232" i="2"/>
  <c r="BO232" i="2"/>
  <c r="BN232" i="2"/>
  <c r="BM232" i="2"/>
  <c r="BL232" i="2"/>
  <c r="BK232" i="2"/>
  <c r="BJ232" i="2"/>
  <c r="BI232" i="2"/>
  <c r="BH232" i="2"/>
  <c r="BG232" i="2"/>
  <c r="BF232" i="2"/>
  <c r="BE232" i="2"/>
  <c r="BD232" i="2"/>
  <c r="BC232" i="2"/>
  <c r="BB232" i="2"/>
  <c r="BA232" i="2"/>
  <c r="AZ232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AJ232" i="2"/>
  <c r="AH232" i="2"/>
  <c r="AG232" i="2"/>
  <c r="AF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EY231" i="2"/>
  <c r="DL231" i="2"/>
  <c r="BX231" i="2"/>
  <c r="AK231" i="2"/>
  <c r="EX232" i="2"/>
  <c r="EV232" i="2"/>
  <c r="EN232" i="2"/>
  <c r="EM232" i="2"/>
  <c r="EJ232" i="2"/>
  <c r="DL230" i="2"/>
  <c r="DL232" i="2" s="1"/>
  <c r="BX230" i="2"/>
  <c r="AI232" i="2"/>
  <c r="FB229" i="2"/>
  <c r="EX229" i="2"/>
  <c r="EW229" i="2"/>
  <c r="EV229" i="2"/>
  <c r="EU229" i="2"/>
  <c r="ES229" i="2"/>
  <c r="ER229" i="2"/>
  <c r="EO229" i="2"/>
  <c r="EN229" i="2"/>
  <c r="EM229" i="2"/>
  <c r="EL229" i="2"/>
  <c r="EK229" i="2"/>
  <c r="EJ229" i="2"/>
  <c r="EI229" i="2"/>
  <c r="EH229" i="2"/>
  <c r="EG229" i="2"/>
  <c r="EF229" i="2"/>
  <c r="EE229" i="2"/>
  <c r="ED229" i="2"/>
  <c r="EC229" i="2"/>
  <c r="EB229" i="2"/>
  <c r="EA229" i="2"/>
  <c r="DZ229" i="2"/>
  <c r="DY229" i="2"/>
  <c r="DX229" i="2"/>
  <c r="DW229" i="2"/>
  <c r="DV229" i="2"/>
  <c r="DU229" i="2"/>
  <c r="DT229" i="2"/>
  <c r="DS229" i="2"/>
  <c r="DR229" i="2"/>
  <c r="DQ229" i="2"/>
  <c r="DP229" i="2"/>
  <c r="DO229" i="2"/>
  <c r="DN229" i="2"/>
  <c r="DK229" i="2"/>
  <c r="DJ229" i="2"/>
  <c r="DI229" i="2"/>
  <c r="DH229" i="2"/>
  <c r="DG229" i="2"/>
  <c r="DF229" i="2"/>
  <c r="DD229" i="2"/>
  <c r="DC229" i="2"/>
  <c r="DB229" i="2"/>
  <c r="DA229" i="2"/>
  <c r="CZ229" i="2"/>
  <c r="CY229" i="2"/>
  <c r="CX229" i="2"/>
  <c r="CW229" i="2"/>
  <c r="CV229" i="2"/>
  <c r="CU229" i="2"/>
  <c r="CT229" i="2"/>
  <c r="CS229" i="2"/>
  <c r="CR229" i="2"/>
  <c r="CQ229" i="2"/>
  <c r="CP229" i="2"/>
  <c r="CO229" i="2"/>
  <c r="CN229" i="2"/>
  <c r="CM229" i="2"/>
  <c r="CL229" i="2"/>
  <c r="CK229" i="2"/>
  <c r="CJ229" i="2"/>
  <c r="CI229" i="2"/>
  <c r="CH229" i="2"/>
  <c r="CG229" i="2"/>
  <c r="CF229" i="2"/>
  <c r="CE229" i="2"/>
  <c r="CD229" i="2"/>
  <c r="CC229" i="2"/>
  <c r="CB229" i="2"/>
  <c r="CA229" i="2"/>
  <c r="BW229" i="2"/>
  <c r="BV229" i="2"/>
  <c r="BU229" i="2"/>
  <c r="BT229" i="2"/>
  <c r="BQ229" i="2"/>
  <c r="BP229" i="2"/>
  <c r="BO229" i="2"/>
  <c r="BM229" i="2"/>
  <c r="BL229" i="2"/>
  <c r="BK229" i="2"/>
  <c r="BJ229" i="2"/>
  <c r="BI229" i="2"/>
  <c r="BH229" i="2"/>
  <c r="BG229" i="2"/>
  <c r="BF229" i="2"/>
  <c r="BE229" i="2"/>
  <c r="BD229" i="2"/>
  <c r="BC229" i="2"/>
  <c r="BB229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J229" i="2"/>
  <c r="AI229" i="2"/>
  <c r="AH229" i="2"/>
  <c r="AG229" i="2"/>
  <c r="AF229" i="2"/>
  <c r="AE229" i="2"/>
  <c r="AD229" i="2"/>
  <c r="AC229" i="2"/>
  <c r="AB229" i="2"/>
  <c r="AA229" i="2"/>
  <c r="Z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Y228" i="2"/>
  <c r="DL228" i="2"/>
  <c r="BX228" i="2"/>
  <c r="EZ228" i="2" s="1"/>
  <c r="FA228" i="2" s="1"/>
  <c r="E228" i="3" s="1"/>
  <c r="AR228" i="3" s="1"/>
  <c r="AK228" i="2"/>
  <c r="EY227" i="2"/>
  <c r="DL227" i="2"/>
  <c r="BX227" i="2"/>
  <c r="AK227" i="2"/>
  <c r="EY226" i="2"/>
  <c r="DL226" i="2"/>
  <c r="BX226" i="2"/>
  <c r="AK226" i="2"/>
  <c r="EY225" i="2"/>
  <c r="EZ225" i="2" s="1"/>
  <c r="FA225" i="2" s="1"/>
  <c r="DL225" i="2"/>
  <c r="BX225" i="2"/>
  <c r="AK225" i="2"/>
  <c r="BY225" i="2" s="1"/>
  <c r="BZ225" i="2" s="1"/>
  <c r="ET229" i="2"/>
  <c r="EQ229" i="2"/>
  <c r="EP229" i="2"/>
  <c r="DE229" i="2"/>
  <c r="DL224" i="2"/>
  <c r="BS229" i="2"/>
  <c r="BR229" i="2"/>
  <c r="BN229" i="2"/>
  <c r="AK224" i="2"/>
  <c r="Y229" i="2"/>
  <c r="EY223" i="2"/>
  <c r="DL223" i="2"/>
  <c r="BX223" i="2"/>
  <c r="AK223" i="2"/>
  <c r="EY222" i="2"/>
  <c r="DL222" i="2"/>
  <c r="BX222" i="2"/>
  <c r="AK222" i="2"/>
  <c r="FB221" i="2"/>
  <c r="EX221" i="2"/>
  <c r="EW221" i="2"/>
  <c r="EV221" i="2"/>
  <c r="ET221" i="2"/>
  <c r="ES221" i="2"/>
  <c r="EO221" i="2"/>
  <c r="EN221" i="2"/>
  <c r="EM221" i="2"/>
  <c r="EL221" i="2"/>
  <c r="EK221" i="2"/>
  <c r="EJ221" i="2"/>
  <c r="EI221" i="2"/>
  <c r="EH221" i="2"/>
  <c r="EG221" i="2"/>
  <c r="EF221" i="2"/>
  <c r="EE221" i="2"/>
  <c r="ED221" i="2"/>
  <c r="EC221" i="2"/>
  <c r="EB221" i="2"/>
  <c r="EA221" i="2"/>
  <c r="DZ221" i="2"/>
  <c r="DY221" i="2"/>
  <c r="DX221" i="2"/>
  <c r="DW221" i="2"/>
  <c r="DV221" i="2"/>
  <c r="DU221" i="2"/>
  <c r="DT221" i="2"/>
  <c r="DS221" i="2"/>
  <c r="DR221" i="2"/>
  <c r="DQ221" i="2"/>
  <c r="DP221" i="2"/>
  <c r="DO221" i="2"/>
  <c r="DN221" i="2"/>
  <c r="DK221" i="2"/>
  <c r="DJ221" i="2"/>
  <c r="DI221" i="2"/>
  <c r="DF221" i="2"/>
  <c r="DB221" i="2"/>
  <c r="DA221" i="2"/>
  <c r="CZ221" i="2"/>
  <c r="CY221" i="2"/>
  <c r="CX221" i="2"/>
  <c r="CW221" i="2"/>
  <c r="CV221" i="2"/>
  <c r="CU221" i="2"/>
  <c r="CT221" i="2"/>
  <c r="CS221" i="2"/>
  <c r="CR221" i="2"/>
  <c r="CQ221" i="2"/>
  <c r="CP221" i="2"/>
  <c r="CO221" i="2"/>
  <c r="CN221" i="2"/>
  <c r="CM221" i="2"/>
  <c r="CL221" i="2"/>
  <c r="CK221" i="2"/>
  <c r="CJ221" i="2"/>
  <c r="CI221" i="2"/>
  <c r="CH221" i="2"/>
  <c r="CG221" i="2"/>
  <c r="CF221" i="2"/>
  <c r="CE221" i="2"/>
  <c r="CD221" i="2"/>
  <c r="CC221" i="2"/>
  <c r="CB221" i="2"/>
  <c r="CA221" i="2"/>
  <c r="BW221" i="2"/>
  <c r="BV221" i="2"/>
  <c r="BU221" i="2"/>
  <c r="BT221" i="2"/>
  <c r="BR221" i="2"/>
  <c r="BM221" i="2"/>
  <c r="BL221" i="2"/>
  <c r="BK221" i="2"/>
  <c r="BJ221" i="2"/>
  <c r="BI221" i="2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J221" i="2"/>
  <c r="AI221" i="2"/>
  <c r="AH221" i="2"/>
  <c r="AG221" i="2"/>
  <c r="AF221" i="2"/>
  <c r="AE221" i="2"/>
  <c r="AD221" i="2"/>
  <c r="AC221" i="2"/>
  <c r="AB221" i="2"/>
  <c r="AA221" i="2"/>
  <c r="Z221" i="2"/>
  <c r="X221" i="2"/>
  <c r="W221" i="2"/>
  <c r="V221" i="2"/>
  <c r="U221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Y220" i="2"/>
  <c r="DL220" i="2"/>
  <c r="BX220" i="2"/>
  <c r="AK220" i="2"/>
  <c r="EY219" i="2"/>
  <c r="DL219" i="2"/>
  <c r="BX219" i="2"/>
  <c r="AK219" i="2"/>
  <c r="EY218" i="2"/>
  <c r="DL218" i="2"/>
  <c r="BX218" i="2"/>
  <c r="AK218" i="2"/>
  <c r="EY217" i="2"/>
  <c r="DL217" i="2"/>
  <c r="BX217" i="2"/>
  <c r="AK217" i="2"/>
  <c r="EY216" i="2"/>
  <c r="DL216" i="2"/>
  <c r="BX216" i="2"/>
  <c r="AK216" i="2"/>
  <c r="EY215" i="2"/>
  <c r="DL215" i="2"/>
  <c r="BX215" i="2"/>
  <c r="BY215" i="2" s="1"/>
  <c r="BZ215" i="2" s="1"/>
  <c r="DM215" i="2" s="1"/>
  <c r="AK215" i="2"/>
  <c r="DL214" i="2"/>
  <c r="AK214" i="2"/>
  <c r="DL213" i="2"/>
  <c r="BX213" i="2"/>
  <c r="AK213" i="2"/>
  <c r="EY212" i="2"/>
  <c r="DG221" i="2"/>
  <c r="DE221" i="2"/>
  <c r="DL212" i="2"/>
  <c r="BQ221" i="2"/>
  <c r="AK212" i="2"/>
  <c r="BX212" i="2" s="1"/>
  <c r="EY211" i="2"/>
  <c r="DL211" i="2"/>
  <c r="BX211" i="2"/>
  <c r="AK211" i="2"/>
  <c r="DH221" i="2"/>
  <c r="BS221" i="2"/>
  <c r="AK210" i="2"/>
  <c r="EY209" i="2"/>
  <c r="ER221" i="2"/>
  <c r="DL209" i="2"/>
  <c r="BX209" i="2"/>
  <c r="AK209" i="2"/>
  <c r="EX208" i="2"/>
  <c r="EW208" i="2"/>
  <c r="EV208" i="2"/>
  <c r="EU208" i="2"/>
  <c r="ET208" i="2"/>
  <c r="ES208" i="2"/>
  <c r="ER208" i="2"/>
  <c r="EQ208" i="2"/>
  <c r="EP208" i="2"/>
  <c r="EO208" i="2"/>
  <c r="EN208" i="2"/>
  <c r="EM208" i="2"/>
  <c r="EL208" i="2"/>
  <c r="EK208" i="2"/>
  <c r="EJ208" i="2"/>
  <c r="EH208" i="2"/>
  <c r="EG208" i="2"/>
  <c r="EF208" i="2"/>
  <c r="EE208" i="2"/>
  <c r="ED208" i="2"/>
  <c r="EC208" i="2"/>
  <c r="EB208" i="2"/>
  <c r="EA208" i="2"/>
  <c r="DZ208" i="2"/>
  <c r="DY208" i="2"/>
  <c r="DW208" i="2"/>
  <c r="DV208" i="2"/>
  <c r="DU208" i="2"/>
  <c r="DT208" i="2"/>
  <c r="DS208" i="2"/>
  <c r="DR208" i="2"/>
  <c r="DQ208" i="2"/>
  <c r="DP208" i="2"/>
  <c r="DO208" i="2"/>
  <c r="DN208" i="2"/>
  <c r="DK208" i="2"/>
  <c r="DJ208" i="2"/>
  <c r="DI208" i="2"/>
  <c r="DH208" i="2"/>
  <c r="DG208" i="2"/>
  <c r="DF208" i="2"/>
  <c r="DE208" i="2"/>
  <c r="DD208" i="2"/>
  <c r="DC208" i="2"/>
  <c r="DB208" i="2"/>
  <c r="DA208" i="2"/>
  <c r="CZ208" i="2"/>
  <c r="CY208" i="2"/>
  <c r="CX208" i="2"/>
  <c r="CW208" i="2"/>
  <c r="CV208" i="2"/>
  <c r="CU208" i="2"/>
  <c r="CT208" i="2"/>
  <c r="CS208" i="2"/>
  <c r="CR208" i="2"/>
  <c r="CQ208" i="2"/>
  <c r="CP208" i="2"/>
  <c r="CO208" i="2"/>
  <c r="CN208" i="2"/>
  <c r="CM208" i="2"/>
  <c r="CL208" i="2"/>
  <c r="CJ208" i="2"/>
  <c r="CI208" i="2"/>
  <c r="CH208" i="2"/>
  <c r="CG208" i="2"/>
  <c r="CF208" i="2"/>
  <c r="CE208" i="2"/>
  <c r="CD208" i="2"/>
  <c r="CC208" i="2"/>
  <c r="CB208" i="2"/>
  <c r="CA208" i="2"/>
  <c r="BW208" i="2"/>
  <c r="BV208" i="2"/>
  <c r="BU208" i="2"/>
  <c r="BT208" i="2"/>
  <c r="BS208" i="2"/>
  <c r="BR208" i="2"/>
  <c r="BQ208" i="2"/>
  <c r="BP208" i="2"/>
  <c r="BO208" i="2"/>
  <c r="BN208" i="2"/>
  <c r="BM208" i="2"/>
  <c r="BL208" i="2"/>
  <c r="BK208" i="2"/>
  <c r="BJ208" i="2"/>
  <c r="BI208" i="2"/>
  <c r="BH208" i="2"/>
  <c r="BG208" i="2"/>
  <c r="BF208" i="2"/>
  <c r="BE208" i="2"/>
  <c r="BD208" i="2"/>
  <c r="BC208" i="2"/>
  <c r="BA208" i="2"/>
  <c r="AZ208" i="2"/>
  <c r="AX208" i="2"/>
  <c r="AW208" i="2"/>
  <c r="AU208" i="2"/>
  <c r="AT208" i="2"/>
  <c r="AS208" i="2"/>
  <c r="AR208" i="2"/>
  <c r="AQ208" i="2"/>
  <c r="AP208" i="2"/>
  <c r="AO208" i="2"/>
  <c r="AM208" i="2"/>
  <c r="AL208" i="2"/>
  <c r="AJ208" i="2"/>
  <c r="AI208" i="2"/>
  <c r="AH208" i="2"/>
  <c r="AG208" i="2"/>
  <c r="AF208" i="2"/>
  <c r="AE208" i="2"/>
  <c r="AD208" i="2"/>
  <c r="AC208" i="2"/>
  <c r="AB208" i="2"/>
  <c r="AA208" i="2"/>
  <c r="Y208" i="2"/>
  <c r="X208" i="2"/>
  <c r="V208" i="2"/>
  <c r="T208" i="2"/>
  <c r="R208" i="2"/>
  <c r="O208" i="2"/>
  <c r="N208" i="2"/>
  <c r="M208" i="2"/>
  <c r="K208" i="2"/>
  <c r="J208" i="2"/>
  <c r="I208" i="2"/>
  <c r="G208" i="2"/>
  <c r="F208" i="2"/>
  <c r="DL207" i="2"/>
  <c r="BX207" i="2"/>
  <c r="AK207" i="2"/>
  <c r="DL206" i="2"/>
  <c r="BX206" i="2"/>
  <c r="AK206" i="2"/>
  <c r="DL205" i="2"/>
  <c r="BX205" i="2"/>
  <c r="AK205" i="2"/>
  <c r="EY204" i="2"/>
  <c r="DL204" i="2"/>
  <c r="BX204" i="2"/>
  <c r="AK204" i="2"/>
  <c r="BY204" i="2" s="1"/>
  <c r="BZ204" i="2" s="1"/>
  <c r="DM204" i="2" s="1"/>
  <c r="EY203" i="2"/>
  <c r="DL203" i="2"/>
  <c r="BX203" i="2"/>
  <c r="AK203" i="2"/>
  <c r="FB208" i="2"/>
  <c r="DL202" i="2"/>
  <c r="BX202" i="2"/>
  <c r="AN208" i="2"/>
  <c r="L208" i="2"/>
  <c r="H208" i="2"/>
  <c r="EY201" i="2"/>
  <c r="DL201" i="2"/>
  <c r="BX201" i="2"/>
  <c r="AK201" i="2"/>
  <c r="DL200" i="2"/>
  <c r="Z208" i="2"/>
  <c r="Q208" i="2"/>
  <c r="AK200" i="2"/>
  <c r="DL199" i="2"/>
  <c r="AY208" i="2"/>
  <c r="U208" i="2"/>
  <c r="S208" i="2"/>
  <c r="DL198" i="2"/>
  <c r="BX198" i="2"/>
  <c r="AK198" i="2"/>
  <c r="DL197" i="2"/>
  <c r="BX197" i="2"/>
  <c r="AK197" i="2"/>
  <c r="DL196" i="2"/>
  <c r="BX196" i="2"/>
  <c r="AK196" i="2"/>
  <c r="DL195" i="2"/>
  <c r="BX195" i="2"/>
  <c r="AK195" i="2"/>
  <c r="DL194" i="2"/>
  <c r="BX194" i="2"/>
  <c r="AV208" i="2"/>
  <c r="W208" i="2"/>
  <c r="E208" i="2"/>
  <c r="FB193" i="2"/>
  <c r="EX193" i="2"/>
  <c r="EW193" i="2"/>
  <c r="EV193" i="2"/>
  <c r="EU193" i="2"/>
  <c r="ET193" i="2"/>
  <c r="ES193" i="2"/>
  <c r="ER193" i="2"/>
  <c r="EQ193" i="2"/>
  <c r="EP193" i="2"/>
  <c r="EO193" i="2"/>
  <c r="EN193" i="2"/>
  <c r="EM193" i="2"/>
  <c r="EL193" i="2"/>
  <c r="EK193" i="2"/>
  <c r="EJ193" i="2"/>
  <c r="EH193" i="2"/>
  <c r="EG193" i="2"/>
  <c r="EF193" i="2"/>
  <c r="EE193" i="2"/>
  <c r="ED193" i="2"/>
  <c r="EC193" i="2"/>
  <c r="EB193" i="2"/>
  <c r="EA193" i="2"/>
  <c r="DZ193" i="2"/>
  <c r="DY193" i="2"/>
  <c r="DW193" i="2"/>
  <c r="DV193" i="2"/>
  <c r="DU193" i="2"/>
  <c r="DT193" i="2"/>
  <c r="DS193" i="2"/>
  <c r="DR193" i="2"/>
  <c r="DQ193" i="2"/>
  <c r="DP193" i="2"/>
  <c r="DO193" i="2"/>
  <c r="DN193" i="2"/>
  <c r="DK193" i="2"/>
  <c r="DJ193" i="2"/>
  <c r="DI193" i="2"/>
  <c r="DH193" i="2"/>
  <c r="DG193" i="2"/>
  <c r="DF193" i="2"/>
  <c r="DE193" i="2"/>
  <c r="DD193" i="2"/>
  <c r="DC193" i="2"/>
  <c r="DB193" i="2"/>
  <c r="DA193" i="2"/>
  <c r="CZ193" i="2"/>
  <c r="CY193" i="2"/>
  <c r="CX193" i="2"/>
  <c r="CW193" i="2"/>
  <c r="CV193" i="2"/>
  <c r="CU193" i="2"/>
  <c r="CT193" i="2"/>
  <c r="CS193" i="2"/>
  <c r="CR193" i="2"/>
  <c r="CQ193" i="2"/>
  <c r="CP193" i="2"/>
  <c r="CO193" i="2"/>
  <c r="CN193" i="2"/>
  <c r="CM193" i="2"/>
  <c r="CL193" i="2"/>
  <c r="CJ193" i="2"/>
  <c r="CI193" i="2"/>
  <c r="CH193" i="2"/>
  <c r="CG193" i="2"/>
  <c r="CF193" i="2"/>
  <c r="CE193" i="2"/>
  <c r="CD193" i="2"/>
  <c r="CC193" i="2"/>
  <c r="CB193" i="2"/>
  <c r="CA193" i="2"/>
  <c r="BW193" i="2"/>
  <c r="BV193" i="2"/>
  <c r="BU193" i="2"/>
  <c r="BT193" i="2"/>
  <c r="BS193" i="2"/>
  <c r="BR193" i="2"/>
  <c r="BQ193" i="2"/>
  <c r="BP193" i="2"/>
  <c r="BO193" i="2"/>
  <c r="BN193" i="2"/>
  <c r="BM193" i="2"/>
  <c r="BL193" i="2"/>
  <c r="BK193" i="2"/>
  <c r="BJ193" i="2"/>
  <c r="BI193" i="2"/>
  <c r="BH193" i="2"/>
  <c r="BG193" i="2"/>
  <c r="BF193" i="2"/>
  <c r="BE193" i="2"/>
  <c r="BD193" i="2"/>
  <c r="BC193" i="2"/>
  <c r="BB193" i="2"/>
  <c r="BA193" i="2"/>
  <c r="AZ193" i="2"/>
  <c r="AY193" i="2"/>
  <c r="AX193" i="2"/>
  <c r="AW193" i="2"/>
  <c r="AV193" i="2"/>
  <c r="AU193" i="2"/>
  <c r="AT193" i="2"/>
  <c r="AS193" i="2"/>
  <c r="AR193" i="2"/>
  <c r="AQ193" i="2"/>
  <c r="AP193" i="2"/>
  <c r="AO193" i="2"/>
  <c r="AN193" i="2"/>
  <c r="AM193" i="2"/>
  <c r="AL193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Y192" i="2"/>
  <c r="DL192" i="2"/>
  <c r="BX192" i="2"/>
  <c r="AK192" i="2"/>
  <c r="EY191" i="2"/>
  <c r="DL191" i="2"/>
  <c r="BX191" i="2"/>
  <c r="AK191" i="2"/>
  <c r="DL190" i="2"/>
  <c r="BX190" i="2"/>
  <c r="BX193" i="2" s="1"/>
  <c r="AK190" i="2"/>
  <c r="E193" i="2"/>
  <c r="BX189" i="2"/>
  <c r="AK189" i="2"/>
  <c r="FB188" i="2"/>
  <c r="EX188" i="2"/>
  <c r="EW188" i="2"/>
  <c r="EV188" i="2"/>
  <c r="EU188" i="2"/>
  <c r="ET188" i="2"/>
  <c r="ES188" i="2"/>
  <c r="ER188" i="2"/>
  <c r="EQ188" i="2"/>
  <c r="EP188" i="2"/>
  <c r="EO188" i="2"/>
  <c r="EN188" i="2"/>
  <c r="EM188" i="2"/>
  <c r="EL188" i="2"/>
  <c r="EK188" i="2"/>
  <c r="EJ188" i="2"/>
  <c r="EH188" i="2"/>
  <c r="EG188" i="2"/>
  <c r="EF188" i="2"/>
  <c r="EE188" i="2"/>
  <c r="ED188" i="2"/>
  <c r="EC188" i="2"/>
  <c r="EB188" i="2"/>
  <c r="EA188" i="2"/>
  <c r="DZ188" i="2"/>
  <c r="DY188" i="2"/>
  <c r="DW188" i="2"/>
  <c r="DV188" i="2"/>
  <c r="DU188" i="2"/>
  <c r="DT188" i="2"/>
  <c r="DS188" i="2"/>
  <c r="DR188" i="2"/>
  <c r="DQ188" i="2"/>
  <c r="DP188" i="2"/>
  <c r="DO188" i="2"/>
  <c r="DN188" i="2"/>
  <c r="DK188" i="2"/>
  <c r="DJ188" i="2"/>
  <c r="DI188" i="2"/>
  <c r="DH188" i="2"/>
  <c r="DG188" i="2"/>
  <c r="DF188" i="2"/>
  <c r="DE188" i="2"/>
  <c r="DD188" i="2"/>
  <c r="DC188" i="2"/>
  <c r="DB188" i="2"/>
  <c r="DA188" i="2"/>
  <c r="CZ188" i="2"/>
  <c r="CY188" i="2"/>
  <c r="CX188" i="2"/>
  <c r="CW188" i="2"/>
  <c r="CV188" i="2"/>
  <c r="CU188" i="2"/>
  <c r="CT188" i="2"/>
  <c r="CS188" i="2"/>
  <c r="CR188" i="2"/>
  <c r="CQ188" i="2"/>
  <c r="CP188" i="2"/>
  <c r="CO188" i="2"/>
  <c r="CN188" i="2"/>
  <c r="CM188" i="2"/>
  <c r="CL188" i="2"/>
  <c r="CJ188" i="2"/>
  <c r="CI188" i="2"/>
  <c r="CH188" i="2"/>
  <c r="CG188" i="2"/>
  <c r="CF188" i="2"/>
  <c r="CE188" i="2"/>
  <c r="CD188" i="2"/>
  <c r="CC188" i="2"/>
  <c r="CB188" i="2"/>
  <c r="CA188" i="2"/>
  <c r="BW188" i="2"/>
  <c r="BV188" i="2"/>
  <c r="BU188" i="2"/>
  <c r="BT188" i="2"/>
  <c r="BS188" i="2"/>
  <c r="BR188" i="2"/>
  <c r="BQ188" i="2"/>
  <c r="BP188" i="2"/>
  <c r="BO188" i="2"/>
  <c r="BN188" i="2"/>
  <c r="BM188" i="2"/>
  <c r="BL188" i="2"/>
  <c r="BK188" i="2"/>
  <c r="BJ188" i="2"/>
  <c r="BI188" i="2"/>
  <c r="BH188" i="2"/>
  <c r="BG188" i="2"/>
  <c r="BF188" i="2"/>
  <c r="BE188" i="2"/>
  <c r="BD188" i="2"/>
  <c r="BC188" i="2"/>
  <c r="BB188" i="2"/>
  <c r="BA188" i="2"/>
  <c r="AZ188" i="2"/>
  <c r="AY188" i="2"/>
  <c r="AX188" i="2"/>
  <c r="AW188" i="2"/>
  <c r="AU188" i="2"/>
  <c r="AT188" i="2"/>
  <c r="AS188" i="2"/>
  <c r="AR188" i="2"/>
  <c r="AQ188" i="2"/>
  <c r="AP188" i="2"/>
  <c r="AO188" i="2"/>
  <c r="AN188" i="2"/>
  <c r="AM188" i="2"/>
  <c r="AL188" i="2"/>
  <c r="AJ188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O188" i="2"/>
  <c r="N188" i="2"/>
  <c r="M188" i="2"/>
  <c r="L188" i="2"/>
  <c r="K188" i="2"/>
  <c r="J188" i="2"/>
  <c r="I188" i="2"/>
  <c r="H188" i="2"/>
  <c r="G188" i="2"/>
  <c r="F188" i="2"/>
  <c r="DL187" i="2"/>
  <c r="BX187" i="2"/>
  <c r="AK187" i="2"/>
  <c r="DL186" i="2"/>
  <c r="BX186" i="2"/>
  <c r="AK185" i="2"/>
  <c r="P188" i="2"/>
  <c r="E188" i="2"/>
  <c r="EY184" i="2"/>
  <c r="DL184" i="2"/>
  <c r="BX184" i="2"/>
  <c r="BY184" i="2" s="1"/>
  <c r="BZ184" i="2" s="1"/>
  <c r="AK184" i="2"/>
  <c r="EX183" i="2"/>
  <c r="EW183" i="2"/>
  <c r="EV183" i="2"/>
  <c r="EU183" i="2"/>
  <c r="ET183" i="2"/>
  <c r="ES183" i="2"/>
  <c r="ER183" i="2"/>
  <c r="EQ183" i="2"/>
  <c r="EP183" i="2"/>
  <c r="EO183" i="2"/>
  <c r="EN183" i="2"/>
  <c r="EM183" i="2"/>
  <c r="EL183" i="2"/>
  <c r="EK183" i="2"/>
  <c r="EJ183" i="2"/>
  <c r="EH183" i="2"/>
  <c r="EG183" i="2"/>
  <c r="EF183" i="2"/>
  <c r="EE183" i="2"/>
  <c r="ED183" i="2"/>
  <c r="EC183" i="2"/>
  <c r="EB183" i="2"/>
  <c r="EA183" i="2"/>
  <c r="DZ183" i="2"/>
  <c r="DY183" i="2"/>
  <c r="DW183" i="2"/>
  <c r="DV183" i="2"/>
  <c r="DU183" i="2"/>
  <c r="DT183" i="2"/>
  <c r="DS183" i="2"/>
  <c r="DR183" i="2"/>
  <c r="DQ183" i="2"/>
  <c r="DP183" i="2"/>
  <c r="DO183" i="2"/>
  <c r="DN183" i="2"/>
  <c r="DK183" i="2"/>
  <c r="DJ183" i="2"/>
  <c r="DI183" i="2"/>
  <c r="DH183" i="2"/>
  <c r="DG183" i="2"/>
  <c r="DF183" i="2"/>
  <c r="DE183" i="2"/>
  <c r="DD183" i="2"/>
  <c r="DC183" i="2"/>
  <c r="DB183" i="2"/>
  <c r="DA183" i="2"/>
  <c r="CZ183" i="2"/>
  <c r="CY183" i="2"/>
  <c r="CX183" i="2"/>
  <c r="CW183" i="2"/>
  <c r="CV183" i="2"/>
  <c r="CU183" i="2"/>
  <c r="CT183" i="2"/>
  <c r="CS183" i="2"/>
  <c r="CR183" i="2"/>
  <c r="CQ183" i="2"/>
  <c r="CP183" i="2"/>
  <c r="CO183" i="2"/>
  <c r="CN183" i="2"/>
  <c r="CM183" i="2"/>
  <c r="CL183" i="2"/>
  <c r="CK183" i="2"/>
  <c r="CJ183" i="2"/>
  <c r="CI183" i="2"/>
  <c r="CH183" i="2"/>
  <c r="CG183" i="2"/>
  <c r="CF183" i="2"/>
  <c r="CE183" i="2"/>
  <c r="CD183" i="2"/>
  <c r="CC183" i="2"/>
  <c r="CB183" i="2"/>
  <c r="BW183" i="2"/>
  <c r="BV183" i="2"/>
  <c r="BU183" i="2"/>
  <c r="BT183" i="2"/>
  <c r="BS183" i="2"/>
  <c r="BR183" i="2"/>
  <c r="BQ183" i="2"/>
  <c r="BP183" i="2"/>
  <c r="BO183" i="2"/>
  <c r="BN183" i="2"/>
  <c r="BM183" i="2"/>
  <c r="BL183" i="2"/>
  <c r="BK183" i="2"/>
  <c r="BJ183" i="2"/>
  <c r="BI183" i="2"/>
  <c r="BH183" i="2"/>
  <c r="BG183" i="2"/>
  <c r="BF183" i="2"/>
  <c r="BE183" i="2"/>
  <c r="BD183" i="2"/>
  <c r="BC183" i="2"/>
  <c r="BB183" i="2"/>
  <c r="BA183" i="2"/>
  <c r="AZ183" i="2"/>
  <c r="AY183" i="2"/>
  <c r="AX183" i="2"/>
  <c r="AW183" i="2"/>
  <c r="AU183" i="2"/>
  <c r="AT183" i="2"/>
  <c r="AS183" i="2"/>
  <c r="AR183" i="2"/>
  <c r="AQ183" i="2"/>
  <c r="AP183" i="2"/>
  <c r="AO183" i="2"/>
  <c r="AM183" i="2"/>
  <c r="AL183" i="2"/>
  <c r="AJ183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V183" i="2"/>
  <c r="U183" i="2"/>
  <c r="T183" i="2"/>
  <c r="S183" i="2"/>
  <c r="Q183" i="2"/>
  <c r="O183" i="2"/>
  <c r="N183" i="2"/>
  <c r="M183" i="2"/>
  <c r="L183" i="2"/>
  <c r="J183" i="2"/>
  <c r="I183" i="2"/>
  <c r="F183" i="2"/>
  <c r="DL182" i="2"/>
  <c r="BX182" i="2"/>
  <c r="AK182" i="2"/>
  <c r="FB183" i="2"/>
  <c r="DL181" i="2"/>
  <c r="CA183" i="2"/>
  <c r="AN183" i="2"/>
  <c r="K183" i="2"/>
  <c r="H183" i="2"/>
  <c r="G183" i="2"/>
  <c r="AK181" i="2"/>
  <c r="DL180" i="2"/>
  <c r="BX180" i="2"/>
  <c r="R183" i="2"/>
  <c r="DL179" i="2"/>
  <c r="BX179" i="2"/>
  <c r="AK179" i="2"/>
  <c r="DL178" i="2"/>
  <c r="BX178" i="2"/>
  <c r="P183" i="2"/>
  <c r="ES177" i="2"/>
  <c r="ER177" i="2"/>
  <c r="DE177" i="2"/>
  <c r="DD177" i="2"/>
  <c r="BA177" i="2"/>
  <c r="FB176" i="2"/>
  <c r="EX176" i="2"/>
  <c r="EW176" i="2"/>
  <c r="EW177" i="2" s="1"/>
  <c r="EV176" i="2"/>
  <c r="EU176" i="2"/>
  <c r="EU177" i="2" s="1"/>
  <c r="ET176" i="2"/>
  <c r="ET177" i="2" s="1"/>
  <c r="ES176" i="2"/>
  <c r="ER176" i="2"/>
  <c r="EQ176" i="2"/>
  <c r="EP176" i="2"/>
  <c r="EO176" i="2"/>
  <c r="EO177" i="2" s="1"/>
  <c r="EN176" i="2"/>
  <c r="EM176" i="2"/>
  <c r="EM177" i="2" s="1"/>
  <c r="EL176" i="2"/>
  <c r="EL177" i="2" s="1"/>
  <c r="EK176" i="2"/>
  <c r="EK177" i="2" s="1"/>
  <c r="EJ176" i="2"/>
  <c r="EJ177" i="2" s="1"/>
  <c r="EH176" i="2"/>
  <c r="EG176" i="2"/>
  <c r="EF176" i="2"/>
  <c r="EF177" i="2" s="1"/>
  <c r="EE176" i="2"/>
  <c r="ED176" i="2"/>
  <c r="ED177" i="2" s="1"/>
  <c r="EC176" i="2"/>
  <c r="EC177" i="2" s="1"/>
  <c r="EB176" i="2"/>
  <c r="EB177" i="2" s="1"/>
  <c r="EA176" i="2"/>
  <c r="DZ176" i="2"/>
  <c r="DY176" i="2"/>
  <c r="DW176" i="2"/>
  <c r="DV176" i="2"/>
  <c r="DU176" i="2"/>
  <c r="DU177" i="2" s="1"/>
  <c r="DT176" i="2"/>
  <c r="DT177" i="2" s="1"/>
  <c r="DS176" i="2"/>
  <c r="DR176" i="2"/>
  <c r="DQ176" i="2"/>
  <c r="DP176" i="2"/>
  <c r="DO176" i="2"/>
  <c r="DN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W177" i="2" s="1"/>
  <c r="CV176" i="2"/>
  <c r="CV177" i="2" s="1"/>
  <c r="CU176" i="2"/>
  <c r="CT176" i="2"/>
  <c r="CS176" i="2"/>
  <c r="CR176" i="2"/>
  <c r="CQ176" i="2"/>
  <c r="CP176" i="2"/>
  <c r="CO176" i="2"/>
  <c r="CO177" i="2" s="1"/>
  <c r="CN176" i="2"/>
  <c r="CN177" i="2" s="1"/>
  <c r="CM176" i="2"/>
  <c r="CL176" i="2"/>
  <c r="CJ176" i="2"/>
  <c r="CI176" i="2"/>
  <c r="CH176" i="2"/>
  <c r="CG176" i="2"/>
  <c r="CF176" i="2"/>
  <c r="CF177" i="2" s="1"/>
  <c r="CE176" i="2"/>
  <c r="CD176" i="2"/>
  <c r="CD177" i="2" s="1"/>
  <c r="CC176" i="2"/>
  <c r="CC177" i="2" s="1"/>
  <c r="CB176" i="2"/>
  <c r="CA176" i="2"/>
  <c r="BW176" i="2"/>
  <c r="BV176" i="2"/>
  <c r="BU176" i="2"/>
  <c r="BU177" i="2" s="1"/>
  <c r="BT176" i="2"/>
  <c r="BS176" i="2"/>
  <c r="BR176" i="2"/>
  <c r="BQ176" i="2"/>
  <c r="BP176" i="2"/>
  <c r="BO176" i="2"/>
  <c r="BN176" i="2"/>
  <c r="BM176" i="2"/>
  <c r="BM177" i="2" s="1"/>
  <c r="BL176" i="2"/>
  <c r="BK176" i="2"/>
  <c r="BJ176" i="2"/>
  <c r="BI176" i="2"/>
  <c r="BH176" i="2"/>
  <c r="BG176" i="2"/>
  <c r="BF176" i="2"/>
  <c r="BE176" i="2"/>
  <c r="BE177" i="2" s="1"/>
  <c r="BD176" i="2"/>
  <c r="BC176" i="2"/>
  <c r="BB176" i="2"/>
  <c r="BA176" i="2"/>
  <c r="AZ176" i="2"/>
  <c r="AY176" i="2"/>
  <c r="AX176" i="2"/>
  <c r="AW176" i="2"/>
  <c r="AW177" i="2" s="1"/>
  <c r="AU176" i="2"/>
  <c r="AT176" i="2"/>
  <c r="AS176" i="2"/>
  <c r="AS177" i="2" s="1"/>
  <c r="AR176" i="2"/>
  <c r="AQ176" i="2"/>
  <c r="AP176" i="2"/>
  <c r="AO176" i="2"/>
  <c r="AN176" i="2"/>
  <c r="AN177" i="2" s="1"/>
  <c r="AM176" i="2"/>
  <c r="AL176" i="2"/>
  <c r="AJ176" i="2"/>
  <c r="AJ177" i="2" s="1"/>
  <c r="AI176" i="2"/>
  <c r="AH176" i="2"/>
  <c r="AG176" i="2"/>
  <c r="AF176" i="2"/>
  <c r="AE176" i="2"/>
  <c r="AD176" i="2"/>
  <c r="AC176" i="2"/>
  <c r="AC177" i="2" s="1"/>
  <c r="AB176" i="2"/>
  <c r="AB177" i="2" s="1"/>
  <c r="AA176" i="2"/>
  <c r="Z176" i="2"/>
  <c r="Y176" i="2"/>
  <c r="X176" i="2"/>
  <c r="V176" i="2"/>
  <c r="U176" i="2"/>
  <c r="U177" i="2" s="1"/>
  <c r="T176" i="2"/>
  <c r="T177" i="2" s="1"/>
  <c r="S176" i="2"/>
  <c r="S177" i="2" s="1"/>
  <c r="R176" i="2"/>
  <c r="Q176" i="2"/>
  <c r="P176" i="2"/>
  <c r="O176" i="2"/>
  <c r="N176" i="2"/>
  <c r="M176" i="2"/>
  <c r="M177" i="2" s="1"/>
  <c r="L176" i="2"/>
  <c r="L177" i="2" s="1"/>
  <c r="K176" i="2"/>
  <c r="J176" i="2"/>
  <c r="I176" i="2"/>
  <c r="H176" i="2"/>
  <c r="G176" i="2"/>
  <c r="F176" i="2"/>
  <c r="DL175" i="2"/>
  <c r="BX175" i="2"/>
  <c r="AK175" i="2"/>
  <c r="DL174" i="2"/>
  <c r="BX174" i="2"/>
  <c r="AK174" i="2"/>
  <c r="DL173" i="2"/>
  <c r="BX173" i="2"/>
  <c r="AK173" i="2"/>
  <c r="EY172" i="2"/>
  <c r="DL172" i="2"/>
  <c r="BX172" i="2"/>
  <c r="AK172" i="2"/>
  <c r="DL171" i="2"/>
  <c r="BX171" i="2"/>
  <c r="AK171" i="2"/>
  <c r="DL170" i="2"/>
  <c r="AK170" i="2"/>
  <c r="EY169" i="2"/>
  <c r="DL169" i="2"/>
  <c r="BX169" i="2"/>
  <c r="BY169" i="2" s="1"/>
  <c r="BZ169" i="2" s="1"/>
  <c r="AK169" i="2"/>
  <c r="DL168" i="2"/>
  <c r="BX168" i="2"/>
  <c r="BX167" i="2"/>
  <c r="AK167" i="2"/>
  <c r="E176" i="2"/>
  <c r="DL166" i="2"/>
  <c r="BX166" i="2"/>
  <c r="W176" i="2"/>
  <c r="FB165" i="2"/>
  <c r="EX165" i="2"/>
  <c r="EW165" i="2"/>
  <c r="EV165" i="2"/>
  <c r="EU165" i="2"/>
  <c r="ET165" i="2"/>
  <c r="ES165" i="2"/>
  <c r="ER165" i="2"/>
  <c r="EQ165" i="2"/>
  <c r="EP165" i="2"/>
  <c r="EO165" i="2"/>
  <c r="EN165" i="2"/>
  <c r="EM165" i="2"/>
  <c r="EL165" i="2"/>
  <c r="EK165" i="2"/>
  <c r="EJ165" i="2"/>
  <c r="EH165" i="2"/>
  <c r="EG165" i="2"/>
  <c r="EF165" i="2"/>
  <c r="EE165" i="2"/>
  <c r="ED165" i="2"/>
  <c r="EC165" i="2"/>
  <c r="EB165" i="2"/>
  <c r="EA165" i="2"/>
  <c r="DZ165" i="2"/>
  <c r="DY165" i="2"/>
  <c r="DW165" i="2"/>
  <c r="DV165" i="2"/>
  <c r="DU165" i="2"/>
  <c r="DT165" i="2"/>
  <c r="DS165" i="2"/>
  <c r="DR165" i="2"/>
  <c r="DQ165" i="2"/>
  <c r="DP165" i="2"/>
  <c r="DO165" i="2"/>
  <c r="DN165" i="2"/>
  <c r="DK165" i="2"/>
  <c r="DJ165" i="2"/>
  <c r="DI165" i="2"/>
  <c r="DH165" i="2"/>
  <c r="DG165" i="2"/>
  <c r="DF165" i="2"/>
  <c r="DE165" i="2"/>
  <c r="DD165" i="2"/>
  <c r="DC165" i="2"/>
  <c r="DB165" i="2"/>
  <c r="DA165" i="2"/>
  <c r="CZ165" i="2"/>
  <c r="CY165" i="2"/>
  <c r="CX165" i="2"/>
  <c r="CW165" i="2"/>
  <c r="CV165" i="2"/>
  <c r="CU165" i="2"/>
  <c r="CT165" i="2"/>
  <c r="CS165" i="2"/>
  <c r="CR165" i="2"/>
  <c r="CQ165" i="2"/>
  <c r="CP165" i="2"/>
  <c r="CO165" i="2"/>
  <c r="CN165" i="2"/>
  <c r="CM165" i="2"/>
  <c r="CL165" i="2"/>
  <c r="CJ165" i="2"/>
  <c r="CI165" i="2"/>
  <c r="CH165" i="2"/>
  <c r="CG165" i="2"/>
  <c r="CG177" i="2" s="1"/>
  <c r="CF165" i="2"/>
  <c r="CE165" i="2"/>
  <c r="CD165" i="2"/>
  <c r="CC165" i="2"/>
  <c r="CB165" i="2"/>
  <c r="CA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U165" i="2"/>
  <c r="AT165" i="2"/>
  <c r="AS165" i="2"/>
  <c r="AR165" i="2"/>
  <c r="AQ165" i="2"/>
  <c r="AP165" i="2"/>
  <c r="AO165" i="2"/>
  <c r="AN165" i="2"/>
  <c r="AM165" i="2"/>
  <c r="AL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V165" i="2"/>
  <c r="U165" i="2"/>
  <c r="T165" i="2"/>
  <c r="S165" i="2"/>
  <c r="R165" i="2"/>
  <c r="Q165" i="2"/>
  <c r="O165" i="2"/>
  <c r="N165" i="2"/>
  <c r="M165" i="2"/>
  <c r="L165" i="2"/>
  <c r="K165" i="2"/>
  <c r="J165" i="2"/>
  <c r="I165" i="2"/>
  <c r="H165" i="2"/>
  <c r="G165" i="2"/>
  <c r="F165" i="2"/>
  <c r="DL164" i="2"/>
  <c r="BX164" i="2"/>
  <c r="AK164" i="2"/>
  <c r="DL163" i="2"/>
  <c r="BX163" i="2"/>
  <c r="DL162" i="2"/>
  <c r="BX162" i="2"/>
  <c r="AK162" i="2"/>
  <c r="DL161" i="2"/>
  <c r="BX161" i="2"/>
  <c r="EY160" i="2"/>
  <c r="DL160" i="2"/>
  <c r="BX160" i="2"/>
  <c r="AK160" i="2"/>
  <c r="DL159" i="2"/>
  <c r="BY159" i="2"/>
  <c r="BZ159" i="2" s="1"/>
  <c r="BX159" i="2"/>
  <c r="AK159" i="2"/>
  <c r="DL158" i="2"/>
  <c r="BX158" i="2"/>
  <c r="AK158" i="2"/>
  <c r="DL157" i="2"/>
  <c r="BX157" i="2"/>
  <c r="AK157" i="2"/>
  <c r="EY156" i="2"/>
  <c r="DL156" i="2"/>
  <c r="BX156" i="2"/>
  <c r="AK156" i="2"/>
  <c r="EY155" i="2"/>
  <c r="DL155" i="2"/>
  <c r="BX155" i="2"/>
  <c r="AK155" i="2"/>
  <c r="DL154" i="2"/>
  <c r="BX154" i="2"/>
  <c r="AK154" i="2"/>
  <c r="BX153" i="2"/>
  <c r="AV165" i="2"/>
  <c r="EW152" i="2"/>
  <c r="EO152" i="2"/>
  <c r="CK152" i="2"/>
  <c r="CC152" i="2"/>
  <c r="FB151" i="2"/>
  <c r="FB152" i="2" s="1"/>
  <c r="EX151" i="2"/>
  <c r="EW151" i="2"/>
  <c r="EV151" i="2"/>
  <c r="EV152" i="2" s="1"/>
  <c r="EU151" i="2"/>
  <c r="ET151" i="2"/>
  <c r="ES151" i="2"/>
  <c r="ER151" i="2"/>
  <c r="EQ151" i="2"/>
  <c r="EP151" i="2"/>
  <c r="EO151" i="2"/>
  <c r="EN151" i="2"/>
  <c r="EN152" i="2" s="1"/>
  <c r="EM151" i="2"/>
  <c r="EL151" i="2"/>
  <c r="EK151" i="2"/>
  <c r="EJ151" i="2"/>
  <c r="EI151" i="2"/>
  <c r="EH151" i="2"/>
  <c r="EG151" i="2"/>
  <c r="EG152" i="2" s="1"/>
  <c r="EF151" i="2"/>
  <c r="EF152" i="2" s="1"/>
  <c r="EE151" i="2"/>
  <c r="ED151" i="2"/>
  <c r="EC151" i="2"/>
  <c r="EB151" i="2"/>
  <c r="EA151" i="2"/>
  <c r="DZ151" i="2"/>
  <c r="DY151" i="2"/>
  <c r="DY152" i="2" s="1"/>
  <c r="DX151" i="2"/>
  <c r="DX152" i="2" s="1"/>
  <c r="DW151" i="2"/>
  <c r="DV151" i="2"/>
  <c r="DU151" i="2"/>
  <c r="DT151" i="2"/>
  <c r="DS151" i="2"/>
  <c r="DR151" i="2"/>
  <c r="DQ151" i="2"/>
  <c r="DQ152" i="2" s="1"/>
  <c r="DP151" i="2"/>
  <c r="DP152" i="2" s="1"/>
  <c r="DO151" i="2"/>
  <c r="DN151" i="2"/>
  <c r="DK151" i="2"/>
  <c r="DJ151" i="2"/>
  <c r="DI151" i="2"/>
  <c r="DI152" i="2" s="1"/>
  <c r="DH151" i="2"/>
  <c r="DG151" i="2"/>
  <c r="DF151" i="2"/>
  <c r="DF152" i="2" s="1"/>
  <c r="DE151" i="2"/>
  <c r="DD151" i="2"/>
  <c r="DC151" i="2"/>
  <c r="DB151" i="2"/>
  <c r="DA151" i="2"/>
  <c r="DA152" i="2" s="1"/>
  <c r="CZ151" i="2"/>
  <c r="CY151" i="2"/>
  <c r="CX151" i="2"/>
  <c r="CX152" i="2" s="1"/>
  <c r="CW151" i="2"/>
  <c r="CV151" i="2"/>
  <c r="CU151" i="2"/>
  <c r="CT151" i="2"/>
  <c r="CS151" i="2"/>
  <c r="CS152" i="2" s="1"/>
  <c r="CR151" i="2"/>
  <c r="CQ151" i="2"/>
  <c r="CP151" i="2"/>
  <c r="CP152" i="2" s="1"/>
  <c r="CO151" i="2"/>
  <c r="CN151" i="2"/>
  <c r="CM151" i="2"/>
  <c r="CL151" i="2"/>
  <c r="CK151" i="2"/>
  <c r="CJ151" i="2"/>
  <c r="CI151" i="2"/>
  <c r="CH151" i="2"/>
  <c r="CH152" i="2" s="1"/>
  <c r="CG151" i="2"/>
  <c r="CF151" i="2"/>
  <c r="CE151" i="2"/>
  <c r="CD151" i="2"/>
  <c r="CC151" i="2"/>
  <c r="CB151" i="2"/>
  <c r="CA151" i="2"/>
  <c r="BW151" i="2"/>
  <c r="BV151" i="2"/>
  <c r="BU151" i="2"/>
  <c r="BT151" i="2"/>
  <c r="BS151" i="2"/>
  <c r="BR151" i="2"/>
  <c r="BQ151" i="2"/>
  <c r="BP151" i="2"/>
  <c r="BP152" i="2" s="1"/>
  <c r="BO151" i="2"/>
  <c r="BN151" i="2"/>
  <c r="BM151" i="2"/>
  <c r="BM152" i="2" s="1"/>
  <c r="BL151" i="2"/>
  <c r="BK151" i="2"/>
  <c r="BJ151" i="2"/>
  <c r="BI151" i="2"/>
  <c r="BH151" i="2"/>
  <c r="BH152" i="2" s="1"/>
  <c r="BG151" i="2"/>
  <c r="BF151" i="2"/>
  <c r="BE151" i="2"/>
  <c r="BE152" i="2" s="1"/>
  <c r="BD151" i="2"/>
  <c r="BC151" i="2"/>
  <c r="BB151" i="2"/>
  <c r="BA151" i="2"/>
  <c r="AZ151" i="2"/>
  <c r="AZ152" i="2" s="1"/>
  <c r="AY151" i="2"/>
  <c r="AX151" i="2"/>
  <c r="AW151" i="2"/>
  <c r="AV151" i="2"/>
  <c r="AU151" i="2"/>
  <c r="AT151" i="2"/>
  <c r="AS151" i="2"/>
  <c r="AR151" i="2"/>
  <c r="AR152" i="2" s="1"/>
  <c r="AQ151" i="2"/>
  <c r="AP151" i="2"/>
  <c r="AO151" i="2"/>
  <c r="AN151" i="2"/>
  <c r="AM151" i="2"/>
  <c r="AL151" i="2"/>
  <c r="AJ151" i="2"/>
  <c r="AJ152" i="2" s="1"/>
  <c r="AI151" i="2"/>
  <c r="AH151" i="2"/>
  <c r="AG151" i="2"/>
  <c r="AG152" i="2" s="1"/>
  <c r="AF151" i="2"/>
  <c r="AE151" i="2"/>
  <c r="AD151" i="2"/>
  <c r="AC151" i="2"/>
  <c r="AB151" i="2"/>
  <c r="AB152" i="2" s="1"/>
  <c r="AA151" i="2"/>
  <c r="Z151" i="2"/>
  <c r="Y151" i="2"/>
  <c r="Y152" i="2" s="1"/>
  <c r="X151" i="2"/>
  <c r="W151" i="2"/>
  <c r="V151" i="2"/>
  <c r="U151" i="2"/>
  <c r="T151" i="2"/>
  <c r="T152" i="2" s="1"/>
  <c r="S151" i="2"/>
  <c r="R151" i="2"/>
  <c r="Q151" i="2"/>
  <c r="P151" i="2"/>
  <c r="O151" i="2"/>
  <c r="N151" i="2"/>
  <c r="M151" i="2"/>
  <c r="L151" i="2"/>
  <c r="L152" i="2" s="1"/>
  <c r="K151" i="2"/>
  <c r="J151" i="2"/>
  <c r="I151" i="2"/>
  <c r="H151" i="2"/>
  <c r="G151" i="2"/>
  <c r="F151" i="2"/>
  <c r="E151" i="2"/>
  <c r="EY150" i="2"/>
  <c r="DL150" i="2"/>
  <c r="BX150" i="2"/>
  <c r="AK150" i="2"/>
  <c r="EY149" i="2"/>
  <c r="DL149" i="2"/>
  <c r="BY149" i="2"/>
  <c r="BZ149" i="2" s="1"/>
  <c r="BX149" i="2"/>
  <c r="EZ149" i="2" s="1"/>
  <c r="FA149" i="2" s="1"/>
  <c r="AK149" i="2"/>
  <c r="EY148" i="2"/>
  <c r="DL148" i="2"/>
  <c r="BX148" i="2"/>
  <c r="AK148" i="2"/>
  <c r="BY148" i="2" s="1"/>
  <c r="BZ148" i="2" s="1"/>
  <c r="DM148" i="2" s="1"/>
  <c r="EY147" i="2"/>
  <c r="DL147" i="2"/>
  <c r="BX147" i="2"/>
  <c r="AK147" i="2"/>
  <c r="EY146" i="2"/>
  <c r="DL146" i="2"/>
  <c r="BX146" i="2"/>
  <c r="AK146" i="2"/>
  <c r="EY145" i="2"/>
  <c r="DL145" i="2"/>
  <c r="BX145" i="2"/>
  <c r="BY145" i="2" s="1"/>
  <c r="BZ145" i="2" s="1"/>
  <c r="AK145" i="2"/>
  <c r="EY144" i="2"/>
  <c r="DL144" i="2"/>
  <c r="BX144" i="2"/>
  <c r="AK144" i="2"/>
  <c r="FB143" i="2"/>
  <c r="EX143" i="2"/>
  <c r="EW143" i="2"/>
  <c r="EV143" i="2"/>
  <c r="EU143" i="2"/>
  <c r="ET143" i="2"/>
  <c r="ES143" i="2"/>
  <c r="ER143" i="2"/>
  <c r="EQ143" i="2"/>
  <c r="EP143" i="2"/>
  <c r="EO143" i="2"/>
  <c r="EN143" i="2"/>
  <c r="EM143" i="2"/>
  <c r="EL143" i="2"/>
  <c r="EK143" i="2"/>
  <c r="EJ143" i="2"/>
  <c r="EI143" i="2"/>
  <c r="EH143" i="2"/>
  <c r="EG143" i="2"/>
  <c r="EF143" i="2"/>
  <c r="EE143" i="2"/>
  <c r="ED143" i="2"/>
  <c r="EC143" i="2"/>
  <c r="EB143" i="2"/>
  <c r="EA143" i="2"/>
  <c r="DZ143" i="2"/>
  <c r="DY143" i="2"/>
  <c r="DX143" i="2"/>
  <c r="DW143" i="2"/>
  <c r="DV143" i="2"/>
  <c r="DU143" i="2"/>
  <c r="DT143" i="2"/>
  <c r="DS143" i="2"/>
  <c r="DR143" i="2"/>
  <c r="DQ143" i="2"/>
  <c r="DP143" i="2"/>
  <c r="DO143" i="2"/>
  <c r="DN143" i="2"/>
  <c r="DK143" i="2"/>
  <c r="DJ143" i="2"/>
  <c r="DI143" i="2"/>
  <c r="DH143" i="2"/>
  <c r="DG143" i="2"/>
  <c r="DF143" i="2"/>
  <c r="DE143" i="2"/>
  <c r="DD143" i="2"/>
  <c r="DC143" i="2"/>
  <c r="DB143" i="2"/>
  <c r="DA143" i="2"/>
  <c r="CZ143" i="2"/>
  <c r="CY143" i="2"/>
  <c r="CX143" i="2"/>
  <c r="CW143" i="2"/>
  <c r="CV143" i="2"/>
  <c r="CU143" i="2"/>
  <c r="CT143" i="2"/>
  <c r="CS143" i="2"/>
  <c r="CR143" i="2"/>
  <c r="CQ143" i="2"/>
  <c r="CP143" i="2"/>
  <c r="CO143" i="2"/>
  <c r="CN143" i="2"/>
  <c r="CM143" i="2"/>
  <c r="CL143" i="2"/>
  <c r="CK143" i="2"/>
  <c r="CJ143" i="2"/>
  <c r="CI143" i="2"/>
  <c r="CH143" i="2"/>
  <c r="CG143" i="2"/>
  <c r="CF143" i="2"/>
  <c r="CE143" i="2"/>
  <c r="CD143" i="2"/>
  <c r="CC143" i="2"/>
  <c r="CB143" i="2"/>
  <c r="CA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EY142" i="2"/>
  <c r="DL142" i="2"/>
  <c r="BX142" i="2"/>
  <c r="AK142" i="2"/>
  <c r="EY141" i="2"/>
  <c r="DL141" i="2"/>
  <c r="BX141" i="2"/>
  <c r="AK141" i="2"/>
  <c r="EY140" i="2"/>
  <c r="DL140" i="2"/>
  <c r="BY140" i="2"/>
  <c r="BZ140" i="2" s="1"/>
  <c r="BX140" i="2"/>
  <c r="EZ140" i="2" s="1"/>
  <c r="FA140" i="2" s="1"/>
  <c r="AK140" i="2"/>
  <c r="EY139" i="2"/>
  <c r="DL139" i="2"/>
  <c r="BX139" i="2"/>
  <c r="AK139" i="2"/>
  <c r="EY138" i="2"/>
  <c r="DL138" i="2"/>
  <c r="BX138" i="2"/>
  <c r="AK138" i="2"/>
  <c r="EY137" i="2"/>
  <c r="DL137" i="2"/>
  <c r="BX137" i="2"/>
  <c r="AK137" i="2"/>
  <c r="EY136" i="2"/>
  <c r="DL136" i="2"/>
  <c r="BX136" i="2"/>
  <c r="AK136" i="2"/>
  <c r="BY136" i="2" s="1"/>
  <c r="BZ136" i="2" s="1"/>
  <c r="EY135" i="2"/>
  <c r="EY143" i="2" s="1"/>
  <c r="DL135" i="2"/>
  <c r="BX135" i="2"/>
  <c r="AK135" i="2"/>
  <c r="EY134" i="2"/>
  <c r="DL134" i="2"/>
  <c r="BX134" i="2"/>
  <c r="AK134" i="2"/>
  <c r="EY133" i="2"/>
  <c r="DL133" i="2"/>
  <c r="BX133" i="2"/>
  <c r="BY133" i="2" s="1"/>
  <c r="BZ133" i="2" s="1"/>
  <c r="AK133" i="2"/>
  <c r="EY132" i="2"/>
  <c r="DL132" i="2"/>
  <c r="EZ132" i="2" s="1"/>
  <c r="BZ132" i="2"/>
  <c r="BX132" i="2"/>
  <c r="BY132" i="2" s="1"/>
  <c r="AK132" i="2"/>
  <c r="FB130" i="2"/>
  <c r="EX130" i="2"/>
  <c r="EW130" i="2"/>
  <c r="EV130" i="2"/>
  <c r="EU130" i="2"/>
  <c r="ET130" i="2"/>
  <c r="ES130" i="2"/>
  <c r="ER130" i="2"/>
  <c r="EQ130" i="2"/>
  <c r="EP130" i="2"/>
  <c r="EO130" i="2"/>
  <c r="EN130" i="2"/>
  <c r="EM130" i="2"/>
  <c r="EL130" i="2"/>
  <c r="EK130" i="2"/>
  <c r="EJ130" i="2"/>
  <c r="EH130" i="2"/>
  <c r="EG130" i="2"/>
  <c r="EF130" i="2"/>
  <c r="EE130" i="2"/>
  <c r="ED130" i="2"/>
  <c r="EC130" i="2"/>
  <c r="EC131" i="2" s="1"/>
  <c r="EB130" i="2"/>
  <c r="EA130" i="2"/>
  <c r="DZ130" i="2"/>
  <c r="DY130" i="2"/>
  <c r="DX130" i="2"/>
  <c r="DW130" i="2"/>
  <c r="DV130" i="2"/>
  <c r="DU130" i="2"/>
  <c r="DU131" i="2" s="1"/>
  <c r="DT130" i="2"/>
  <c r="DS130" i="2"/>
  <c r="DR130" i="2"/>
  <c r="DQ130" i="2"/>
  <c r="DP130" i="2"/>
  <c r="DO130" i="2"/>
  <c r="DN130" i="2"/>
  <c r="DL130" i="2"/>
  <c r="DK130" i="2"/>
  <c r="DJ130" i="2"/>
  <c r="DI130" i="2"/>
  <c r="DH130" i="2"/>
  <c r="DG130" i="2"/>
  <c r="DF130" i="2"/>
  <c r="DE130" i="2"/>
  <c r="DD130" i="2"/>
  <c r="DC130" i="2"/>
  <c r="DB130" i="2"/>
  <c r="DA130" i="2"/>
  <c r="CZ130" i="2"/>
  <c r="CY130" i="2"/>
  <c r="CX130" i="2"/>
  <c r="CW130" i="2"/>
  <c r="CV130" i="2"/>
  <c r="CU130" i="2"/>
  <c r="CT130" i="2"/>
  <c r="CS130" i="2"/>
  <c r="CR130" i="2"/>
  <c r="CQ130" i="2"/>
  <c r="CP130" i="2"/>
  <c r="CO130" i="2"/>
  <c r="CN130" i="2"/>
  <c r="CM130" i="2"/>
  <c r="CL130" i="2"/>
  <c r="CK130" i="2"/>
  <c r="CJ130" i="2"/>
  <c r="CI130" i="2"/>
  <c r="CH130" i="2"/>
  <c r="CG130" i="2"/>
  <c r="CF130" i="2"/>
  <c r="CE130" i="2"/>
  <c r="CD130" i="2"/>
  <c r="CC130" i="2"/>
  <c r="CB130" i="2"/>
  <c r="CA130" i="2"/>
  <c r="BW130" i="2"/>
  <c r="BW131" i="2" s="1"/>
  <c r="BV130" i="2"/>
  <c r="BU130" i="2"/>
  <c r="BT130" i="2"/>
  <c r="BS130" i="2"/>
  <c r="BR130" i="2"/>
  <c r="BQ130" i="2"/>
  <c r="BP130" i="2"/>
  <c r="BO130" i="2"/>
  <c r="BO131" i="2" s="1"/>
  <c r="BN130" i="2"/>
  <c r="BM130" i="2"/>
  <c r="BL130" i="2"/>
  <c r="BK130" i="2"/>
  <c r="BJ130" i="2"/>
  <c r="BI130" i="2"/>
  <c r="BH130" i="2"/>
  <c r="BG130" i="2"/>
  <c r="BG131" i="2" s="1"/>
  <c r="BF130" i="2"/>
  <c r="BE130" i="2"/>
  <c r="BD130" i="2"/>
  <c r="BC130" i="2"/>
  <c r="BB130" i="2"/>
  <c r="BA130" i="2"/>
  <c r="AZ130" i="2"/>
  <c r="AY130" i="2"/>
  <c r="AY131" i="2" s="1"/>
  <c r="AX130" i="2"/>
  <c r="AW130" i="2"/>
  <c r="AV130" i="2"/>
  <c r="AU130" i="2"/>
  <c r="AT130" i="2"/>
  <c r="AS130" i="2"/>
  <c r="AR130" i="2"/>
  <c r="AQ130" i="2"/>
  <c r="AQ131" i="2" s="1"/>
  <c r="AP130" i="2"/>
  <c r="AO130" i="2"/>
  <c r="AN130" i="2"/>
  <c r="AN131" i="2" s="1"/>
  <c r="AM130" i="2"/>
  <c r="AL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H131" i="2" s="1"/>
  <c r="G130" i="2"/>
  <c r="F130" i="2"/>
  <c r="DL129" i="2"/>
  <c r="BX129" i="2"/>
  <c r="BX130" i="2" s="1"/>
  <c r="AK129" i="2"/>
  <c r="FB128" i="2"/>
  <c r="EX128" i="2"/>
  <c r="EW128" i="2"/>
  <c r="EV128" i="2"/>
  <c r="EU128" i="2"/>
  <c r="ET128" i="2"/>
  <c r="ES128" i="2"/>
  <c r="ER128" i="2"/>
  <c r="EQ128" i="2"/>
  <c r="EP128" i="2"/>
  <c r="EO128" i="2"/>
  <c r="EN128" i="2"/>
  <c r="EM128" i="2"/>
  <c r="EL128" i="2"/>
  <c r="EK128" i="2"/>
  <c r="EJ128" i="2"/>
  <c r="EI128" i="2"/>
  <c r="EH128" i="2"/>
  <c r="EG128" i="2"/>
  <c r="EF128" i="2"/>
  <c r="EE128" i="2"/>
  <c r="ED128" i="2"/>
  <c r="EC128" i="2"/>
  <c r="EB128" i="2"/>
  <c r="EA128" i="2"/>
  <c r="DZ128" i="2"/>
  <c r="DY128" i="2"/>
  <c r="DX128" i="2"/>
  <c r="DW128" i="2"/>
  <c r="DV128" i="2"/>
  <c r="DU128" i="2"/>
  <c r="DT128" i="2"/>
  <c r="DS128" i="2"/>
  <c r="DR128" i="2"/>
  <c r="DQ128" i="2"/>
  <c r="DP128" i="2"/>
  <c r="DO128" i="2"/>
  <c r="DN128" i="2"/>
  <c r="DK128" i="2"/>
  <c r="DJ128" i="2"/>
  <c r="DI128" i="2"/>
  <c r="DI131" i="2" s="1"/>
  <c r="DH128" i="2"/>
  <c r="DG128" i="2"/>
  <c r="DF128" i="2"/>
  <c r="DE128" i="2"/>
  <c r="DD128" i="2"/>
  <c r="DC128" i="2"/>
  <c r="DB128" i="2"/>
  <c r="DA128" i="2"/>
  <c r="CZ128" i="2"/>
  <c r="CY128" i="2"/>
  <c r="CX128" i="2"/>
  <c r="CW128" i="2"/>
  <c r="CV128" i="2"/>
  <c r="CU128" i="2"/>
  <c r="CT128" i="2"/>
  <c r="CS128" i="2"/>
  <c r="CS131" i="2" s="1"/>
  <c r="CR128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E128" i="2"/>
  <c r="CD128" i="2"/>
  <c r="CC128" i="2"/>
  <c r="CC131" i="2" s="1"/>
  <c r="CB128" i="2"/>
  <c r="CA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EY127" i="2"/>
  <c r="DL127" i="2"/>
  <c r="BX127" i="2"/>
  <c r="BY127" i="2" s="1"/>
  <c r="BZ127" i="2" s="1"/>
  <c r="AK127" i="2"/>
  <c r="EY126" i="2"/>
  <c r="DL126" i="2"/>
  <c r="EZ126" i="2" s="1"/>
  <c r="FA126" i="2" s="1"/>
  <c r="BX126" i="2"/>
  <c r="BY126" i="2" s="1"/>
  <c r="BZ126" i="2" s="1"/>
  <c r="AK126" i="2"/>
  <c r="EY125" i="2"/>
  <c r="DL125" i="2"/>
  <c r="BY125" i="2"/>
  <c r="BZ125" i="2" s="1"/>
  <c r="DM125" i="2" s="1"/>
  <c r="BX125" i="2"/>
  <c r="EZ125" i="2" s="1"/>
  <c r="FA125" i="2" s="1"/>
  <c r="AK125" i="2"/>
  <c r="EY124" i="2"/>
  <c r="DL124" i="2"/>
  <c r="BX124" i="2"/>
  <c r="AK124" i="2"/>
  <c r="EY123" i="2"/>
  <c r="DL123" i="2"/>
  <c r="BX123" i="2"/>
  <c r="BY123" i="2" s="1"/>
  <c r="BZ123" i="2" s="1"/>
  <c r="AK123" i="2"/>
  <c r="EY122" i="2"/>
  <c r="DL122" i="2"/>
  <c r="BX122" i="2"/>
  <c r="AK122" i="2"/>
  <c r="BY122" i="2" s="1"/>
  <c r="BZ122" i="2" s="1"/>
  <c r="EY121" i="2"/>
  <c r="DL121" i="2"/>
  <c r="BX121" i="2"/>
  <c r="AK121" i="2"/>
  <c r="EY120" i="2"/>
  <c r="DL120" i="2"/>
  <c r="BX120" i="2"/>
  <c r="AK120" i="2"/>
  <c r="AK128" i="2" s="1"/>
  <c r="EY119" i="2"/>
  <c r="DL119" i="2"/>
  <c r="BX119" i="2"/>
  <c r="AK119" i="2"/>
  <c r="FB118" i="2"/>
  <c r="EX118" i="2"/>
  <c r="EW118" i="2"/>
  <c r="EV118" i="2"/>
  <c r="EU118" i="2"/>
  <c r="ET118" i="2"/>
  <c r="ES118" i="2"/>
  <c r="ER118" i="2"/>
  <c r="EQ118" i="2"/>
  <c r="EP118" i="2"/>
  <c r="EO118" i="2"/>
  <c r="EN118" i="2"/>
  <c r="EM118" i="2"/>
  <c r="EL118" i="2"/>
  <c r="EK118" i="2"/>
  <c r="EJ118" i="2"/>
  <c r="EH118" i="2"/>
  <c r="EG118" i="2"/>
  <c r="EF118" i="2"/>
  <c r="EE118" i="2"/>
  <c r="ED118" i="2"/>
  <c r="EC118" i="2"/>
  <c r="EB118" i="2"/>
  <c r="EA118" i="2"/>
  <c r="DZ118" i="2"/>
  <c r="DY118" i="2"/>
  <c r="DX118" i="2"/>
  <c r="DW118" i="2"/>
  <c r="DV118" i="2"/>
  <c r="DU118" i="2"/>
  <c r="DT118" i="2"/>
  <c r="DS118" i="2"/>
  <c r="DR118" i="2"/>
  <c r="DQ118" i="2"/>
  <c r="DP118" i="2"/>
  <c r="DO118" i="2"/>
  <c r="DN118" i="2"/>
  <c r="DK118" i="2"/>
  <c r="DJ118" i="2"/>
  <c r="DI118" i="2"/>
  <c r="DH118" i="2"/>
  <c r="DG118" i="2"/>
  <c r="DF118" i="2"/>
  <c r="DE118" i="2"/>
  <c r="DD118" i="2"/>
  <c r="DC118" i="2"/>
  <c r="DB118" i="2"/>
  <c r="DA118" i="2"/>
  <c r="CZ118" i="2"/>
  <c r="CY118" i="2"/>
  <c r="CX118" i="2"/>
  <c r="CW118" i="2"/>
  <c r="CV118" i="2"/>
  <c r="CU118" i="2"/>
  <c r="CT118" i="2"/>
  <c r="CS118" i="2"/>
  <c r="CR118" i="2"/>
  <c r="CQ118" i="2"/>
  <c r="CP118" i="2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CC118" i="2"/>
  <c r="CB118" i="2"/>
  <c r="CA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J118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V118" i="2"/>
  <c r="U118" i="2"/>
  <c r="T118" i="2"/>
  <c r="S118" i="2"/>
  <c r="R118" i="2"/>
  <c r="Q118" i="2"/>
  <c r="O118" i="2"/>
  <c r="N118" i="2"/>
  <c r="M118" i="2"/>
  <c r="L118" i="2"/>
  <c r="K118" i="2"/>
  <c r="J118" i="2"/>
  <c r="I118" i="2"/>
  <c r="H118" i="2"/>
  <c r="G118" i="2"/>
  <c r="F118" i="2"/>
  <c r="E118" i="2"/>
  <c r="EY117" i="2"/>
  <c r="DL117" i="2"/>
  <c r="BX117" i="2"/>
  <c r="AK117" i="2"/>
  <c r="EY116" i="2"/>
  <c r="DL116" i="2"/>
  <c r="BX116" i="2"/>
  <c r="AK116" i="2"/>
  <c r="EY115" i="2"/>
  <c r="DL115" i="2"/>
  <c r="BX115" i="2"/>
  <c r="AK115" i="2"/>
  <c r="EY114" i="2"/>
  <c r="DL114" i="2"/>
  <c r="BX114" i="2"/>
  <c r="AK114" i="2"/>
  <c r="DL113" i="2"/>
  <c r="BX113" i="2"/>
  <c r="W118" i="2"/>
  <c r="EY112" i="2"/>
  <c r="DL112" i="2"/>
  <c r="DL118" i="2" s="1"/>
  <c r="BX112" i="2"/>
  <c r="AK112" i="2"/>
  <c r="FB111" i="2"/>
  <c r="EX111" i="2"/>
  <c r="EW111" i="2"/>
  <c r="EV111" i="2"/>
  <c r="EU111" i="2"/>
  <c r="ET111" i="2"/>
  <c r="ES111" i="2"/>
  <c r="ER111" i="2"/>
  <c r="EQ111" i="2"/>
  <c r="EP111" i="2"/>
  <c r="EO111" i="2"/>
  <c r="EN111" i="2"/>
  <c r="EM111" i="2"/>
  <c r="EL111" i="2"/>
  <c r="EK111" i="2"/>
  <c r="EJ111" i="2"/>
  <c r="EH111" i="2"/>
  <c r="EG111" i="2"/>
  <c r="EF111" i="2"/>
  <c r="EE111" i="2"/>
  <c r="ED111" i="2"/>
  <c r="EC111" i="2"/>
  <c r="EB111" i="2"/>
  <c r="EA111" i="2"/>
  <c r="DZ111" i="2"/>
  <c r="DY111" i="2"/>
  <c r="DY131" i="2" s="1"/>
  <c r="DX111" i="2"/>
  <c r="DW111" i="2"/>
  <c r="DV111" i="2"/>
  <c r="DU111" i="2"/>
  <c r="DT111" i="2"/>
  <c r="DS111" i="2"/>
  <c r="DR111" i="2"/>
  <c r="DQ111" i="2"/>
  <c r="DP111" i="2"/>
  <c r="DO111" i="2"/>
  <c r="DN111" i="2"/>
  <c r="DK111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W111" i="2"/>
  <c r="BV111" i="2"/>
  <c r="BU111" i="2"/>
  <c r="BU131" i="2" s="1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E131" i="2" s="1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O131" i="2" s="1"/>
  <c r="AN111" i="2"/>
  <c r="AM111" i="2"/>
  <c r="AL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DL110" i="2"/>
  <c r="BX110" i="2"/>
  <c r="BY110" i="2" s="1"/>
  <c r="BZ110" i="2" s="1"/>
  <c r="AK110" i="2"/>
  <c r="DL109" i="2"/>
  <c r="DM109" i="2" s="1"/>
  <c r="EY109" i="2" s="1"/>
  <c r="BX109" i="2"/>
  <c r="BY109" i="2" s="1"/>
  <c r="BZ109" i="2" s="1"/>
  <c r="AK109" i="2"/>
  <c r="DL108" i="2"/>
  <c r="BY108" i="2"/>
  <c r="BZ108" i="2" s="1"/>
  <c r="BX108" i="2"/>
  <c r="AK108" i="2"/>
  <c r="DL107" i="2"/>
  <c r="BX107" i="2"/>
  <c r="AK107" i="2"/>
  <c r="DL106" i="2"/>
  <c r="BX106" i="2"/>
  <c r="AK106" i="2"/>
  <c r="DL105" i="2"/>
  <c r="BY105" i="2"/>
  <c r="BZ105" i="2" s="1"/>
  <c r="BX105" i="2"/>
  <c r="AK105" i="2"/>
  <c r="DL104" i="2"/>
  <c r="BX104" i="2"/>
  <c r="BY104" i="2" s="1"/>
  <c r="AK104" i="2"/>
  <c r="DL103" i="2"/>
  <c r="BX103" i="2"/>
  <c r="AK103" i="2"/>
  <c r="FB102" i="2"/>
  <c r="EX102" i="2"/>
  <c r="EW102" i="2"/>
  <c r="EV102" i="2"/>
  <c r="EU102" i="2"/>
  <c r="ET102" i="2"/>
  <c r="ES102" i="2"/>
  <c r="ER102" i="2"/>
  <c r="EQ102" i="2"/>
  <c r="EP102" i="2"/>
  <c r="EO102" i="2"/>
  <c r="EN102" i="2"/>
  <c r="EM102" i="2"/>
  <c r="EL102" i="2"/>
  <c r="EK102" i="2"/>
  <c r="EJ102" i="2"/>
  <c r="EH102" i="2"/>
  <c r="EG102" i="2"/>
  <c r="EF102" i="2"/>
  <c r="EE102" i="2"/>
  <c r="ED102" i="2"/>
  <c r="EC102" i="2"/>
  <c r="EB102" i="2"/>
  <c r="EA102" i="2"/>
  <c r="DZ102" i="2"/>
  <c r="DY102" i="2"/>
  <c r="DW102" i="2"/>
  <c r="DV102" i="2"/>
  <c r="DU102" i="2"/>
  <c r="DT102" i="2"/>
  <c r="DS102" i="2"/>
  <c r="DR102" i="2"/>
  <c r="DQ102" i="2"/>
  <c r="DP102" i="2"/>
  <c r="DO102" i="2"/>
  <c r="DN102" i="2"/>
  <c r="DK102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J102" i="2"/>
  <c r="CI102" i="2"/>
  <c r="CH102" i="2"/>
  <c r="CG102" i="2"/>
  <c r="CF102" i="2"/>
  <c r="CE102" i="2"/>
  <c r="CD102" i="2"/>
  <c r="CC102" i="2"/>
  <c r="CB102" i="2"/>
  <c r="CA102" i="2"/>
  <c r="BW102" i="2"/>
  <c r="BV102" i="2"/>
  <c r="BU102" i="2"/>
  <c r="BT102" i="2"/>
  <c r="BT131" i="2" s="1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D131" i="2" s="1"/>
  <c r="BC102" i="2"/>
  <c r="BB102" i="2"/>
  <c r="BA102" i="2"/>
  <c r="AZ102" i="2"/>
  <c r="AY102" i="2"/>
  <c r="AX102" i="2"/>
  <c r="AW102" i="2"/>
  <c r="AU102" i="2"/>
  <c r="AT102" i="2"/>
  <c r="AS102" i="2"/>
  <c r="AR102" i="2"/>
  <c r="AQ102" i="2"/>
  <c r="AP102" i="2"/>
  <c r="AO102" i="2"/>
  <c r="AN102" i="2"/>
  <c r="AM102" i="2"/>
  <c r="AL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V102" i="2"/>
  <c r="U102" i="2"/>
  <c r="T102" i="2"/>
  <c r="S102" i="2"/>
  <c r="R102" i="2"/>
  <c r="Q102" i="2"/>
  <c r="O102" i="2"/>
  <c r="N102" i="2"/>
  <c r="M102" i="2"/>
  <c r="L102" i="2"/>
  <c r="K102" i="2"/>
  <c r="J102" i="2"/>
  <c r="I102" i="2"/>
  <c r="H102" i="2"/>
  <c r="G102" i="2"/>
  <c r="F102" i="2"/>
  <c r="DL101" i="2"/>
  <c r="BX101" i="2"/>
  <c r="AK101" i="2"/>
  <c r="DL100" i="2"/>
  <c r="BX100" i="2"/>
  <c r="AK100" i="2"/>
  <c r="AK99" i="2"/>
  <c r="W102" i="2"/>
  <c r="P102" i="2"/>
  <c r="DL98" i="2"/>
  <c r="BX98" i="2"/>
  <c r="AK98" i="2"/>
  <c r="EY97" i="2"/>
  <c r="EZ97" i="2" s="1"/>
  <c r="FA97" i="2" s="1"/>
  <c r="DL97" i="2"/>
  <c r="BX97" i="2"/>
  <c r="AK97" i="2"/>
  <c r="DL96" i="2"/>
  <c r="BX96" i="2"/>
  <c r="BY96" i="2" s="1"/>
  <c r="BZ96" i="2" s="1"/>
  <c r="AK96" i="2"/>
  <c r="DL95" i="2"/>
  <c r="BX95" i="2"/>
  <c r="BY95" i="2" s="1"/>
  <c r="AK95" i="2"/>
  <c r="DL94" i="2"/>
  <c r="BZ94" i="2"/>
  <c r="BX94" i="2"/>
  <c r="BY94" i="2" s="1"/>
  <c r="AK94" i="2"/>
  <c r="DL93" i="2"/>
  <c r="BX93" i="2"/>
  <c r="AK93" i="2"/>
  <c r="DL92" i="2"/>
  <c r="BX92" i="2"/>
  <c r="AK92" i="2"/>
  <c r="DL91" i="2"/>
  <c r="BX91" i="2"/>
  <c r="BY91" i="2" s="1"/>
  <c r="AK91" i="2"/>
  <c r="DL90" i="2"/>
  <c r="BX90" i="2"/>
  <c r="AK90" i="2"/>
  <c r="DL89" i="2"/>
  <c r="BX89" i="2"/>
  <c r="AK89" i="2"/>
  <c r="DG88" i="2"/>
  <c r="FB87" i="2"/>
  <c r="EX87" i="2"/>
  <c r="EX88" i="2" s="1"/>
  <c r="EW87" i="2"/>
  <c r="EV87" i="2"/>
  <c r="EU87" i="2"/>
  <c r="ET87" i="2"/>
  <c r="ES87" i="2"/>
  <c r="ER87" i="2"/>
  <c r="EQ87" i="2"/>
  <c r="EP87" i="2"/>
  <c r="EP88" i="2" s="1"/>
  <c r="EO87" i="2"/>
  <c r="EN87" i="2"/>
  <c r="EM87" i="2"/>
  <c r="EL87" i="2"/>
  <c r="EK87" i="2"/>
  <c r="EJ87" i="2"/>
  <c r="EH87" i="2"/>
  <c r="EH88" i="2" s="1"/>
  <c r="EG87" i="2"/>
  <c r="EF87" i="2"/>
  <c r="EE87" i="2"/>
  <c r="ED87" i="2"/>
  <c r="EC87" i="2"/>
  <c r="EB87" i="2"/>
  <c r="EA87" i="2"/>
  <c r="DZ87" i="2"/>
  <c r="DY87" i="2"/>
  <c r="DW87" i="2"/>
  <c r="DV87" i="2"/>
  <c r="DU87" i="2"/>
  <c r="DT87" i="2"/>
  <c r="DS87" i="2"/>
  <c r="DR87" i="2"/>
  <c r="DQ87" i="2"/>
  <c r="DP87" i="2"/>
  <c r="DO87" i="2"/>
  <c r="DN87" i="2"/>
  <c r="DK87" i="2"/>
  <c r="DJ87" i="2"/>
  <c r="DI87" i="2"/>
  <c r="DH87" i="2"/>
  <c r="DG87" i="2"/>
  <c r="DF87" i="2"/>
  <c r="DF88" i="2" s="1"/>
  <c r="DE87" i="2"/>
  <c r="DD87" i="2"/>
  <c r="DC87" i="2"/>
  <c r="DB87" i="2"/>
  <c r="DA87" i="2"/>
  <c r="CZ87" i="2"/>
  <c r="CY87" i="2"/>
  <c r="CX87" i="2"/>
  <c r="CX88" i="2" s="1"/>
  <c r="CW87" i="2"/>
  <c r="CV87" i="2"/>
  <c r="CU87" i="2"/>
  <c r="CT87" i="2"/>
  <c r="CS87" i="2"/>
  <c r="CR87" i="2"/>
  <c r="CQ87" i="2"/>
  <c r="CP87" i="2"/>
  <c r="CP88" i="2" s="1"/>
  <c r="CO87" i="2"/>
  <c r="CN87" i="2"/>
  <c r="CM87" i="2"/>
  <c r="CL87" i="2"/>
  <c r="CJ87" i="2"/>
  <c r="CI87" i="2"/>
  <c r="CH87" i="2"/>
  <c r="CG87" i="2"/>
  <c r="CF87" i="2"/>
  <c r="CE87" i="2"/>
  <c r="CD87" i="2"/>
  <c r="CC87" i="2"/>
  <c r="CB87" i="2"/>
  <c r="CA87" i="2"/>
  <c r="BW87" i="2"/>
  <c r="BV87" i="2"/>
  <c r="BV88" i="2" s="1"/>
  <c r="BU87" i="2"/>
  <c r="BT87" i="2"/>
  <c r="BS87" i="2"/>
  <c r="BR87" i="2"/>
  <c r="BQ87" i="2"/>
  <c r="BP87" i="2"/>
  <c r="BO87" i="2"/>
  <c r="BN87" i="2"/>
  <c r="BN88" i="2" s="1"/>
  <c r="BM87" i="2"/>
  <c r="BL87" i="2"/>
  <c r="BK87" i="2"/>
  <c r="BJ87" i="2"/>
  <c r="BI87" i="2"/>
  <c r="BH87" i="2"/>
  <c r="BG87" i="2"/>
  <c r="BF87" i="2"/>
  <c r="BF88" i="2" s="1"/>
  <c r="BE87" i="2"/>
  <c r="BD87" i="2"/>
  <c r="BC87" i="2"/>
  <c r="BB87" i="2"/>
  <c r="BA87" i="2"/>
  <c r="AZ87" i="2"/>
  <c r="AY87" i="2"/>
  <c r="AX87" i="2"/>
  <c r="AX88" i="2" s="1"/>
  <c r="AW87" i="2"/>
  <c r="AU87" i="2"/>
  <c r="AU88" i="2" s="1"/>
  <c r="AT87" i="2"/>
  <c r="AS87" i="2"/>
  <c r="AR87" i="2"/>
  <c r="AQ87" i="2"/>
  <c r="AP87" i="2"/>
  <c r="AP88" i="2" s="1"/>
  <c r="AO87" i="2"/>
  <c r="AN87" i="2"/>
  <c r="AN88" i="2" s="1"/>
  <c r="AM87" i="2"/>
  <c r="AJ87" i="2"/>
  <c r="AI87" i="2"/>
  <c r="AH87" i="2"/>
  <c r="AG87" i="2"/>
  <c r="AF87" i="2"/>
  <c r="AE87" i="2"/>
  <c r="AD87" i="2"/>
  <c r="AD88" i="2" s="1"/>
  <c r="AC87" i="2"/>
  <c r="AB87" i="2"/>
  <c r="AA87" i="2"/>
  <c r="Z87" i="2"/>
  <c r="Y87" i="2"/>
  <c r="X87" i="2"/>
  <c r="W87" i="2"/>
  <c r="V87" i="2"/>
  <c r="V88" i="2" s="1"/>
  <c r="U87" i="2"/>
  <c r="T87" i="2"/>
  <c r="S87" i="2"/>
  <c r="R87" i="2"/>
  <c r="Q87" i="2"/>
  <c r="O87" i="2"/>
  <c r="O88" i="2" s="1"/>
  <c r="N87" i="2"/>
  <c r="M87" i="2"/>
  <c r="M88" i="2" s="1"/>
  <c r="L87" i="2"/>
  <c r="K87" i="2"/>
  <c r="J87" i="2"/>
  <c r="I87" i="2"/>
  <c r="H87" i="2"/>
  <c r="DL86" i="2"/>
  <c r="BX86" i="2"/>
  <c r="AK86" i="2"/>
  <c r="DL85" i="2"/>
  <c r="BX85" i="2"/>
  <c r="AK85" i="2"/>
  <c r="EY84" i="2"/>
  <c r="DL84" i="2"/>
  <c r="BZ84" i="2"/>
  <c r="BX84" i="2"/>
  <c r="EZ84" i="2" s="1"/>
  <c r="FA84" i="2" s="1"/>
  <c r="AK84" i="2"/>
  <c r="BY84" i="2" s="1"/>
  <c r="EY83" i="2"/>
  <c r="DL83" i="2"/>
  <c r="BX83" i="2"/>
  <c r="EZ83" i="2" s="1"/>
  <c r="FA83" i="2" s="1"/>
  <c r="AK83" i="2"/>
  <c r="BY83" i="2" s="1"/>
  <c r="BZ83" i="2" s="1"/>
  <c r="DM83" i="2" s="1"/>
  <c r="EY82" i="2"/>
  <c r="DL82" i="2"/>
  <c r="BX82" i="2"/>
  <c r="AK82" i="2"/>
  <c r="EY81" i="2"/>
  <c r="DL81" i="2"/>
  <c r="BX81" i="2"/>
  <c r="AK81" i="2"/>
  <c r="EY80" i="2"/>
  <c r="DL80" i="2"/>
  <c r="BX80" i="2"/>
  <c r="G80" i="2"/>
  <c r="AK80" i="2" s="1"/>
  <c r="EY79" i="2"/>
  <c r="DL79" i="2"/>
  <c r="BX79" i="2"/>
  <c r="G79" i="2"/>
  <c r="AK79" i="2" s="1"/>
  <c r="DL78" i="2"/>
  <c r="BX78" i="2"/>
  <c r="AK78" i="2"/>
  <c r="EY77" i="2"/>
  <c r="EZ77" i="2" s="1"/>
  <c r="FA77" i="2" s="1"/>
  <c r="DL77" i="2"/>
  <c r="BX77" i="2"/>
  <c r="AK77" i="2"/>
  <c r="EY76" i="2"/>
  <c r="DL76" i="2"/>
  <c r="BX76" i="2"/>
  <c r="BY76" i="2" s="1"/>
  <c r="BZ76" i="2" s="1"/>
  <c r="DM76" i="2" s="1"/>
  <c r="AK76" i="2"/>
  <c r="EY75" i="2"/>
  <c r="DL75" i="2"/>
  <c r="BX75" i="2"/>
  <c r="AK75" i="2"/>
  <c r="DL74" i="2"/>
  <c r="BX74" i="2"/>
  <c r="EY73" i="2"/>
  <c r="DL73" i="2"/>
  <c r="BX73" i="2"/>
  <c r="AK73" i="2"/>
  <c r="EY72" i="2"/>
  <c r="DL72" i="2"/>
  <c r="G72" i="2"/>
  <c r="AK72" i="2" s="1"/>
  <c r="EY71" i="2"/>
  <c r="DL71" i="2"/>
  <c r="BX71" i="2"/>
  <c r="AK71" i="2"/>
  <c r="BY71" i="2" s="1"/>
  <c r="BZ71" i="2" s="1"/>
  <c r="EY70" i="2"/>
  <c r="DL70" i="2"/>
  <c r="BX70" i="2"/>
  <c r="AK70" i="2"/>
  <c r="BY70" i="2" s="1"/>
  <c r="BZ70" i="2" s="1"/>
  <c r="EY69" i="2"/>
  <c r="DL69" i="2"/>
  <c r="BX69" i="2"/>
  <c r="EY68" i="2"/>
  <c r="DL68" i="2"/>
  <c r="BX68" i="2"/>
  <c r="AK68" i="2"/>
  <c r="EY67" i="2"/>
  <c r="EZ67" i="2" s="1"/>
  <c r="FA67" i="2" s="1"/>
  <c r="DL67" i="2"/>
  <c r="BX67" i="2"/>
  <c r="AK67" i="2"/>
  <c r="BY67" i="2" s="1"/>
  <c r="BZ67" i="2" s="1"/>
  <c r="EY66" i="2"/>
  <c r="DL66" i="2"/>
  <c r="BX66" i="2"/>
  <c r="EZ66" i="2" s="1"/>
  <c r="FA66" i="2" s="1"/>
  <c r="E66" i="3" s="1"/>
  <c r="AR66" i="3" s="1"/>
  <c r="AK66" i="2"/>
  <c r="EY65" i="2"/>
  <c r="DL65" i="2"/>
  <c r="BX65" i="2"/>
  <c r="AK65" i="2"/>
  <c r="EY64" i="2"/>
  <c r="DL64" i="2"/>
  <c r="BX64" i="2"/>
  <c r="AK64" i="2"/>
  <c r="FB63" i="2"/>
  <c r="EX63" i="2"/>
  <c r="EW63" i="2"/>
  <c r="EV63" i="2"/>
  <c r="EU63" i="2"/>
  <c r="ET63" i="2"/>
  <c r="ES63" i="2"/>
  <c r="ER63" i="2"/>
  <c r="EQ63" i="2"/>
  <c r="EP63" i="2"/>
  <c r="EO63" i="2"/>
  <c r="EN63" i="2"/>
  <c r="EM63" i="2"/>
  <c r="EL63" i="2"/>
  <c r="EK63" i="2"/>
  <c r="EJ63" i="2"/>
  <c r="EH63" i="2"/>
  <c r="EG63" i="2"/>
  <c r="EF63" i="2"/>
  <c r="EE63" i="2"/>
  <c r="ED63" i="2"/>
  <c r="EC63" i="2"/>
  <c r="EB63" i="2"/>
  <c r="EA63" i="2"/>
  <c r="DZ63" i="2"/>
  <c r="DY63" i="2"/>
  <c r="DX63" i="2"/>
  <c r="DW63" i="2"/>
  <c r="DV63" i="2"/>
  <c r="DU63" i="2"/>
  <c r="DT63" i="2"/>
  <c r="DS63" i="2"/>
  <c r="DR63" i="2"/>
  <c r="DQ63" i="2"/>
  <c r="DP63" i="2"/>
  <c r="DO63" i="2"/>
  <c r="DN63" i="2"/>
  <c r="DK63" i="2"/>
  <c r="DJ63" i="2"/>
  <c r="DI63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Q88" i="2" s="1"/>
  <c r="CP63" i="2"/>
  <c r="CO63" i="2"/>
  <c r="CN63" i="2"/>
  <c r="CM63" i="2"/>
  <c r="CL63" i="2"/>
  <c r="CJ63" i="2"/>
  <c r="CI63" i="2"/>
  <c r="CH63" i="2"/>
  <c r="CG63" i="2"/>
  <c r="CF63" i="2"/>
  <c r="CE63" i="2"/>
  <c r="CD63" i="2"/>
  <c r="CC63" i="2"/>
  <c r="CB63" i="2"/>
  <c r="CA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J88" i="2" s="1"/>
  <c r="BI63" i="2"/>
  <c r="BH63" i="2"/>
  <c r="BG63" i="2"/>
  <c r="BF63" i="2"/>
  <c r="BE63" i="2"/>
  <c r="BD63" i="2"/>
  <c r="BC63" i="2"/>
  <c r="BB63" i="2"/>
  <c r="BB88" i="2" s="1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Y62" i="2"/>
  <c r="DL62" i="2"/>
  <c r="BX62" i="2"/>
  <c r="BY62" i="2" s="1"/>
  <c r="BZ62" i="2" s="1"/>
  <c r="AK62" i="2"/>
  <c r="EY61" i="2"/>
  <c r="DL61" i="2"/>
  <c r="BX61" i="2"/>
  <c r="EZ61" i="2" s="1"/>
  <c r="FA61" i="2" s="1"/>
  <c r="E61" i="3" s="1"/>
  <c r="AR61" i="3" s="1"/>
  <c r="AK61" i="2"/>
  <c r="EY60" i="2"/>
  <c r="DL60" i="2"/>
  <c r="BX60" i="2"/>
  <c r="AK60" i="2"/>
  <c r="EY59" i="2"/>
  <c r="DL59" i="2"/>
  <c r="BX59" i="2"/>
  <c r="AK59" i="2"/>
  <c r="EY58" i="2"/>
  <c r="EZ58" i="2" s="1"/>
  <c r="FA58" i="2" s="1"/>
  <c r="DL58" i="2"/>
  <c r="BX58" i="2"/>
  <c r="BY58" i="2" s="1"/>
  <c r="BZ58" i="2" s="1"/>
  <c r="AK58" i="2"/>
  <c r="EY57" i="2"/>
  <c r="DL57" i="2"/>
  <c r="BX57" i="2"/>
  <c r="EZ57" i="2" s="1"/>
  <c r="FA57" i="2" s="1"/>
  <c r="E57" i="3" s="1"/>
  <c r="AR57" i="3" s="1"/>
  <c r="AK57" i="2"/>
  <c r="EY56" i="2"/>
  <c r="DL56" i="2"/>
  <c r="BX56" i="2"/>
  <c r="AK56" i="2"/>
  <c r="EY55" i="2"/>
  <c r="DL55" i="2"/>
  <c r="EZ55" i="2" s="1"/>
  <c r="FA55" i="2" s="1"/>
  <c r="BX55" i="2"/>
  <c r="AK55" i="2"/>
  <c r="EY54" i="2"/>
  <c r="DL54" i="2"/>
  <c r="BX54" i="2"/>
  <c r="BY54" i="2" s="1"/>
  <c r="BZ54" i="2" s="1"/>
  <c r="AK54" i="2"/>
  <c r="EY53" i="2"/>
  <c r="DL53" i="2"/>
  <c r="BX53" i="2"/>
  <c r="AK53" i="2"/>
  <c r="EY52" i="2"/>
  <c r="DL52" i="2"/>
  <c r="BX52" i="2"/>
  <c r="AK52" i="2"/>
  <c r="EY51" i="2"/>
  <c r="DL51" i="2"/>
  <c r="BX51" i="2"/>
  <c r="AK51" i="2"/>
  <c r="EY50" i="2"/>
  <c r="DL50" i="2"/>
  <c r="BX50" i="2"/>
  <c r="BY50" i="2" s="1"/>
  <c r="BZ50" i="2" s="1"/>
  <c r="AK50" i="2"/>
  <c r="EY49" i="2"/>
  <c r="DL49" i="2"/>
  <c r="BX49" i="2"/>
  <c r="AK49" i="2"/>
  <c r="EY48" i="2"/>
  <c r="DL48" i="2"/>
  <c r="BX48" i="2"/>
  <c r="AK48" i="2"/>
  <c r="EY47" i="2"/>
  <c r="DL47" i="2"/>
  <c r="BX47" i="2"/>
  <c r="EZ47" i="2" s="1"/>
  <c r="FA47" i="2" s="1"/>
  <c r="AK47" i="2"/>
  <c r="EY46" i="2"/>
  <c r="EZ46" i="2" s="1"/>
  <c r="FA46" i="2" s="1"/>
  <c r="DL46" i="2"/>
  <c r="BY46" i="2"/>
  <c r="BZ46" i="2" s="1"/>
  <c r="DM46" i="2" s="1"/>
  <c r="BX46" i="2"/>
  <c r="AK46" i="2"/>
  <c r="EY45" i="2"/>
  <c r="DL45" i="2"/>
  <c r="BX45" i="2"/>
  <c r="AK45" i="2"/>
  <c r="EY44" i="2"/>
  <c r="DL44" i="2"/>
  <c r="BX44" i="2"/>
  <c r="AK44" i="2"/>
  <c r="EY43" i="2"/>
  <c r="DL43" i="2"/>
  <c r="BX43" i="2"/>
  <c r="AK43" i="2"/>
  <c r="BY43" i="2" s="1"/>
  <c r="BZ43" i="2" s="1"/>
  <c r="EY42" i="2"/>
  <c r="DL42" i="2"/>
  <c r="BX42" i="2"/>
  <c r="BY42" i="2" s="1"/>
  <c r="BZ42" i="2" s="1"/>
  <c r="DM42" i="2" s="1"/>
  <c r="AK42" i="2"/>
  <c r="EY41" i="2"/>
  <c r="DL41" i="2"/>
  <c r="BX41" i="2"/>
  <c r="AK41" i="2"/>
  <c r="DL40" i="2"/>
  <c r="BX40" i="2"/>
  <c r="AK40" i="2"/>
  <c r="W63" i="2"/>
  <c r="E63" i="2"/>
  <c r="EZ39" i="2"/>
  <c r="FA39" i="2" s="1"/>
  <c r="EY39" i="2"/>
  <c r="DL39" i="2"/>
  <c r="BX39" i="2"/>
  <c r="BY39" i="2" s="1"/>
  <c r="BZ39" i="2" s="1"/>
  <c r="DM39" i="2" s="1"/>
  <c r="AK39" i="2"/>
  <c r="EY38" i="2"/>
  <c r="DL38" i="2"/>
  <c r="BX38" i="2"/>
  <c r="AK38" i="2"/>
  <c r="EY37" i="2"/>
  <c r="DL37" i="2"/>
  <c r="BX37" i="2"/>
  <c r="AK37" i="2"/>
  <c r="EY36" i="2"/>
  <c r="DL36" i="2"/>
  <c r="BX36" i="2"/>
  <c r="AK36" i="2"/>
  <c r="EY35" i="2"/>
  <c r="DL35" i="2"/>
  <c r="BX35" i="2"/>
  <c r="AK35" i="2"/>
  <c r="BY35" i="2" s="1"/>
  <c r="BZ35" i="2" s="1"/>
  <c r="DM35" i="2" s="1"/>
  <c r="EY34" i="2"/>
  <c r="DL34" i="2"/>
  <c r="BX34" i="2"/>
  <c r="AK34" i="2"/>
  <c r="EY33" i="2"/>
  <c r="DL33" i="2"/>
  <c r="BX33" i="2"/>
  <c r="AK33" i="2"/>
  <c r="AK63" i="2" s="1"/>
  <c r="FB31" i="2"/>
  <c r="EW31" i="2"/>
  <c r="EU31" i="2"/>
  <c r="ET31" i="2"/>
  <c r="ES31" i="2"/>
  <c r="ER31" i="2"/>
  <c r="EQ31" i="2"/>
  <c r="EP31" i="2"/>
  <c r="EO31" i="2"/>
  <c r="EN31" i="2"/>
  <c r="EM31" i="2"/>
  <c r="EL31" i="2"/>
  <c r="EJ31" i="2"/>
  <c r="EI31" i="2"/>
  <c r="EI32" i="2" s="1"/>
  <c r="EH31" i="2"/>
  <c r="EG31" i="2"/>
  <c r="EG32" i="2" s="1"/>
  <c r="EF31" i="2"/>
  <c r="EE31" i="2"/>
  <c r="ED31" i="2"/>
  <c r="EC31" i="2"/>
  <c r="EB31" i="2"/>
  <c r="EA31" i="2"/>
  <c r="EA32" i="2" s="1"/>
  <c r="DZ31" i="2"/>
  <c r="DY31" i="2"/>
  <c r="DY32" i="2" s="1"/>
  <c r="DX31" i="2"/>
  <c r="DW31" i="2"/>
  <c r="DV31" i="2"/>
  <c r="DU31" i="2"/>
  <c r="DT31" i="2"/>
  <c r="DS31" i="2"/>
  <c r="DS32" i="2" s="1"/>
  <c r="DR31" i="2"/>
  <c r="DQ31" i="2"/>
  <c r="DQ32" i="2" s="1"/>
  <c r="DP31" i="2"/>
  <c r="DO31" i="2"/>
  <c r="DN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H31" i="2"/>
  <c r="BG31" i="2"/>
  <c r="BG32" i="2" s="1"/>
  <c r="BF31" i="2"/>
  <c r="BE31" i="2"/>
  <c r="BD31" i="2"/>
  <c r="BC31" i="2"/>
  <c r="BB31" i="2"/>
  <c r="BA31" i="2"/>
  <c r="AZ31" i="2"/>
  <c r="AY31" i="2"/>
  <c r="AY32" i="2" s="1"/>
  <c r="AX31" i="2"/>
  <c r="AW31" i="2"/>
  <c r="AV31" i="2"/>
  <c r="AU31" i="2"/>
  <c r="AT31" i="2"/>
  <c r="AS31" i="2"/>
  <c r="AR31" i="2"/>
  <c r="AQ31" i="2"/>
  <c r="AQ32" i="2" s="1"/>
  <c r="AP31" i="2"/>
  <c r="AO31" i="2"/>
  <c r="AN31" i="2"/>
  <c r="AM31" i="2"/>
  <c r="AJ31" i="2"/>
  <c r="AI31" i="2"/>
  <c r="AI32" i="2" s="1"/>
  <c r="AH31" i="2"/>
  <c r="AG31" i="2"/>
  <c r="AF31" i="2"/>
  <c r="AE31" i="2"/>
  <c r="AD31" i="2"/>
  <c r="AC31" i="2"/>
  <c r="AB31" i="2"/>
  <c r="AA31" i="2"/>
  <c r="AA32" i="2" s="1"/>
  <c r="Z31" i="2"/>
  <c r="Y31" i="2"/>
  <c r="X31" i="2"/>
  <c r="W31" i="2"/>
  <c r="V31" i="2"/>
  <c r="U31" i="2"/>
  <c r="T31" i="2"/>
  <c r="S31" i="2"/>
  <c r="S32" i="2" s="1"/>
  <c r="R31" i="2"/>
  <c r="Q31" i="2"/>
  <c r="P31" i="2"/>
  <c r="O31" i="2"/>
  <c r="N31" i="2"/>
  <c r="M31" i="2"/>
  <c r="L31" i="2"/>
  <c r="K31" i="2"/>
  <c r="K32" i="2" s="1"/>
  <c r="J31" i="2"/>
  <c r="I31" i="2"/>
  <c r="H31" i="2"/>
  <c r="G31" i="2"/>
  <c r="EX31" i="2"/>
  <c r="EV31" i="2"/>
  <c r="EK31" i="2"/>
  <c r="DL30" i="2"/>
  <c r="BI31" i="2"/>
  <c r="BX30" i="2"/>
  <c r="AK30" i="2"/>
  <c r="EY29" i="2"/>
  <c r="DL29" i="2"/>
  <c r="BX29" i="2"/>
  <c r="AK29" i="2"/>
  <c r="EY28" i="2"/>
  <c r="DL28" i="2"/>
  <c r="BX28" i="2"/>
  <c r="EZ28" i="2" s="1"/>
  <c r="AK28" i="2"/>
  <c r="EY27" i="2"/>
  <c r="DL27" i="2"/>
  <c r="BX27" i="2"/>
  <c r="AK27" i="2"/>
  <c r="EY26" i="2"/>
  <c r="DL26" i="2"/>
  <c r="BX26" i="2"/>
  <c r="AK26" i="2"/>
  <c r="EY25" i="2"/>
  <c r="DL25" i="2"/>
  <c r="BX25" i="2"/>
  <c r="AK25" i="2"/>
  <c r="EZ25" i="2" s="1"/>
  <c r="FA25" i="2" s="1"/>
  <c r="EY24" i="2"/>
  <c r="DL24" i="2"/>
  <c r="BX24" i="2"/>
  <c r="BY24" i="2" s="1"/>
  <c r="BZ24" i="2" s="1"/>
  <c r="AK24" i="2"/>
  <c r="EY23" i="2"/>
  <c r="DL23" i="2"/>
  <c r="BX23" i="2"/>
  <c r="EZ23" i="2" s="1"/>
  <c r="AK23" i="2"/>
  <c r="EY22" i="2"/>
  <c r="DL22" i="2"/>
  <c r="BX22" i="2"/>
  <c r="F31" i="2"/>
  <c r="E31" i="2"/>
  <c r="FB21" i="2"/>
  <c r="EX21" i="2"/>
  <c r="EW21" i="2"/>
  <c r="EV21" i="2"/>
  <c r="EU21" i="2"/>
  <c r="ET21" i="2"/>
  <c r="ES21" i="2"/>
  <c r="ER21" i="2"/>
  <c r="EQ21" i="2"/>
  <c r="EP21" i="2"/>
  <c r="EO21" i="2"/>
  <c r="EN21" i="2"/>
  <c r="EM21" i="2"/>
  <c r="EL21" i="2"/>
  <c r="EK21" i="2"/>
  <c r="EJ21" i="2"/>
  <c r="EI21" i="2"/>
  <c r="EH21" i="2"/>
  <c r="EG21" i="2"/>
  <c r="EF21" i="2"/>
  <c r="EE21" i="2"/>
  <c r="ED21" i="2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M21" i="2"/>
  <c r="AL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G21" i="2"/>
  <c r="EY20" i="2"/>
  <c r="EY21" i="2" s="1"/>
  <c r="DL20" i="2"/>
  <c r="AN21" i="2"/>
  <c r="BX20" i="2"/>
  <c r="BY20" i="2" s="1"/>
  <c r="BZ20" i="2" s="1"/>
  <c r="AK20" i="2"/>
  <c r="H21" i="2"/>
  <c r="F21" i="2"/>
  <c r="E21" i="2"/>
  <c r="EY19" i="2"/>
  <c r="DL19" i="2"/>
  <c r="BX19" i="2"/>
  <c r="AK19" i="2"/>
  <c r="EZ18" i="2"/>
  <c r="EY18" i="2"/>
  <c r="DL18" i="2"/>
  <c r="BY18" i="2"/>
  <c r="BX18" i="2"/>
  <c r="AK18" i="2"/>
  <c r="FB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Y16" i="2"/>
  <c r="EY17" i="2" s="1"/>
  <c r="DL16" i="2"/>
  <c r="DL17" i="2" s="1"/>
  <c r="BX16" i="2"/>
  <c r="AK16" i="2"/>
  <c r="AK17" i="2" s="1"/>
  <c r="E17" i="2"/>
  <c r="FB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EY14" i="2"/>
  <c r="EY15" i="2" s="1"/>
  <c r="DL14" i="2"/>
  <c r="DL15" i="2" s="1"/>
  <c r="BX14" i="2"/>
  <c r="AK14" i="2"/>
  <c r="EX13" i="2"/>
  <c r="EW13" i="2"/>
  <c r="EV13" i="2"/>
  <c r="EU13" i="2"/>
  <c r="ET13" i="2"/>
  <c r="ES13" i="2"/>
  <c r="ER13" i="2"/>
  <c r="EQ13" i="2"/>
  <c r="EP13" i="2"/>
  <c r="EO13" i="2"/>
  <c r="EN13" i="2"/>
  <c r="EM13" i="2"/>
  <c r="EL13" i="2"/>
  <c r="EK13" i="2"/>
  <c r="EJ13" i="2"/>
  <c r="EI13" i="2"/>
  <c r="EH13" i="2"/>
  <c r="EG13" i="2"/>
  <c r="EF13" i="2"/>
  <c r="EE13" i="2"/>
  <c r="ED13" i="2"/>
  <c r="EC13" i="2"/>
  <c r="EB13" i="2"/>
  <c r="EA13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M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EY12" i="2"/>
  <c r="DL12" i="2"/>
  <c r="BX12" i="2"/>
  <c r="EZ12" i="2" s="1"/>
  <c r="FA12" i="2" s="1"/>
  <c r="AK12" i="2"/>
  <c r="EZ11" i="2"/>
  <c r="FA11" i="2" s="1"/>
  <c r="EY11" i="2"/>
  <c r="DL11" i="2"/>
  <c r="DM11" i="2" s="1"/>
  <c r="BX11" i="2"/>
  <c r="BY11" i="2" s="1"/>
  <c r="BZ11" i="2" s="1"/>
  <c r="AK11" i="2"/>
  <c r="EY10" i="2"/>
  <c r="EZ10" i="2" s="1"/>
  <c r="FA10" i="2" s="1"/>
  <c r="DL10" i="2"/>
  <c r="BY10" i="2"/>
  <c r="BZ10" i="2" s="1"/>
  <c r="BX10" i="2"/>
  <c r="AK10" i="2"/>
  <c r="EY9" i="2"/>
  <c r="DL9" i="2"/>
  <c r="BX9" i="2"/>
  <c r="H13" i="2"/>
  <c r="G13" i="2"/>
  <c r="AK9" i="2"/>
  <c r="FB13" i="2"/>
  <c r="EY8" i="2"/>
  <c r="DL8" i="2"/>
  <c r="AN13" i="2"/>
  <c r="AL13" i="2"/>
  <c r="AK8" i="2"/>
  <c r="E13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C3" i="2"/>
  <c r="A3" i="2"/>
  <c r="DG32" i="2" l="1"/>
  <c r="EZ19" i="2"/>
  <c r="FA19" i="2" s="1"/>
  <c r="BY23" i="2"/>
  <c r="BZ23" i="2" s="1"/>
  <c r="EZ24" i="2"/>
  <c r="AR32" i="2"/>
  <c r="AZ32" i="2"/>
  <c r="BH32" i="2"/>
  <c r="BQ32" i="2"/>
  <c r="DR32" i="2"/>
  <c r="DZ32" i="2"/>
  <c r="EH32" i="2"/>
  <c r="EQ32" i="2"/>
  <c r="EZ45" i="2"/>
  <c r="FA45" i="2" s="1"/>
  <c r="E45" i="3" s="1"/>
  <c r="AR45" i="3" s="1"/>
  <c r="E45" i="4" s="1"/>
  <c r="BY47" i="2"/>
  <c r="BZ47" i="2" s="1"/>
  <c r="DM47" i="2" s="1"/>
  <c r="EZ59" i="2"/>
  <c r="FA59" i="2" s="1"/>
  <c r="EZ62" i="2"/>
  <c r="FA62" i="2" s="1"/>
  <c r="EZ68" i="2"/>
  <c r="FA68" i="2" s="1"/>
  <c r="N88" i="2"/>
  <c r="W88" i="2"/>
  <c r="AE88" i="2"/>
  <c r="EM131" i="2"/>
  <c r="EU131" i="2"/>
  <c r="BY146" i="2"/>
  <c r="BZ146" i="2" s="1"/>
  <c r="EZ146" i="2"/>
  <c r="FA146" i="2" s="1"/>
  <c r="DM288" i="2"/>
  <c r="EZ288" i="2"/>
  <c r="FA288" i="2" s="1"/>
  <c r="DM301" i="2"/>
  <c r="EZ301" i="2"/>
  <c r="FA301" i="2" s="1"/>
  <c r="E476" i="3"/>
  <c r="AR476" i="3" s="1"/>
  <c r="E476" i="4" s="1"/>
  <c r="FC476" i="2"/>
  <c r="CY32" i="2"/>
  <c r="EP32" i="2"/>
  <c r="DL367" i="2"/>
  <c r="EZ361" i="2"/>
  <c r="BA32" i="2"/>
  <c r="AM32" i="2"/>
  <c r="AU32" i="2"/>
  <c r="BC32" i="2"/>
  <c r="BK32" i="2"/>
  <c r="BS32" i="2"/>
  <c r="BY25" i="2"/>
  <c r="BZ25" i="2" s="1"/>
  <c r="EZ29" i="2"/>
  <c r="FA29" i="2" s="1"/>
  <c r="E29" i="3" s="1"/>
  <c r="AR29" i="3" s="1"/>
  <c r="AT32" i="2"/>
  <c r="BB32" i="2"/>
  <c r="EZ76" i="2"/>
  <c r="FA76" i="2" s="1"/>
  <c r="AQ88" i="2"/>
  <c r="BY92" i="2"/>
  <c r="BZ92" i="2" s="1"/>
  <c r="DM92" i="2" s="1"/>
  <c r="EY92" i="2" s="1"/>
  <c r="I131" i="2"/>
  <c r="Y131" i="2"/>
  <c r="BY117" i="2"/>
  <c r="BZ117" i="2" s="1"/>
  <c r="DM117" i="2" s="1"/>
  <c r="DL229" i="2"/>
  <c r="EZ259" i="2"/>
  <c r="FA259" i="2" s="1"/>
  <c r="AL335" i="2"/>
  <c r="AT335" i="2"/>
  <c r="BB335" i="2"/>
  <c r="BJ335" i="2"/>
  <c r="BT335" i="2"/>
  <c r="EZ366" i="2"/>
  <c r="FA366" i="2" s="1"/>
  <c r="CQ32" i="2"/>
  <c r="AK151" i="2"/>
  <c r="AS32" i="2"/>
  <c r="CL335" i="2"/>
  <c r="EY13" i="2"/>
  <c r="DM20" i="2"/>
  <c r="EZ27" i="2"/>
  <c r="FA27" i="2" s="1"/>
  <c r="E27" i="3" s="1"/>
  <c r="AR27" i="3" s="1"/>
  <c r="AT27" i="3" s="1"/>
  <c r="CE32" i="2"/>
  <c r="CM32" i="2"/>
  <c r="CU32" i="2"/>
  <c r="DC32" i="2"/>
  <c r="DK32" i="2"/>
  <c r="DU32" i="2"/>
  <c r="EC32" i="2"/>
  <c r="EL32" i="2"/>
  <c r="ET32" i="2"/>
  <c r="EZ35" i="2"/>
  <c r="FA35" i="2" s="1"/>
  <c r="EZ49" i="2"/>
  <c r="FA49" i="2" s="1"/>
  <c r="E49" i="3" s="1"/>
  <c r="AR49" i="3" s="1"/>
  <c r="EZ50" i="2"/>
  <c r="FA50" i="2" s="1"/>
  <c r="DM70" i="2"/>
  <c r="BY77" i="2"/>
  <c r="BZ77" i="2" s="1"/>
  <c r="BY85" i="2"/>
  <c r="BZ85" i="2" s="1"/>
  <c r="I88" i="2"/>
  <c r="R88" i="2"/>
  <c r="Z88" i="2"/>
  <c r="AH88" i="2"/>
  <c r="AR88" i="2"/>
  <c r="DS88" i="2"/>
  <c r="AK102" i="2"/>
  <c r="BY97" i="2"/>
  <c r="BZ97" i="2" s="1"/>
  <c r="EG131" i="2"/>
  <c r="BU335" i="2"/>
  <c r="BU464" i="2" s="1"/>
  <c r="BU467" i="2" s="1"/>
  <c r="BU491" i="2" s="1"/>
  <c r="BU494" i="2" s="1"/>
  <c r="BY345" i="2"/>
  <c r="EZ345" i="2"/>
  <c r="BY290" i="2"/>
  <c r="BZ290" i="2" s="1"/>
  <c r="EZ290" i="2"/>
  <c r="FA290" i="2" s="1"/>
  <c r="BR32" i="2"/>
  <c r="DO32" i="2"/>
  <c r="DW32" i="2"/>
  <c r="EE32" i="2"/>
  <c r="EM32" i="2"/>
  <c r="EU32" i="2"/>
  <c r="EX32" i="2"/>
  <c r="N32" i="2"/>
  <c r="V32" i="2"/>
  <c r="AD32" i="2"/>
  <c r="AV32" i="2"/>
  <c r="BD32" i="2"/>
  <c r="BM32" i="2"/>
  <c r="BU32" i="2"/>
  <c r="DV32" i="2"/>
  <c r="ED32" i="2"/>
  <c r="EZ34" i="2"/>
  <c r="FA34" i="2" s="1"/>
  <c r="E34" i="3" s="1"/>
  <c r="AR34" i="3" s="1"/>
  <c r="BY36" i="2"/>
  <c r="BZ36" i="2" s="1"/>
  <c r="DM36" i="2" s="1"/>
  <c r="BY51" i="2"/>
  <c r="BZ51" i="2" s="1"/>
  <c r="DM51" i="2" s="1"/>
  <c r="EZ54" i="2"/>
  <c r="FA54" i="2" s="1"/>
  <c r="EZ70" i="2"/>
  <c r="FA70" i="2" s="1"/>
  <c r="J88" i="2"/>
  <c r="S88" i="2"/>
  <c r="AA88" i="2"/>
  <c r="AI88" i="2"/>
  <c r="BR88" i="2"/>
  <c r="DM105" i="2"/>
  <c r="EY105" i="2" s="1"/>
  <c r="EZ105" i="2" s="1"/>
  <c r="FA105" i="2" s="1"/>
  <c r="E125" i="3"/>
  <c r="AR125" i="3" s="1"/>
  <c r="FC125" i="2"/>
  <c r="DA131" i="2"/>
  <c r="DL305" i="2"/>
  <c r="CD335" i="2"/>
  <c r="CT335" i="2"/>
  <c r="DB335" i="2"/>
  <c r="AH32" i="2"/>
  <c r="EZ14" i="2"/>
  <c r="J32" i="2"/>
  <c r="R32" i="2"/>
  <c r="Z32" i="2"/>
  <c r="AP32" i="2"/>
  <c r="AX32" i="2"/>
  <c r="BF32" i="2"/>
  <c r="O32" i="2"/>
  <c r="W32" i="2"/>
  <c r="AE32" i="2"/>
  <c r="AO32" i="2"/>
  <c r="AW32" i="2"/>
  <c r="BE32" i="2"/>
  <c r="BN32" i="2"/>
  <c r="BV32" i="2"/>
  <c r="EZ38" i="2"/>
  <c r="FA38" i="2" s="1"/>
  <c r="EZ53" i="2"/>
  <c r="FA53" i="2" s="1"/>
  <c r="E53" i="3" s="1"/>
  <c r="AR53" i="3" s="1"/>
  <c r="DM71" i="2"/>
  <c r="K88" i="2"/>
  <c r="AT88" i="2"/>
  <c r="BC88" i="2"/>
  <c r="BK88" i="2"/>
  <c r="BS88" i="2"/>
  <c r="CD88" i="2"/>
  <c r="CM88" i="2"/>
  <c r="CU88" i="2"/>
  <c r="DC88" i="2"/>
  <c r="DK88" i="2"/>
  <c r="ED88" i="2"/>
  <c r="EM88" i="2"/>
  <c r="EU88" i="2"/>
  <c r="BY137" i="2"/>
  <c r="BZ137" i="2" s="1"/>
  <c r="EZ137" i="2"/>
  <c r="FA137" i="2" s="1"/>
  <c r="EZ139" i="2"/>
  <c r="FA139" i="2" s="1"/>
  <c r="BY139" i="2"/>
  <c r="BZ139" i="2" s="1"/>
  <c r="DM139" i="2" s="1"/>
  <c r="EZ201" i="2"/>
  <c r="FA201" i="2" s="1"/>
  <c r="BY201" i="2"/>
  <c r="BZ201" i="2" s="1"/>
  <c r="EZ316" i="2"/>
  <c r="FA316" i="2" s="1"/>
  <c r="FC316" i="2" s="1"/>
  <c r="AO335" i="2"/>
  <c r="AO464" i="2" s="1"/>
  <c r="AO467" i="2" s="1"/>
  <c r="BE335" i="2"/>
  <c r="BY339" i="2"/>
  <c r="BZ339" i="2" s="1"/>
  <c r="EZ339" i="2"/>
  <c r="FA339" i="2" s="1"/>
  <c r="CI32" i="2"/>
  <c r="BJ32" i="2"/>
  <c r="CD32" i="2"/>
  <c r="CL32" i="2"/>
  <c r="CT32" i="2"/>
  <c r="DB32" i="2"/>
  <c r="DJ32" i="2"/>
  <c r="EZ16" i="2"/>
  <c r="BO32" i="2"/>
  <c r="BW32" i="2"/>
  <c r="CH32" i="2"/>
  <c r="CP32" i="2"/>
  <c r="CX32" i="2"/>
  <c r="DF32" i="2"/>
  <c r="BY38" i="2"/>
  <c r="BZ38" i="2" s="1"/>
  <c r="DM38" i="2" s="1"/>
  <c r="EZ41" i="2"/>
  <c r="FA41" i="2" s="1"/>
  <c r="E41" i="3" s="1"/>
  <c r="AR41" i="3" s="1"/>
  <c r="EZ42" i="2"/>
  <c r="FA42" i="2" s="1"/>
  <c r="BY55" i="2"/>
  <c r="BZ55" i="2" s="1"/>
  <c r="DM67" i="2"/>
  <c r="AM88" i="2"/>
  <c r="CE88" i="2"/>
  <c r="DN88" i="2"/>
  <c r="DV88" i="2"/>
  <c r="EE88" i="2"/>
  <c r="DM110" i="2"/>
  <c r="EY110" i="2" s="1"/>
  <c r="BY157" i="2"/>
  <c r="BZ157" i="2" s="1"/>
  <c r="DM157" i="2" s="1"/>
  <c r="DM159" i="2"/>
  <c r="EC335" i="2"/>
  <c r="EC464" i="2" s="1"/>
  <c r="EC467" i="2" s="1"/>
  <c r="EC491" i="2" s="1"/>
  <c r="EC494" i="2" s="1"/>
  <c r="EZ293" i="2"/>
  <c r="FA293" i="2" s="1"/>
  <c r="E293" i="3" s="1"/>
  <c r="AR293" i="3" s="1"/>
  <c r="AW88" i="2"/>
  <c r="BE88" i="2"/>
  <c r="BM88" i="2"/>
  <c r="BU88" i="2"/>
  <c r="BY98" i="2"/>
  <c r="BZ98" i="2" s="1"/>
  <c r="CZ131" i="2"/>
  <c r="DQ131" i="2"/>
  <c r="K131" i="2"/>
  <c r="S131" i="2"/>
  <c r="AA131" i="2"/>
  <c r="AI131" i="2"/>
  <c r="DO131" i="2"/>
  <c r="DW131" i="2"/>
  <c r="EE131" i="2"/>
  <c r="EN131" i="2"/>
  <c r="EV131" i="2"/>
  <c r="EZ148" i="2"/>
  <c r="FA148" i="2" s="1"/>
  <c r="E152" i="2"/>
  <c r="M152" i="2"/>
  <c r="U152" i="2"/>
  <c r="AC152" i="2"/>
  <c r="AS152" i="2"/>
  <c r="BA152" i="2"/>
  <c r="BI152" i="2"/>
  <c r="BQ152" i="2"/>
  <c r="CB152" i="2"/>
  <c r="CJ152" i="2"/>
  <c r="CR152" i="2"/>
  <c r="CZ152" i="2"/>
  <c r="DH152" i="2"/>
  <c r="DR152" i="2"/>
  <c r="DZ152" i="2"/>
  <c r="EH152" i="2"/>
  <c r="EP152" i="2"/>
  <c r="EX152" i="2"/>
  <c r="BD177" i="2"/>
  <c r="BL177" i="2"/>
  <c r="BT177" i="2"/>
  <c r="DN177" i="2"/>
  <c r="DV177" i="2"/>
  <c r="EN177" i="2"/>
  <c r="EV177" i="2"/>
  <c r="EZ204" i="2"/>
  <c r="FA204" i="2" s="1"/>
  <c r="BY226" i="2"/>
  <c r="BZ226" i="2" s="1"/>
  <c r="BX260" i="2"/>
  <c r="EZ256" i="2"/>
  <c r="DM290" i="2"/>
  <c r="BY312" i="2"/>
  <c r="BZ312" i="2" s="1"/>
  <c r="DM312" i="2" s="1"/>
  <c r="AD335" i="2"/>
  <c r="AK342" i="2"/>
  <c r="BY349" i="2"/>
  <c r="BZ349" i="2" s="1"/>
  <c r="BX360" i="2"/>
  <c r="BY365" i="2"/>
  <c r="BZ365" i="2" s="1"/>
  <c r="BY369" i="2"/>
  <c r="BZ369" i="2" s="1"/>
  <c r="EZ429" i="2"/>
  <c r="FA429" i="2" s="1"/>
  <c r="E429" i="3" s="1"/>
  <c r="AR429" i="3" s="1"/>
  <c r="EZ431" i="2"/>
  <c r="FA431" i="2" s="1"/>
  <c r="BW447" i="2"/>
  <c r="BY453" i="2"/>
  <c r="BZ453" i="2" s="1"/>
  <c r="EZ455" i="2"/>
  <c r="DC480" i="2"/>
  <c r="L88" i="3"/>
  <c r="AL88" i="3"/>
  <c r="K150" i="6"/>
  <c r="L131" i="2"/>
  <c r="T131" i="2"/>
  <c r="CA131" i="2"/>
  <c r="CI131" i="2"/>
  <c r="CQ131" i="2"/>
  <c r="CY131" i="2"/>
  <c r="DG131" i="2"/>
  <c r="DP131" i="2"/>
  <c r="EF131" i="2"/>
  <c r="DM282" i="2"/>
  <c r="DM300" i="2"/>
  <c r="M335" i="2"/>
  <c r="U335" i="2"/>
  <c r="BY402" i="2"/>
  <c r="BZ402" i="2" s="1"/>
  <c r="EZ402" i="2"/>
  <c r="FA402" i="2" s="1"/>
  <c r="FC402" i="2" s="1"/>
  <c r="L335" i="3"/>
  <c r="L464" i="3" s="1"/>
  <c r="L467" i="3" s="1"/>
  <c r="L491" i="3" s="1"/>
  <c r="AY88" i="2"/>
  <c r="BG88" i="2"/>
  <c r="BO88" i="2"/>
  <c r="BW88" i="2"/>
  <c r="CH88" i="2"/>
  <c r="CY88" i="2"/>
  <c r="DZ88" i="2"/>
  <c r="EQ88" i="2"/>
  <c r="EZ117" i="2"/>
  <c r="FA117" i="2" s="1"/>
  <c r="BY119" i="2"/>
  <c r="BZ119" i="2" s="1"/>
  <c r="CJ131" i="2"/>
  <c r="CD152" i="2"/>
  <c r="CL152" i="2"/>
  <c r="CT152" i="2"/>
  <c r="DB152" i="2"/>
  <c r="DJ152" i="2"/>
  <c r="DT152" i="2"/>
  <c r="EB152" i="2"/>
  <c r="EJ152" i="2"/>
  <c r="ER152" i="2"/>
  <c r="X177" i="2"/>
  <c r="AF177" i="2"/>
  <c r="AO177" i="2"/>
  <c r="DP177" i="2"/>
  <c r="DY177" i="2"/>
  <c r="EG177" i="2"/>
  <c r="EP177" i="2"/>
  <c r="EX177" i="2"/>
  <c r="DL183" i="2"/>
  <c r="AK193" i="2"/>
  <c r="EZ215" i="2"/>
  <c r="FA215" i="2" s="1"/>
  <c r="BY228" i="2"/>
  <c r="BZ228" i="2" s="1"/>
  <c r="DM228" i="2" s="1"/>
  <c r="DL260" i="2"/>
  <c r="BY258" i="2"/>
  <c r="BZ258" i="2" s="1"/>
  <c r="EZ264" i="2"/>
  <c r="EZ282" i="2"/>
  <c r="FA282" i="2" s="1"/>
  <c r="AK295" i="2"/>
  <c r="EZ287" i="2"/>
  <c r="FA287" i="2" s="1"/>
  <c r="EZ300" i="2"/>
  <c r="FA300" i="2" s="1"/>
  <c r="EZ302" i="2"/>
  <c r="FA302" i="2" s="1"/>
  <c r="E302" i="3" s="1"/>
  <c r="AR302" i="3" s="1"/>
  <c r="EZ325" i="2"/>
  <c r="FA325" i="2" s="1"/>
  <c r="AW335" i="2"/>
  <c r="BM335" i="2"/>
  <c r="CH335" i="2"/>
  <c r="CP335" i="2"/>
  <c r="CX335" i="2"/>
  <c r="DY335" i="2"/>
  <c r="EO335" i="2"/>
  <c r="EO464" i="2" s="1"/>
  <c r="EO467" i="2" s="1"/>
  <c r="EO491" i="2" s="1"/>
  <c r="EO494" i="2" s="1"/>
  <c r="AK358" i="2"/>
  <c r="DM365" i="2"/>
  <c r="BY420" i="2"/>
  <c r="BZ420" i="2" s="1"/>
  <c r="DM444" i="2"/>
  <c r="DM451" i="2"/>
  <c r="E480" i="2"/>
  <c r="CA88" i="2"/>
  <c r="CI88" i="2"/>
  <c r="DR88" i="2"/>
  <c r="EA88" i="2"/>
  <c r="BY107" i="2"/>
  <c r="BZ107" i="2" s="1"/>
  <c r="EZ116" i="2"/>
  <c r="FA116" i="2" s="1"/>
  <c r="E116" i="3" s="1"/>
  <c r="AR116" i="3" s="1"/>
  <c r="BL131" i="2"/>
  <c r="DM122" i="2"/>
  <c r="AM131" i="2"/>
  <c r="AU131" i="2"/>
  <c r="BC131" i="2"/>
  <c r="BK131" i="2"/>
  <c r="BS131" i="2"/>
  <c r="EQ131" i="2"/>
  <c r="DM136" i="2"/>
  <c r="EZ141" i="2"/>
  <c r="FA141" i="2" s="1"/>
  <c r="AL152" i="2"/>
  <c r="AT152" i="2"/>
  <c r="BB152" i="2"/>
  <c r="BJ152" i="2"/>
  <c r="BR152" i="2"/>
  <c r="H152" i="2"/>
  <c r="P152" i="2"/>
  <c r="X152" i="2"/>
  <c r="AF152" i="2"/>
  <c r="AN152" i="2"/>
  <c r="AN247" i="2" s="1"/>
  <c r="AV152" i="2"/>
  <c r="BD152" i="2"/>
  <c r="BL152" i="2"/>
  <c r="BT152" i="2"/>
  <c r="DU152" i="2"/>
  <c r="EC152" i="2"/>
  <c r="EK152" i="2"/>
  <c r="ES152" i="2"/>
  <c r="H177" i="2"/>
  <c r="Y177" i="2"/>
  <c r="AG177" i="2"/>
  <c r="CH177" i="2"/>
  <c r="DQ177" i="2"/>
  <c r="DZ177" i="2"/>
  <c r="EH177" i="2"/>
  <c r="EQ177" i="2"/>
  <c r="EZ226" i="2"/>
  <c r="FA226" i="2" s="1"/>
  <c r="EZ242" i="2"/>
  <c r="FA242" i="2" s="1"/>
  <c r="EW335" i="2"/>
  <c r="BQ335" i="2"/>
  <c r="EZ272" i="2"/>
  <c r="BY325" i="2"/>
  <c r="BZ325" i="2" s="1"/>
  <c r="AG335" i="2"/>
  <c r="AP335" i="2"/>
  <c r="AX335" i="2"/>
  <c r="BF335" i="2"/>
  <c r="BN335" i="2"/>
  <c r="DM338" i="2"/>
  <c r="EZ370" i="2"/>
  <c r="Q32" i="3"/>
  <c r="AQ295" i="3"/>
  <c r="BA88" i="2"/>
  <c r="BI88" i="2"/>
  <c r="BQ88" i="2"/>
  <c r="X131" i="2"/>
  <c r="AF131" i="2"/>
  <c r="EZ122" i="2"/>
  <c r="FA122" i="2" s="1"/>
  <c r="G131" i="2"/>
  <c r="O131" i="2"/>
  <c r="AE131" i="2"/>
  <c r="DS131" i="2"/>
  <c r="EA131" i="2"/>
  <c r="EJ131" i="2"/>
  <c r="ER131" i="2"/>
  <c r="EZ136" i="2"/>
  <c r="FA136" i="2" s="1"/>
  <c r="F152" i="2"/>
  <c r="N152" i="2"/>
  <c r="V152" i="2"/>
  <c r="AD152" i="2"/>
  <c r="DM145" i="2"/>
  <c r="I152" i="2"/>
  <c r="Q152" i="2"/>
  <c r="AO152" i="2"/>
  <c r="AW152" i="2"/>
  <c r="BU152" i="2"/>
  <c r="BU247" i="2" s="1"/>
  <c r="BU248" i="2" s="1"/>
  <c r="CF152" i="2"/>
  <c r="CN152" i="2"/>
  <c r="CV152" i="2"/>
  <c r="DD152" i="2"/>
  <c r="DN152" i="2"/>
  <c r="DV152" i="2"/>
  <c r="ED152" i="2"/>
  <c r="EL152" i="2"/>
  <c r="ET152" i="2"/>
  <c r="I177" i="2"/>
  <c r="Q177" i="2"/>
  <c r="AZ177" i="2"/>
  <c r="BH177" i="2"/>
  <c r="BP177" i="2"/>
  <c r="CR177" i="2"/>
  <c r="CZ177" i="2"/>
  <c r="DH177" i="2"/>
  <c r="DR177" i="2"/>
  <c r="CK335" i="2"/>
  <c r="DA335" i="2"/>
  <c r="EY274" i="2"/>
  <c r="BY272" i="2"/>
  <c r="EZ291" i="2"/>
  <c r="FA291" i="2" s="1"/>
  <c r="DM325" i="2"/>
  <c r="Z335" i="2"/>
  <c r="EZ338" i="2"/>
  <c r="FA338" i="2" s="1"/>
  <c r="EZ349" i="2"/>
  <c r="FA349" i="2" s="1"/>
  <c r="EZ365" i="2"/>
  <c r="FA365" i="2" s="1"/>
  <c r="EZ409" i="2"/>
  <c r="FA409" i="2" s="1"/>
  <c r="BY413" i="2"/>
  <c r="BZ413" i="2" s="1"/>
  <c r="EZ413" i="2"/>
  <c r="FA413" i="2" s="1"/>
  <c r="EZ465" i="2"/>
  <c r="EZ466" i="2" s="1"/>
  <c r="BX466" i="2"/>
  <c r="BY465" i="2"/>
  <c r="AG32" i="3"/>
  <c r="J32" i="3"/>
  <c r="R32" i="3"/>
  <c r="Z32" i="3"/>
  <c r="T480" i="3"/>
  <c r="CL88" i="2"/>
  <c r="CT88" i="2"/>
  <c r="DB88" i="2"/>
  <c r="DJ88" i="2"/>
  <c r="EL88" i="2"/>
  <c r="ET88" i="2"/>
  <c r="DM97" i="2"/>
  <c r="EZ123" i="2"/>
  <c r="FA123" i="2" s="1"/>
  <c r="CE131" i="2"/>
  <c r="CM131" i="2"/>
  <c r="CU131" i="2"/>
  <c r="DC131" i="2"/>
  <c r="DK131" i="2"/>
  <c r="DT131" i="2"/>
  <c r="EB131" i="2"/>
  <c r="DM133" i="2"/>
  <c r="EZ145" i="2"/>
  <c r="FA145" i="2" s="1"/>
  <c r="E145" i="3" s="1"/>
  <c r="AR145" i="3" s="1"/>
  <c r="AP152" i="2"/>
  <c r="AX152" i="2"/>
  <c r="BF152" i="2"/>
  <c r="BN152" i="2"/>
  <c r="BV152" i="2"/>
  <c r="CG152" i="2"/>
  <c r="CO152" i="2"/>
  <c r="CW152" i="2"/>
  <c r="DE152" i="2"/>
  <c r="EZ169" i="2"/>
  <c r="FA169" i="2" s="1"/>
  <c r="AR177" i="2"/>
  <c r="BI177" i="2"/>
  <c r="BQ177" i="2"/>
  <c r="CB177" i="2"/>
  <c r="CJ177" i="2"/>
  <c r="CS177" i="2"/>
  <c r="DA177" i="2"/>
  <c r="DI177" i="2"/>
  <c r="EZ184" i="2"/>
  <c r="FA184" i="2" s="1"/>
  <c r="FC228" i="2"/>
  <c r="EZ238" i="2"/>
  <c r="FA238" i="2" s="1"/>
  <c r="EY246" i="2"/>
  <c r="EZ297" i="2"/>
  <c r="FA297" i="2" s="1"/>
  <c r="EZ304" i="2"/>
  <c r="FA304" i="2" s="1"/>
  <c r="E304" i="3" s="1"/>
  <c r="AR304" i="3" s="1"/>
  <c r="I335" i="2"/>
  <c r="Q335" i="2"/>
  <c r="DM348" i="2"/>
  <c r="EY358" i="2"/>
  <c r="BY361" i="2"/>
  <c r="BZ361" i="2" s="1"/>
  <c r="AY447" i="2"/>
  <c r="BY461" i="2"/>
  <c r="BZ461" i="2" s="1"/>
  <c r="DM461" i="2" s="1"/>
  <c r="EZ461" i="2"/>
  <c r="FA461" i="2" s="1"/>
  <c r="E461" i="3" s="1"/>
  <c r="AR461" i="3" s="1"/>
  <c r="E461" i="4" s="1"/>
  <c r="S152" i="3"/>
  <c r="AA152" i="3"/>
  <c r="AI152" i="3"/>
  <c r="BY385" i="2"/>
  <c r="BZ385" i="2" s="1"/>
  <c r="AQ447" i="2"/>
  <c r="BG447" i="2"/>
  <c r="AM447" i="2"/>
  <c r="AU447" i="2"/>
  <c r="BC447" i="2"/>
  <c r="BK447" i="2"/>
  <c r="EZ473" i="2"/>
  <c r="FA473" i="2" s="1"/>
  <c r="BY476" i="2"/>
  <c r="BZ476" i="2" s="1"/>
  <c r="DM476" i="2" s="1"/>
  <c r="EZ477" i="2"/>
  <c r="FA477" i="2" s="1"/>
  <c r="H480" i="2"/>
  <c r="P480" i="2"/>
  <c r="AF480" i="2"/>
  <c r="AW480" i="2"/>
  <c r="BE480" i="2"/>
  <c r="BM480" i="2"/>
  <c r="BU480" i="2"/>
  <c r="AQ21" i="3"/>
  <c r="AJ32" i="3"/>
  <c r="V247" i="3"/>
  <c r="AE88" i="3"/>
  <c r="AQ151" i="3"/>
  <c r="AQ152" i="3" s="1"/>
  <c r="G152" i="3"/>
  <c r="O152" i="3"/>
  <c r="W152" i="3"/>
  <c r="AE152" i="3"/>
  <c r="AM152" i="3"/>
  <c r="AE177" i="3"/>
  <c r="AM177" i="3"/>
  <c r="AG177" i="3"/>
  <c r="AO177" i="3"/>
  <c r="AO335" i="3"/>
  <c r="J335" i="3"/>
  <c r="R335" i="3"/>
  <c r="Z335" i="3"/>
  <c r="AH335" i="3"/>
  <c r="AQ416" i="3"/>
  <c r="F447" i="3"/>
  <c r="N447" i="3"/>
  <c r="V447" i="3"/>
  <c r="AD447" i="3"/>
  <c r="AQ478" i="3"/>
  <c r="P480" i="3"/>
  <c r="AF480" i="3"/>
  <c r="G150" i="5"/>
  <c r="L356" i="6"/>
  <c r="F264" i="7"/>
  <c r="H264" i="7" s="1"/>
  <c r="G243" i="7"/>
  <c r="G254" i="7"/>
  <c r="G264" i="7"/>
  <c r="K447" i="2"/>
  <c r="S447" i="2"/>
  <c r="AI447" i="2"/>
  <c r="CG447" i="2"/>
  <c r="CO447" i="2"/>
  <c r="CW447" i="2"/>
  <c r="EW447" i="2"/>
  <c r="EZ460" i="2"/>
  <c r="FA460" i="2" s="1"/>
  <c r="BY473" i="2"/>
  <c r="BZ473" i="2" s="1"/>
  <c r="EZ474" i="2"/>
  <c r="FA474" i="2" s="1"/>
  <c r="E474" i="3" s="1"/>
  <c r="AR474" i="3" s="1"/>
  <c r="E474" i="4" s="1"/>
  <c r="I480" i="2"/>
  <c r="Q480" i="2"/>
  <c r="AG480" i="2"/>
  <c r="AP480" i="2"/>
  <c r="AX480" i="2"/>
  <c r="BF480" i="2"/>
  <c r="BN480" i="2"/>
  <c r="CG480" i="2"/>
  <c r="CO480" i="2"/>
  <c r="CW480" i="2"/>
  <c r="DO480" i="2"/>
  <c r="DW480" i="2"/>
  <c r="EE480" i="2"/>
  <c r="EM480" i="2"/>
  <c r="U32" i="3"/>
  <c r="AK32" i="3"/>
  <c r="L32" i="3"/>
  <c r="L248" i="3" s="1"/>
  <c r="T32" i="3"/>
  <c r="AB32" i="3"/>
  <c r="W88" i="3"/>
  <c r="AF88" i="3"/>
  <c r="AN88" i="3"/>
  <c r="AQ128" i="3"/>
  <c r="I131" i="3"/>
  <c r="I247" i="3" s="1"/>
  <c r="I248" i="3" s="1"/>
  <c r="Q131" i="3"/>
  <c r="Y131" i="3"/>
  <c r="F177" i="3"/>
  <c r="N177" i="3"/>
  <c r="N247" i="3" s="1"/>
  <c r="W177" i="3"/>
  <c r="AF177" i="3"/>
  <c r="AN177" i="3"/>
  <c r="Q177" i="3"/>
  <c r="Y177" i="3"/>
  <c r="AP177" i="3"/>
  <c r="I335" i="3"/>
  <c r="Q335" i="3"/>
  <c r="Y335" i="3"/>
  <c r="AG335" i="3"/>
  <c r="G447" i="3"/>
  <c r="O447" i="3"/>
  <c r="W447" i="3"/>
  <c r="AE447" i="3"/>
  <c r="I480" i="3"/>
  <c r="Q480" i="3"/>
  <c r="Y480" i="3"/>
  <c r="AG480" i="3"/>
  <c r="H150" i="5"/>
  <c r="F175" i="5"/>
  <c r="E150" i="6"/>
  <c r="F269" i="7"/>
  <c r="G244" i="7"/>
  <c r="G255" i="7"/>
  <c r="G266" i="7"/>
  <c r="BY371" i="2"/>
  <c r="BZ371" i="2" s="1"/>
  <c r="EZ395" i="2"/>
  <c r="FA395" i="2" s="1"/>
  <c r="FC395" i="2" s="1"/>
  <c r="BI447" i="2"/>
  <c r="BI464" i="2" s="1"/>
  <c r="BI467" i="2" s="1"/>
  <c r="BI491" i="2" s="1"/>
  <c r="BI494" i="2" s="1"/>
  <c r="EZ420" i="2"/>
  <c r="FA420" i="2" s="1"/>
  <c r="BY425" i="2"/>
  <c r="BZ425" i="2" s="1"/>
  <c r="AO447" i="2"/>
  <c r="AW447" i="2"/>
  <c r="BE447" i="2"/>
  <c r="BM447" i="2"/>
  <c r="BY452" i="2"/>
  <c r="BZ452" i="2" s="1"/>
  <c r="DM452" i="2" s="1"/>
  <c r="BY460" i="2"/>
  <c r="BZ460" i="2" s="1"/>
  <c r="DM460" i="2" s="1"/>
  <c r="J480" i="2"/>
  <c r="R480" i="2"/>
  <c r="Z480" i="2"/>
  <c r="AH480" i="2"/>
  <c r="AQ480" i="2"/>
  <c r="AY480" i="2"/>
  <c r="BG480" i="2"/>
  <c r="BO480" i="2"/>
  <c r="BW480" i="2"/>
  <c r="CH480" i="2"/>
  <c r="CP480" i="2"/>
  <c r="CX480" i="2"/>
  <c r="DP480" i="2"/>
  <c r="DX480" i="2"/>
  <c r="EF480" i="2"/>
  <c r="EV480" i="2"/>
  <c r="G32" i="3"/>
  <c r="G88" i="3"/>
  <c r="O88" i="3"/>
  <c r="X88" i="3"/>
  <c r="AG88" i="3"/>
  <c r="AO88" i="3"/>
  <c r="H131" i="3"/>
  <c r="X131" i="3"/>
  <c r="X247" i="3" s="1"/>
  <c r="X248" i="3" s="1"/>
  <c r="AF131" i="3"/>
  <c r="AN131" i="3"/>
  <c r="J131" i="3"/>
  <c r="R131" i="3"/>
  <c r="Z131" i="3"/>
  <c r="AS131" i="3"/>
  <c r="I152" i="3"/>
  <c r="Q152" i="3"/>
  <c r="Q247" i="3" s="1"/>
  <c r="Y152" i="3"/>
  <c r="AG152" i="3"/>
  <c r="AO152" i="3"/>
  <c r="I177" i="3"/>
  <c r="R177" i="3"/>
  <c r="Z177" i="3"/>
  <c r="AS177" i="3"/>
  <c r="AQ229" i="3"/>
  <c r="H447" i="3"/>
  <c r="P447" i="3"/>
  <c r="X447" i="3"/>
  <c r="AF447" i="3"/>
  <c r="AQ471" i="3"/>
  <c r="I175" i="5"/>
  <c r="F238" i="7"/>
  <c r="H238" i="7" s="1"/>
  <c r="H276" i="7" s="1"/>
  <c r="M277" i="7" s="1"/>
  <c r="F274" i="7"/>
  <c r="H274" i="7" s="1"/>
  <c r="G246" i="7"/>
  <c r="G256" i="7"/>
  <c r="G267" i="7"/>
  <c r="DM392" i="2"/>
  <c r="DM399" i="2"/>
  <c r="EZ408" i="2"/>
  <c r="FA408" i="2" s="1"/>
  <c r="DS447" i="2"/>
  <c r="EA447" i="2"/>
  <c r="EI447" i="2"/>
  <c r="AK478" i="2"/>
  <c r="EO480" i="2"/>
  <c r="N32" i="3"/>
  <c r="V32" i="3"/>
  <c r="V248" i="3" s="1"/>
  <c r="Y247" i="3"/>
  <c r="H88" i="3"/>
  <c r="H247" i="3" s="1"/>
  <c r="H248" i="3" s="1"/>
  <c r="J152" i="3"/>
  <c r="R152" i="3"/>
  <c r="Z152" i="3"/>
  <c r="AH152" i="3"/>
  <c r="AP152" i="3"/>
  <c r="AQ285" i="3"/>
  <c r="T335" i="3"/>
  <c r="T464" i="3" s="1"/>
  <c r="T467" i="3" s="1"/>
  <c r="T491" i="3" s="1"/>
  <c r="T494" i="3" s="1"/>
  <c r="AB335" i="3"/>
  <c r="AB464" i="3" s="1"/>
  <c r="AB467" i="3" s="1"/>
  <c r="AB491" i="3" s="1"/>
  <c r="AL335" i="3"/>
  <c r="AQ358" i="3"/>
  <c r="AQ454" i="3"/>
  <c r="K480" i="3"/>
  <c r="AA480" i="3"/>
  <c r="AS480" i="3"/>
  <c r="J175" i="5"/>
  <c r="G150" i="6"/>
  <c r="H242" i="7"/>
  <c r="G247" i="7"/>
  <c r="G258" i="7"/>
  <c r="H258" i="7" s="1"/>
  <c r="G268" i="7"/>
  <c r="EZ382" i="2"/>
  <c r="FA382" i="2" s="1"/>
  <c r="EZ399" i="2"/>
  <c r="FA399" i="2" s="1"/>
  <c r="DM401" i="2"/>
  <c r="DM412" i="2"/>
  <c r="G447" i="2"/>
  <c r="O447" i="2"/>
  <c r="W447" i="2"/>
  <c r="CE447" i="2"/>
  <c r="CM447" i="2"/>
  <c r="DQ447" i="2"/>
  <c r="DQ464" i="2" s="1"/>
  <c r="DQ467" i="2" s="1"/>
  <c r="DY447" i="2"/>
  <c r="EG447" i="2"/>
  <c r="EG464" i="2" s="1"/>
  <c r="EG467" i="2" s="1"/>
  <c r="EG491" i="2" s="1"/>
  <c r="EG494" i="2" s="1"/>
  <c r="EO447" i="2"/>
  <c r="AK463" i="2"/>
  <c r="BY472" i="2"/>
  <c r="BY478" i="2" s="1"/>
  <c r="L480" i="2"/>
  <c r="T480" i="2"/>
  <c r="AB480" i="2"/>
  <c r="AJ480" i="2"/>
  <c r="AS480" i="2"/>
  <c r="AS491" i="2" s="1"/>
  <c r="AS494" i="2" s="1"/>
  <c r="BA480" i="2"/>
  <c r="BA491" i="2" s="1"/>
  <c r="BA494" i="2" s="1"/>
  <c r="BI480" i="2"/>
  <c r="BQ480" i="2"/>
  <c r="CB480" i="2"/>
  <c r="CJ480" i="2"/>
  <c r="CR480" i="2"/>
  <c r="CZ480" i="2"/>
  <c r="DR480" i="2"/>
  <c r="DZ480" i="2"/>
  <c r="EH480" i="2"/>
  <c r="EP480" i="2"/>
  <c r="EX480" i="2"/>
  <c r="AF32" i="3"/>
  <c r="AN32" i="3"/>
  <c r="Z247" i="3"/>
  <c r="AI88" i="3"/>
  <c r="AS152" i="3"/>
  <c r="AC177" i="3"/>
  <c r="AK177" i="3"/>
  <c r="AJ335" i="3"/>
  <c r="F335" i="3"/>
  <c r="N335" i="3"/>
  <c r="N464" i="3" s="1"/>
  <c r="N467" i="3" s="1"/>
  <c r="V335" i="3"/>
  <c r="V464" i="3" s="1"/>
  <c r="V467" i="3" s="1"/>
  <c r="AD335" i="3"/>
  <c r="AD464" i="3" s="1"/>
  <c r="AD467" i="3" s="1"/>
  <c r="J447" i="3"/>
  <c r="R447" i="3"/>
  <c r="Z447" i="3"/>
  <c r="Z464" i="3" s="1"/>
  <c r="Z467" i="3" s="1"/>
  <c r="L480" i="3"/>
  <c r="AB480" i="3"/>
  <c r="I30" i="5"/>
  <c r="I86" i="5"/>
  <c r="K150" i="5"/>
  <c r="F30" i="6"/>
  <c r="F246" i="7"/>
  <c r="H246" i="7" s="1"/>
  <c r="G238" i="7"/>
  <c r="G248" i="7"/>
  <c r="G259" i="7"/>
  <c r="G270" i="7"/>
  <c r="BY370" i="2"/>
  <c r="BZ370" i="2" s="1"/>
  <c r="DM370" i="2" s="1"/>
  <c r="EZ384" i="2"/>
  <c r="FA384" i="2" s="1"/>
  <c r="EZ392" i="2"/>
  <c r="FA392" i="2" s="1"/>
  <c r="EZ401" i="2"/>
  <c r="FA401" i="2" s="1"/>
  <c r="BY409" i="2"/>
  <c r="BZ409" i="2" s="1"/>
  <c r="EZ412" i="2"/>
  <c r="FA412" i="2" s="1"/>
  <c r="CU447" i="2"/>
  <c r="DK447" i="2"/>
  <c r="BU447" i="2"/>
  <c r="BY463" i="2"/>
  <c r="M480" i="2"/>
  <c r="U480" i="2"/>
  <c r="AC480" i="2"/>
  <c r="AL480" i="2"/>
  <c r="AT480" i="2"/>
  <c r="BB480" i="2"/>
  <c r="BJ480" i="2"/>
  <c r="BR480" i="2"/>
  <c r="CC480" i="2"/>
  <c r="CK480" i="2"/>
  <c r="CS480" i="2"/>
  <c r="DI480" i="2"/>
  <c r="DS480" i="2"/>
  <c r="EA480" i="2"/>
  <c r="EI480" i="2"/>
  <c r="EQ480" i="2"/>
  <c r="FB480" i="2"/>
  <c r="I32" i="3"/>
  <c r="Y32" i="3"/>
  <c r="AO32" i="3"/>
  <c r="H32" i="3"/>
  <c r="P32" i="3"/>
  <c r="X32" i="3"/>
  <c r="S88" i="3"/>
  <c r="AB88" i="3"/>
  <c r="AJ88" i="3"/>
  <c r="M131" i="3"/>
  <c r="U131" i="3"/>
  <c r="U247" i="3" s="1"/>
  <c r="J177" i="3"/>
  <c r="S177" i="3"/>
  <c r="AB177" i="3"/>
  <c r="AJ177" i="3"/>
  <c r="U177" i="3"/>
  <c r="AD177" i="3"/>
  <c r="AL177" i="3"/>
  <c r="M335" i="3"/>
  <c r="U335" i="3"/>
  <c r="AC335" i="3"/>
  <c r="AQ305" i="3"/>
  <c r="AQ367" i="3"/>
  <c r="K447" i="3"/>
  <c r="S447" i="3"/>
  <c r="AA447" i="3"/>
  <c r="AN447" i="3"/>
  <c r="M480" i="3"/>
  <c r="U480" i="3"/>
  <c r="AK480" i="3"/>
  <c r="L150" i="5"/>
  <c r="L418" i="5"/>
  <c r="K86" i="6"/>
  <c r="I150" i="6"/>
  <c r="G482" i="6"/>
  <c r="F250" i="7"/>
  <c r="G239" i="7"/>
  <c r="G250" i="7"/>
  <c r="G260" i="7"/>
  <c r="G271" i="7"/>
  <c r="DM474" i="2"/>
  <c r="DB480" i="2"/>
  <c r="DJ480" i="2"/>
  <c r="EZ484" i="2"/>
  <c r="FA484" i="2" s="1"/>
  <c r="K88" i="3"/>
  <c r="T88" i="3"/>
  <c r="T247" i="3" s="1"/>
  <c r="AK88" i="3"/>
  <c r="AK247" i="3" s="1"/>
  <c r="AK248" i="3" s="1"/>
  <c r="M247" i="3"/>
  <c r="M248" i="3" s="1"/>
  <c r="AP335" i="3"/>
  <c r="AP464" i="3" s="1"/>
  <c r="AP467" i="3" s="1"/>
  <c r="L447" i="3"/>
  <c r="AB447" i="3"/>
  <c r="F482" i="5"/>
  <c r="I482" i="5"/>
  <c r="F254" i="7"/>
  <c r="H254" i="7" s="1"/>
  <c r="G240" i="7"/>
  <c r="G251" i="7"/>
  <c r="G262" i="7"/>
  <c r="G272" i="7"/>
  <c r="E46" i="3"/>
  <c r="AR46" i="3" s="1"/>
  <c r="FC46" i="2"/>
  <c r="G32" i="2"/>
  <c r="E58" i="3"/>
  <c r="AR58" i="3" s="1"/>
  <c r="FC58" i="2"/>
  <c r="E67" i="3"/>
  <c r="AR67" i="3" s="1"/>
  <c r="FC67" i="2"/>
  <c r="E11" i="3"/>
  <c r="AR11" i="3" s="1"/>
  <c r="FC11" i="2"/>
  <c r="EZ17" i="2"/>
  <c r="FA16" i="2"/>
  <c r="FB32" i="2"/>
  <c r="E54" i="3"/>
  <c r="AR54" i="3" s="1"/>
  <c r="FC54" i="2"/>
  <c r="E59" i="3"/>
  <c r="AR59" i="3" s="1"/>
  <c r="FC59" i="2"/>
  <c r="E62" i="3"/>
  <c r="AR62" i="3" s="1"/>
  <c r="FC62" i="2"/>
  <c r="E68" i="3"/>
  <c r="AR68" i="3" s="1"/>
  <c r="FC68" i="2"/>
  <c r="E76" i="3"/>
  <c r="AR76" i="3" s="1"/>
  <c r="FC76" i="2"/>
  <c r="E50" i="3"/>
  <c r="AR50" i="3" s="1"/>
  <c r="FC50" i="2"/>
  <c r="AK13" i="2"/>
  <c r="DL13" i="2"/>
  <c r="BY9" i="2"/>
  <c r="BZ9" i="2" s="1"/>
  <c r="DM9" i="2" s="1"/>
  <c r="EZ9" i="2"/>
  <c r="FA9" i="2" s="1"/>
  <c r="DM10" i="2"/>
  <c r="E35" i="3"/>
  <c r="AR35" i="3" s="1"/>
  <c r="FC35" i="2"/>
  <c r="E47" i="3"/>
  <c r="AR47" i="3" s="1"/>
  <c r="FC47" i="2"/>
  <c r="E55" i="3"/>
  <c r="AR55" i="3" s="1"/>
  <c r="FC55" i="2"/>
  <c r="E10" i="3"/>
  <c r="AR10" i="3" s="1"/>
  <c r="FC10" i="2"/>
  <c r="E12" i="3"/>
  <c r="AR12" i="3" s="1"/>
  <c r="FC12" i="2"/>
  <c r="FA14" i="2"/>
  <c r="EZ15" i="2"/>
  <c r="E19" i="3"/>
  <c r="FC19" i="2"/>
  <c r="E25" i="3"/>
  <c r="AR25" i="3" s="1"/>
  <c r="FC25" i="2"/>
  <c r="E42" i="3"/>
  <c r="AR42" i="3" s="1"/>
  <c r="FC42" i="2"/>
  <c r="E70" i="3"/>
  <c r="AR70" i="3" s="1"/>
  <c r="FC70" i="2"/>
  <c r="E84" i="3"/>
  <c r="AR84" i="3" s="1"/>
  <c r="FC84" i="2"/>
  <c r="EZ37" i="2"/>
  <c r="FA37" i="2" s="1"/>
  <c r="BY37" i="2"/>
  <c r="BZ37" i="2" s="1"/>
  <c r="DM37" i="2" s="1"/>
  <c r="CN88" i="2"/>
  <c r="CZ88" i="2"/>
  <c r="E137" i="3"/>
  <c r="AR137" i="3" s="1"/>
  <c r="FC137" i="2"/>
  <c r="E221" i="2"/>
  <c r="BY213" i="2"/>
  <c r="BZ213" i="2" s="1"/>
  <c r="DM213" i="2" s="1"/>
  <c r="E34" i="4"/>
  <c r="AT34" i="3"/>
  <c r="EZ36" i="2"/>
  <c r="FA36" i="2" s="1"/>
  <c r="EZ44" i="2"/>
  <c r="FA44" i="2" s="1"/>
  <c r="BY44" i="2"/>
  <c r="BZ44" i="2" s="1"/>
  <c r="DM44" i="2" s="1"/>
  <c r="BY45" i="2"/>
  <c r="BZ45" i="2" s="1"/>
  <c r="DM45" i="2" s="1"/>
  <c r="FC45" i="2"/>
  <c r="DM50" i="2"/>
  <c r="EZ52" i="2"/>
  <c r="FA52" i="2" s="1"/>
  <c r="BY52" i="2"/>
  <c r="BZ52" i="2" s="1"/>
  <c r="DM52" i="2" s="1"/>
  <c r="BY53" i="2"/>
  <c r="BZ53" i="2" s="1"/>
  <c r="DM53" i="2" s="1"/>
  <c r="FC53" i="2"/>
  <c r="DM58" i="2"/>
  <c r="EZ60" i="2"/>
  <c r="FA60" i="2" s="1"/>
  <c r="BY60" i="2"/>
  <c r="BZ60" i="2" s="1"/>
  <c r="DM60" i="2" s="1"/>
  <c r="BY61" i="2"/>
  <c r="BZ61" i="2" s="1"/>
  <c r="DM61" i="2" s="1"/>
  <c r="FC61" i="2"/>
  <c r="BX63" i="2"/>
  <c r="CK63" i="2"/>
  <c r="DL87" i="2"/>
  <c r="E66" i="4"/>
  <c r="AT66" i="3"/>
  <c r="BY68" i="2"/>
  <c r="BZ68" i="2" s="1"/>
  <c r="DM68" i="2" s="1"/>
  <c r="P87" i="2"/>
  <c r="P88" i="2" s="1"/>
  <c r="AK74" i="2"/>
  <c r="BY74" i="2" s="1"/>
  <c r="BZ74" i="2" s="1"/>
  <c r="DM74" i="2" s="1"/>
  <c r="EZ79" i="2"/>
  <c r="FA79" i="2" s="1"/>
  <c r="BY79" i="2"/>
  <c r="BZ79" i="2" s="1"/>
  <c r="EZ82" i="2"/>
  <c r="FA82" i="2" s="1"/>
  <c r="E116" i="4"/>
  <c r="AT116" i="3"/>
  <c r="FC116" i="2"/>
  <c r="EZ121" i="2"/>
  <c r="FA121" i="2" s="1"/>
  <c r="BY121" i="2"/>
  <c r="BZ121" i="2" s="1"/>
  <c r="DM121" i="2" s="1"/>
  <c r="AB131" i="2"/>
  <c r="AJ131" i="2"/>
  <c r="AS131" i="2"/>
  <c r="BA131" i="2"/>
  <c r="BI131" i="2"/>
  <c r="BI247" i="2" s="1"/>
  <c r="BQ131" i="2"/>
  <c r="BQ247" i="2" s="1"/>
  <c r="BQ248" i="2" s="1"/>
  <c r="EK131" i="2"/>
  <c r="EO131" i="2"/>
  <c r="ES131" i="2"/>
  <c r="EW131" i="2"/>
  <c r="EZ133" i="2"/>
  <c r="FA133" i="2" s="1"/>
  <c r="E141" i="3"/>
  <c r="AR141" i="3" s="1"/>
  <c r="FC141" i="2"/>
  <c r="E146" i="3"/>
  <c r="AR146" i="3" s="1"/>
  <c r="FC146" i="2"/>
  <c r="E169" i="3"/>
  <c r="AR169" i="3" s="1"/>
  <c r="FC169" i="2"/>
  <c r="AV176" i="2"/>
  <c r="AV177" i="2" s="1"/>
  <c r="BX170" i="2"/>
  <c r="CK188" i="2"/>
  <c r="DL185" i="2"/>
  <c r="EY189" i="2"/>
  <c r="DX193" i="2"/>
  <c r="EZ223" i="2"/>
  <c r="FA223" i="2" s="1"/>
  <c r="BY223" i="2"/>
  <c r="BZ223" i="2" s="1"/>
  <c r="DM223" i="2" s="1"/>
  <c r="DL246" i="2"/>
  <c r="DL254" i="2"/>
  <c r="E32" i="2"/>
  <c r="AN32" i="2"/>
  <c r="E39" i="3"/>
  <c r="AR39" i="3" s="1"/>
  <c r="FC39" i="2"/>
  <c r="E53" i="4"/>
  <c r="AT53" i="3"/>
  <c r="DL63" i="2"/>
  <c r="BY78" i="2"/>
  <c r="BZ78" i="2" s="1"/>
  <c r="I247" i="2"/>
  <c r="BA247" i="2"/>
  <c r="BA248" i="2" s="1"/>
  <c r="Q131" i="2"/>
  <c r="BX151" i="2"/>
  <c r="EZ144" i="2"/>
  <c r="BY144" i="2"/>
  <c r="CA13" i="2"/>
  <c r="CA32" i="2" s="1"/>
  <c r="BY14" i="2"/>
  <c r="BX15" i="2"/>
  <c r="FA20" i="2"/>
  <c r="FA23" i="2"/>
  <c r="BY29" i="2"/>
  <c r="BZ29" i="2" s="1"/>
  <c r="L32" i="2"/>
  <c r="T32" i="2"/>
  <c r="AB32" i="2"/>
  <c r="AF32" i="2"/>
  <c r="AJ32" i="2"/>
  <c r="CB32" i="2"/>
  <c r="CJ32" i="2"/>
  <c r="CR32" i="2"/>
  <c r="CZ32" i="2"/>
  <c r="DH32" i="2"/>
  <c r="BX8" i="2"/>
  <c r="BY12" i="2"/>
  <c r="BZ12" i="2" s="1"/>
  <c r="DM12" i="2" s="1"/>
  <c r="BY16" i="2"/>
  <c r="BX17" i="2"/>
  <c r="AK21" i="2"/>
  <c r="DL21" i="2"/>
  <c r="EZ20" i="2"/>
  <c r="AK22" i="2"/>
  <c r="DM23" i="2"/>
  <c r="FA24" i="2"/>
  <c r="DM25" i="2"/>
  <c r="E27" i="4"/>
  <c r="BY28" i="2"/>
  <c r="BZ28" i="2" s="1"/>
  <c r="DM28" i="2" s="1"/>
  <c r="BY30" i="2"/>
  <c r="BZ30" i="2" s="1"/>
  <c r="EK32" i="2"/>
  <c r="I32" i="2"/>
  <c r="M32" i="2"/>
  <c r="Q32" i="2"/>
  <c r="U32" i="2"/>
  <c r="Y32" i="2"/>
  <c r="AC32" i="2"/>
  <c r="AG32" i="2"/>
  <c r="AL31" i="2"/>
  <c r="AL32" i="2" s="1"/>
  <c r="CC32" i="2"/>
  <c r="CG32" i="2"/>
  <c r="CK32" i="2"/>
  <c r="CO32" i="2"/>
  <c r="CS32" i="2"/>
  <c r="CW32" i="2"/>
  <c r="DA32" i="2"/>
  <c r="DE32" i="2"/>
  <c r="DI32" i="2"/>
  <c r="EN32" i="2"/>
  <c r="ER32" i="2"/>
  <c r="EW32" i="2"/>
  <c r="EZ33" i="2"/>
  <c r="BY33" i="2"/>
  <c r="BY34" i="2"/>
  <c r="BZ34" i="2" s="1"/>
  <c r="DM34" i="2" s="1"/>
  <c r="FC34" i="2"/>
  <c r="BY40" i="2"/>
  <c r="BZ40" i="2" s="1"/>
  <c r="DM40" i="2" s="1"/>
  <c r="E41" i="4"/>
  <c r="AT41" i="3"/>
  <c r="EZ43" i="2"/>
  <c r="FA43" i="2" s="1"/>
  <c r="E49" i="4"/>
  <c r="AT49" i="3"/>
  <c r="EZ51" i="2"/>
  <c r="FA51" i="2" s="1"/>
  <c r="DM55" i="2"/>
  <c r="E57" i="4"/>
  <c r="AT57" i="3"/>
  <c r="BY59" i="2"/>
  <c r="BZ59" i="2" s="1"/>
  <c r="DM59" i="2" s="1"/>
  <c r="EZ65" i="2"/>
  <c r="FA65" i="2" s="1"/>
  <c r="BY65" i="2"/>
  <c r="BZ65" i="2" s="1"/>
  <c r="DM65" i="2" s="1"/>
  <c r="BY66" i="2"/>
  <c r="BZ66" i="2" s="1"/>
  <c r="DM66" i="2" s="1"/>
  <c r="FC66" i="2"/>
  <c r="EZ71" i="2"/>
  <c r="EZ73" i="2"/>
  <c r="FA73" i="2" s="1"/>
  <c r="BY73" i="2"/>
  <c r="BZ73" i="2" s="1"/>
  <c r="DM73" i="2" s="1"/>
  <c r="DM78" i="2"/>
  <c r="EY78" i="2" s="1"/>
  <c r="EZ78" i="2" s="1"/>
  <c r="FA78" i="2" s="1"/>
  <c r="DM79" i="2"/>
  <c r="BY82" i="2"/>
  <c r="BZ82" i="2" s="1"/>
  <c r="DM82" i="2" s="1"/>
  <c r="F87" i="2"/>
  <c r="F88" i="2" s="1"/>
  <c r="DM94" i="2"/>
  <c r="EY94" i="2" s="1"/>
  <c r="BY116" i="2"/>
  <c r="BZ116" i="2" s="1"/>
  <c r="DM116" i="2" s="1"/>
  <c r="E117" i="3"/>
  <c r="AR117" i="3" s="1"/>
  <c r="FC117" i="2"/>
  <c r="DL128" i="2"/>
  <c r="DM119" i="2"/>
  <c r="EZ119" i="2"/>
  <c r="E123" i="3"/>
  <c r="AR123" i="3" s="1"/>
  <c r="FC123" i="2"/>
  <c r="DM127" i="2"/>
  <c r="EZ127" i="2"/>
  <c r="FA127" i="2" s="1"/>
  <c r="BY129" i="2"/>
  <c r="AK130" i="2"/>
  <c r="M131" i="2"/>
  <c r="M247" i="2" s="1"/>
  <c r="U131" i="2"/>
  <c r="AC131" i="2"/>
  <c r="AL131" i="2"/>
  <c r="AP131" i="2"/>
  <c r="AT131" i="2"/>
  <c r="AX131" i="2"/>
  <c r="BB131" i="2"/>
  <c r="BB247" i="2" s="1"/>
  <c r="BB248" i="2" s="1"/>
  <c r="BF131" i="2"/>
  <c r="BF247" i="2" s="1"/>
  <c r="BJ131" i="2"/>
  <c r="BN131" i="2"/>
  <c r="BR131" i="2"/>
  <c r="BV131" i="2"/>
  <c r="CB131" i="2"/>
  <c r="CF131" i="2"/>
  <c r="CN131" i="2"/>
  <c r="CR131" i="2"/>
  <c r="CV131" i="2"/>
  <c r="DD131" i="2"/>
  <c r="DH131" i="2"/>
  <c r="W165" i="2"/>
  <c r="EY157" i="2"/>
  <c r="EZ157" i="2" s="1"/>
  <c r="FA157" i="2" s="1"/>
  <c r="EZ160" i="2"/>
  <c r="FA160" i="2" s="1"/>
  <c r="BY160" i="2"/>
  <c r="BZ160" i="2" s="1"/>
  <c r="DM160" i="2" s="1"/>
  <c r="BY171" i="2"/>
  <c r="BZ171" i="2" s="1"/>
  <c r="DM171" i="2" s="1"/>
  <c r="CL177" i="2"/>
  <c r="CP177" i="2"/>
  <c r="CT177" i="2"/>
  <c r="CX177" i="2"/>
  <c r="DB177" i="2"/>
  <c r="DF177" i="2"/>
  <c r="DJ177" i="2"/>
  <c r="BY220" i="2"/>
  <c r="BZ220" i="2" s="1"/>
  <c r="EZ220" i="2"/>
  <c r="FA220" i="2" s="1"/>
  <c r="F13" i="2"/>
  <c r="F32" i="2" s="1"/>
  <c r="DN13" i="2"/>
  <c r="EZ21" i="2"/>
  <c r="FA18" i="2"/>
  <c r="DM43" i="2"/>
  <c r="E61" i="4"/>
  <c r="AT61" i="3"/>
  <c r="CR88" i="2"/>
  <c r="BY103" i="2"/>
  <c r="AG131" i="2"/>
  <c r="BZ18" i="2"/>
  <c r="DL31" i="2"/>
  <c r="DL32" i="2" s="1"/>
  <c r="FA28" i="2"/>
  <c r="DM30" i="2"/>
  <c r="H32" i="2"/>
  <c r="P32" i="2"/>
  <c r="X32" i="2"/>
  <c r="CF32" i="2"/>
  <c r="CN32" i="2"/>
  <c r="CV32" i="2"/>
  <c r="DD32" i="2"/>
  <c r="BX21" i="2"/>
  <c r="BY19" i="2"/>
  <c r="BZ19" i="2" s="1"/>
  <c r="DM19" i="2" s="1"/>
  <c r="BY22" i="2"/>
  <c r="DM24" i="2"/>
  <c r="EZ26" i="2"/>
  <c r="FA26" i="2" s="1"/>
  <c r="BY26" i="2"/>
  <c r="BZ26" i="2" s="1"/>
  <c r="DM26" i="2" s="1"/>
  <c r="BY27" i="2"/>
  <c r="BZ27" i="2" s="1"/>
  <c r="DM27" i="2" s="1"/>
  <c r="DM29" i="2"/>
  <c r="BI32" i="2"/>
  <c r="EV32" i="2"/>
  <c r="BL32" i="2"/>
  <c r="BP32" i="2"/>
  <c r="BT32" i="2"/>
  <c r="DP32" i="2"/>
  <c r="DT32" i="2"/>
  <c r="DX32" i="2"/>
  <c r="EB32" i="2"/>
  <c r="EF32" i="2"/>
  <c r="EJ32" i="2"/>
  <c r="EO32" i="2"/>
  <c r="ES32" i="2"/>
  <c r="BY41" i="2"/>
  <c r="BZ41" i="2" s="1"/>
  <c r="DM41" i="2" s="1"/>
  <c r="FC41" i="2"/>
  <c r="EZ48" i="2"/>
  <c r="FA48" i="2" s="1"/>
  <c r="BY48" i="2"/>
  <c r="BZ48" i="2" s="1"/>
  <c r="DM48" i="2" s="1"/>
  <c r="BY49" i="2"/>
  <c r="BZ49" i="2" s="1"/>
  <c r="DM49" i="2" s="1"/>
  <c r="FC49" i="2"/>
  <c r="DM54" i="2"/>
  <c r="EZ56" i="2"/>
  <c r="FA56" i="2" s="1"/>
  <c r="BY56" i="2"/>
  <c r="BZ56" i="2" s="1"/>
  <c r="DM56" i="2" s="1"/>
  <c r="BY57" i="2"/>
  <c r="BZ57" i="2" s="1"/>
  <c r="DM57" i="2" s="1"/>
  <c r="FC57" i="2"/>
  <c r="DM62" i="2"/>
  <c r="EZ64" i="2"/>
  <c r="E87" i="2"/>
  <c r="E88" i="2" s="1"/>
  <c r="G69" i="2"/>
  <c r="G87" i="2" s="1"/>
  <c r="G88" i="2" s="1"/>
  <c r="AL87" i="2"/>
  <c r="AL88" i="2" s="1"/>
  <c r="BX72" i="2"/>
  <c r="BY80" i="2"/>
  <c r="BZ80" i="2" s="1"/>
  <c r="DM80" i="2" s="1"/>
  <c r="EZ80" i="2"/>
  <c r="FA80" i="2" s="1"/>
  <c r="E83" i="3"/>
  <c r="AR83" i="3" s="1"/>
  <c r="FC83" i="2"/>
  <c r="AZ88" i="2"/>
  <c r="BD88" i="2"/>
  <c r="BD247" i="2" s="1"/>
  <c r="BD248" i="2" s="1"/>
  <c r="BH88" i="2"/>
  <c r="BL88" i="2"/>
  <c r="BL247" i="2" s="1"/>
  <c r="BP88" i="2"/>
  <c r="BT88" i="2"/>
  <c r="BT247" i="2" s="1"/>
  <c r="BY100" i="2"/>
  <c r="BZ100" i="2" s="1"/>
  <c r="DM100" i="2" s="1"/>
  <c r="EY100" i="2" s="1"/>
  <c r="EZ100" i="2" s="1"/>
  <c r="FA100" i="2" s="1"/>
  <c r="AK113" i="2"/>
  <c r="BY113" i="2" s="1"/>
  <c r="BZ113" i="2" s="1"/>
  <c r="DM113" i="2" s="1"/>
  <c r="P118" i="2"/>
  <c r="P131" i="2" s="1"/>
  <c r="EZ124" i="2"/>
  <c r="FA124" i="2" s="1"/>
  <c r="BY124" i="2"/>
  <c r="BZ124" i="2" s="1"/>
  <c r="DM124" i="2" s="1"/>
  <c r="AW131" i="2"/>
  <c r="AW247" i="2" s="1"/>
  <c r="AW248" i="2" s="1"/>
  <c r="BM131" i="2"/>
  <c r="BM247" i="2" s="1"/>
  <c r="BM248" i="2" s="1"/>
  <c r="DO152" i="2"/>
  <c r="DS152" i="2"/>
  <c r="DW152" i="2"/>
  <c r="EA152" i="2"/>
  <c r="EE152" i="2"/>
  <c r="EI152" i="2"/>
  <c r="EM152" i="2"/>
  <c r="EM247" i="2" s="1"/>
  <c r="EM248" i="2" s="1"/>
  <c r="EQ152" i="2"/>
  <c r="EU152" i="2"/>
  <c r="BY231" i="2"/>
  <c r="BZ231" i="2" s="1"/>
  <c r="DM231" i="2" s="1"/>
  <c r="EZ231" i="2"/>
  <c r="FA231" i="2" s="1"/>
  <c r="E238" i="3"/>
  <c r="AR238" i="3" s="1"/>
  <c r="FC238" i="2"/>
  <c r="AK251" i="2"/>
  <c r="X254" i="2"/>
  <c r="DN21" i="2"/>
  <c r="DN32" i="2" s="1"/>
  <c r="FA71" i="2"/>
  <c r="E77" i="3"/>
  <c r="AR77" i="3" s="1"/>
  <c r="FC77" i="2"/>
  <c r="EZ81" i="2"/>
  <c r="FA81" i="2" s="1"/>
  <c r="BY81" i="2"/>
  <c r="BZ81" i="2" s="1"/>
  <c r="DM81" i="2" s="1"/>
  <c r="EY86" i="2"/>
  <c r="EZ86" i="2" s="1"/>
  <c r="FA86" i="2" s="1"/>
  <c r="BE247" i="2"/>
  <c r="BE248" i="2" s="1"/>
  <c r="CV88" i="2"/>
  <c r="CV247" i="2" s="1"/>
  <c r="DD88" i="2"/>
  <c r="DH88" i="2"/>
  <c r="BZ104" i="2"/>
  <c r="DM104" i="2" s="1"/>
  <c r="EY104" i="2" s="1"/>
  <c r="EZ104" i="2" s="1"/>
  <c r="FA104" i="2" s="1"/>
  <c r="E111" i="2"/>
  <c r="AK111" i="2"/>
  <c r="E246" i="2"/>
  <c r="BY240" i="2"/>
  <c r="EZ240" i="2"/>
  <c r="FA240" i="2" s="1"/>
  <c r="BX246" i="2"/>
  <c r="EY30" i="2"/>
  <c r="EZ30" i="2" s="1"/>
  <c r="FA30" i="2" s="1"/>
  <c r="BX31" i="2"/>
  <c r="BX87" i="2"/>
  <c r="BX88" i="2" s="1"/>
  <c r="DX87" i="2"/>
  <c r="DX88" i="2" s="1"/>
  <c r="EZ75" i="2"/>
  <c r="FA75" i="2" s="1"/>
  <c r="DM77" i="2"/>
  <c r="DM84" i="2"/>
  <c r="DM85" i="2"/>
  <c r="EY85" i="2" s="1"/>
  <c r="EZ85" i="2" s="1"/>
  <c r="FA85" i="2" s="1"/>
  <c r="BY86" i="2"/>
  <c r="BZ86" i="2" s="1"/>
  <c r="DM86" i="2" s="1"/>
  <c r="T88" i="2"/>
  <c r="X88" i="2"/>
  <c r="X247" i="2" s="1"/>
  <c r="AB88" i="2"/>
  <c r="AB247" i="2" s="1"/>
  <c r="AF88" i="2"/>
  <c r="AJ88" i="2"/>
  <c r="AJ247" i="2" s="1"/>
  <c r="AO88" i="2"/>
  <c r="AO247" i="2" s="1"/>
  <c r="AO248" i="2" s="1"/>
  <c r="AS88" i="2"/>
  <c r="AS247" i="2" s="1"/>
  <c r="AS248" i="2" s="1"/>
  <c r="CB88" i="2"/>
  <c r="CB247" i="2" s="1"/>
  <c r="CF88" i="2"/>
  <c r="CJ88" i="2"/>
  <c r="CJ247" i="2" s="1"/>
  <c r="CO88" i="2"/>
  <c r="CS88" i="2"/>
  <c r="CW88" i="2"/>
  <c r="DA88" i="2"/>
  <c r="DE88" i="2"/>
  <c r="DI88" i="2"/>
  <c r="DI247" i="2" s="1"/>
  <c r="DO88" i="2"/>
  <c r="DW88" i="2"/>
  <c r="FB88" i="2"/>
  <c r="BY90" i="2"/>
  <c r="BZ90" i="2" s="1"/>
  <c r="BY93" i="2"/>
  <c r="BZ93" i="2" s="1"/>
  <c r="DM93" i="2" s="1"/>
  <c r="EY93" i="2" s="1"/>
  <c r="EZ93" i="2" s="1"/>
  <c r="FA93" i="2" s="1"/>
  <c r="EZ94" i="2"/>
  <c r="FA94" i="2" s="1"/>
  <c r="E97" i="3"/>
  <c r="AR97" i="3" s="1"/>
  <c r="FC97" i="2"/>
  <c r="DL99" i="2"/>
  <c r="CK102" i="2"/>
  <c r="CK131" i="2" s="1"/>
  <c r="BY106" i="2"/>
  <c r="BZ106" i="2" s="1"/>
  <c r="DM106" i="2" s="1"/>
  <c r="EY106" i="2" s="1"/>
  <c r="EZ106" i="2" s="1"/>
  <c r="FA106" i="2" s="1"/>
  <c r="EZ114" i="2"/>
  <c r="FA114" i="2" s="1"/>
  <c r="E122" i="3"/>
  <c r="AR122" i="3" s="1"/>
  <c r="FC122" i="2"/>
  <c r="F131" i="2"/>
  <c r="J131" i="2"/>
  <c r="N131" i="2"/>
  <c r="R131" i="2"/>
  <c r="V131" i="2"/>
  <c r="Z131" i="2"/>
  <c r="AD131" i="2"/>
  <c r="AD247" i="2" s="1"/>
  <c r="AD248" i="2" s="1"/>
  <c r="AH131" i="2"/>
  <c r="AH247" i="2" s="1"/>
  <c r="AH248" i="2" s="1"/>
  <c r="CG131" i="2"/>
  <c r="CO131" i="2"/>
  <c r="CW131" i="2"/>
  <c r="DE131" i="2"/>
  <c r="EY151" i="2"/>
  <c r="EY152" i="2" s="1"/>
  <c r="EZ150" i="2"/>
  <c r="FA150" i="2" s="1"/>
  <c r="E165" i="2"/>
  <c r="E177" i="2" s="1"/>
  <c r="BX165" i="2"/>
  <c r="BY154" i="2"/>
  <c r="BZ154" i="2" s="1"/>
  <c r="DM154" i="2" s="1"/>
  <c r="DL167" i="2"/>
  <c r="DL176" i="2" s="1"/>
  <c r="CK176" i="2"/>
  <c r="BY173" i="2"/>
  <c r="BZ173" i="2" s="1"/>
  <c r="DM173" i="2" s="1"/>
  <c r="EY173" i="2" s="1"/>
  <c r="EZ173" i="2" s="1"/>
  <c r="FA173" i="2" s="1"/>
  <c r="E184" i="3"/>
  <c r="FC184" i="2"/>
  <c r="EZ192" i="2"/>
  <c r="FA192" i="2" s="1"/>
  <c r="BY192" i="2"/>
  <c r="BZ192" i="2" s="1"/>
  <c r="DM192" i="2" s="1"/>
  <c r="BB208" i="2"/>
  <c r="BX200" i="2"/>
  <c r="AK202" i="2"/>
  <c r="BY202" i="2" s="1"/>
  <c r="BZ202" i="2" s="1"/>
  <c r="DM202" i="2" s="1"/>
  <c r="EY202" i="2" s="1"/>
  <c r="EZ202" i="2" s="1"/>
  <c r="FA202" i="2" s="1"/>
  <c r="Y221" i="2"/>
  <c r="DM212" i="2"/>
  <c r="BY216" i="2"/>
  <c r="BZ216" i="2" s="1"/>
  <c r="DM216" i="2" s="1"/>
  <c r="EZ216" i="2"/>
  <c r="FA216" i="2" s="1"/>
  <c r="EZ219" i="2"/>
  <c r="FA219" i="2" s="1"/>
  <c r="BY219" i="2"/>
  <c r="BZ219" i="2" s="1"/>
  <c r="DM219" i="2" s="1"/>
  <c r="E225" i="3"/>
  <c r="AR225" i="3" s="1"/>
  <c r="FC225" i="2"/>
  <c r="EY235" i="2"/>
  <c r="EY239" i="2" s="1"/>
  <c r="BY236" i="2"/>
  <c r="BZ236" i="2" s="1"/>
  <c r="DM236" i="2" s="1"/>
  <c r="EZ236" i="2"/>
  <c r="FA236" i="2" s="1"/>
  <c r="EZ244" i="2"/>
  <c r="FA244" i="2" s="1"/>
  <c r="E245" i="3"/>
  <c r="AR245" i="3" s="1"/>
  <c r="FC245" i="2"/>
  <c r="BZ245" i="2"/>
  <c r="FC259" i="2"/>
  <c r="E259" i="3"/>
  <c r="AR259" i="3" s="1"/>
  <c r="BY262" i="2"/>
  <c r="BZ262" i="2" s="1"/>
  <c r="DM262" i="2" s="1"/>
  <c r="EZ262" i="2"/>
  <c r="FA262" i="2" s="1"/>
  <c r="FA264" i="2"/>
  <c r="FA272" i="2"/>
  <c r="BZ272" i="2"/>
  <c r="DM272" i="2" s="1"/>
  <c r="DE285" i="2"/>
  <c r="DL277" i="2"/>
  <c r="E325" i="3"/>
  <c r="AR325" i="3" s="1"/>
  <c r="FC325" i="2"/>
  <c r="DI335" i="2"/>
  <c r="DI464" i="2" s="1"/>
  <c r="DI467" i="2" s="1"/>
  <c r="DI491" i="2" s="1"/>
  <c r="BY64" i="2"/>
  <c r="AV87" i="2"/>
  <c r="AV88" i="2" s="1"/>
  <c r="CK87" i="2"/>
  <c r="CK88" i="2" s="1"/>
  <c r="BY75" i="2"/>
  <c r="BZ75" i="2" s="1"/>
  <c r="DM75" i="2" s="1"/>
  <c r="H88" i="2"/>
  <c r="H247" i="2" s="1"/>
  <c r="L88" i="2"/>
  <c r="L247" i="2" s="1"/>
  <c r="Q88" i="2"/>
  <c r="Q247" i="2" s="1"/>
  <c r="U88" i="2"/>
  <c r="U247" i="2" s="1"/>
  <c r="Y88" i="2"/>
  <c r="AC88" i="2"/>
  <c r="AC247" i="2" s="1"/>
  <c r="AG88" i="2"/>
  <c r="CC88" i="2"/>
  <c r="CC247" i="2" s="1"/>
  <c r="CG88" i="2"/>
  <c r="BZ95" i="2"/>
  <c r="DM95" i="2" s="1"/>
  <c r="EY95" i="2" s="1"/>
  <c r="EZ95" i="2" s="1"/>
  <c r="FA95" i="2" s="1"/>
  <c r="DL111" i="2"/>
  <c r="EZ115" i="2"/>
  <c r="FA115" i="2" s="1"/>
  <c r="BY115" i="2"/>
  <c r="BZ115" i="2" s="1"/>
  <c r="DM115" i="2" s="1"/>
  <c r="BX118" i="2"/>
  <c r="E126" i="3"/>
  <c r="AR126" i="3" s="1"/>
  <c r="FC126" i="2"/>
  <c r="W131" i="2"/>
  <c r="AR131" i="2"/>
  <c r="AR247" i="2" s="1"/>
  <c r="AR248" i="2" s="1"/>
  <c r="AZ131" i="2"/>
  <c r="BH131" i="2"/>
  <c r="BP131" i="2"/>
  <c r="FB131" i="2"/>
  <c r="EZ135" i="2"/>
  <c r="FA135" i="2" s="1"/>
  <c r="BY135" i="2"/>
  <c r="BZ135" i="2" s="1"/>
  <c r="DM135" i="2" s="1"/>
  <c r="E136" i="3"/>
  <c r="AR136" i="3" s="1"/>
  <c r="FC136" i="2"/>
  <c r="J152" i="2"/>
  <c r="R152" i="2"/>
  <c r="Z152" i="2"/>
  <c r="AH152" i="2"/>
  <c r="EZ156" i="2"/>
  <c r="FA156" i="2" s="1"/>
  <c r="BY156" i="2"/>
  <c r="BZ156" i="2" s="1"/>
  <c r="DM156" i="2" s="1"/>
  <c r="EY159" i="2"/>
  <c r="EZ159" i="2" s="1"/>
  <c r="FA159" i="2" s="1"/>
  <c r="FA175" i="2"/>
  <c r="EZ175" i="2"/>
  <c r="BY175" i="2"/>
  <c r="BZ175" i="2" s="1"/>
  <c r="DM175" i="2" s="1"/>
  <c r="EY175" i="2" s="1"/>
  <c r="BY179" i="2"/>
  <c r="BZ179" i="2" s="1"/>
  <c r="BY182" i="2"/>
  <c r="BZ182" i="2" s="1"/>
  <c r="DM182" i="2" s="1"/>
  <c r="EY182" i="2" s="1"/>
  <c r="EZ182" i="2" s="1"/>
  <c r="FA182" i="2" s="1"/>
  <c r="BY196" i="2"/>
  <c r="BZ196" i="2" s="1"/>
  <c r="DM196" i="2" s="1"/>
  <c r="AK221" i="2"/>
  <c r="EU221" i="2"/>
  <c r="EZ212" i="2"/>
  <c r="FA212" i="2" s="1"/>
  <c r="BY212" i="2"/>
  <c r="BZ212" i="2" s="1"/>
  <c r="EP221" i="2"/>
  <c r="EY214" i="2"/>
  <c r="EZ217" i="2"/>
  <c r="FA217" i="2" s="1"/>
  <c r="BY217" i="2"/>
  <c r="BZ217" i="2" s="1"/>
  <c r="DM217" i="2" s="1"/>
  <c r="AK229" i="2"/>
  <c r="EZ222" i="2"/>
  <c r="E226" i="3"/>
  <c r="AR226" i="3" s="1"/>
  <c r="FC226" i="2"/>
  <c r="BX232" i="2"/>
  <c r="E239" i="2"/>
  <c r="BX235" i="2"/>
  <c r="BY237" i="2"/>
  <c r="BZ237" i="2" s="1"/>
  <c r="EZ237" i="2"/>
  <c r="X274" i="2"/>
  <c r="AK263" i="2"/>
  <c r="BY263" i="2" s="1"/>
  <c r="BZ263" i="2" s="1"/>
  <c r="DM263" i="2" s="1"/>
  <c r="DM264" i="2"/>
  <c r="EZ265" i="2"/>
  <c r="FA265" i="2" s="1"/>
  <c r="BY265" i="2"/>
  <c r="BZ265" i="2" s="1"/>
  <c r="EZ267" i="2"/>
  <c r="FA267" i="2" s="1"/>
  <c r="BY267" i="2"/>
  <c r="BZ267" i="2" s="1"/>
  <c r="DM267" i="2" s="1"/>
  <c r="BY269" i="2"/>
  <c r="BZ269" i="2" s="1"/>
  <c r="EZ269" i="2"/>
  <c r="E285" i="2"/>
  <c r="E335" i="2" s="1"/>
  <c r="EZ281" i="2"/>
  <c r="FA281" i="2" s="1"/>
  <c r="BY281" i="2"/>
  <c r="BZ281" i="2" s="1"/>
  <c r="DM281" i="2" s="1"/>
  <c r="E282" i="3"/>
  <c r="AR282" i="3" s="1"/>
  <c r="FC282" i="2"/>
  <c r="AC321" i="2"/>
  <c r="AC335" i="2" s="1"/>
  <c r="AK307" i="2"/>
  <c r="EZ324" i="2"/>
  <c r="FA324" i="2" s="1"/>
  <c r="BY324" i="2"/>
  <c r="BZ324" i="2" s="1"/>
  <c r="CC335" i="2"/>
  <c r="CG335" i="2"/>
  <c r="CG464" i="2" s="1"/>
  <c r="CG467" i="2" s="1"/>
  <c r="CO335" i="2"/>
  <c r="CO464" i="2" s="1"/>
  <c r="CO467" i="2" s="1"/>
  <c r="CS335" i="2"/>
  <c r="CW335" i="2"/>
  <c r="CW464" i="2" s="1"/>
  <c r="CW467" i="2" s="1"/>
  <c r="CW491" i="2" s="1"/>
  <c r="E422" i="3"/>
  <c r="AR422" i="3" s="1"/>
  <c r="FC422" i="2"/>
  <c r="BY426" i="2"/>
  <c r="BZ426" i="2" s="1"/>
  <c r="E257" i="3"/>
  <c r="AR257" i="3" s="1"/>
  <c r="FC257" i="2"/>
  <c r="BZ257" i="2"/>
  <c r="BY260" i="2"/>
  <c r="FA261" i="2"/>
  <c r="DM265" i="2"/>
  <c r="BY270" i="2"/>
  <c r="BZ270" i="2" s="1"/>
  <c r="EZ270" i="2"/>
  <c r="E278" i="3"/>
  <c r="AR278" i="3" s="1"/>
  <c r="FC278" i="2"/>
  <c r="BZ278" i="2"/>
  <c r="DM279" i="2"/>
  <c r="EZ279" i="2"/>
  <c r="FA279" i="2" s="1"/>
  <c r="E283" i="3"/>
  <c r="AR283" i="3" s="1"/>
  <c r="FC283" i="2"/>
  <c r="E291" i="3"/>
  <c r="AR291" i="3" s="1"/>
  <c r="FC291" i="2"/>
  <c r="ES321" i="2"/>
  <c r="ES335" i="2" s="1"/>
  <c r="ES464" i="2" s="1"/>
  <c r="ES467" i="2" s="1"/>
  <c r="EY306" i="2"/>
  <c r="EY310" i="2"/>
  <c r="EU321" i="2"/>
  <c r="E316" i="3"/>
  <c r="AR316" i="3" s="1"/>
  <c r="DM324" i="2"/>
  <c r="AK328" i="2"/>
  <c r="AK334" i="2" s="1"/>
  <c r="Y334" i="2"/>
  <c r="Y335" i="2" s="1"/>
  <c r="BY421" i="2"/>
  <c r="BZ421" i="2" s="1"/>
  <c r="DM421" i="2" s="1"/>
  <c r="BY190" i="2"/>
  <c r="BZ190" i="2" s="1"/>
  <c r="DM190" i="2" s="1"/>
  <c r="EI193" i="2" s="1"/>
  <c r="EZ197" i="2"/>
  <c r="FA197" i="2" s="1"/>
  <c r="BY197" i="2"/>
  <c r="BZ197" i="2" s="1"/>
  <c r="DM197" i="2" s="1"/>
  <c r="EY197" i="2" s="1"/>
  <c r="BY198" i="2"/>
  <c r="BZ198" i="2" s="1"/>
  <c r="DM198" i="2" s="1"/>
  <c r="EY198" i="2" s="1"/>
  <c r="EZ198" i="2" s="1"/>
  <c r="FA198" i="2" s="1"/>
  <c r="BY205" i="2"/>
  <c r="BZ205" i="2" s="1"/>
  <c r="DM205" i="2" s="1"/>
  <c r="EY205" i="2" s="1"/>
  <c r="EZ205" i="2" s="1"/>
  <c r="FA205" i="2" s="1"/>
  <c r="BY206" i="2"/>
  <c r="BZ206" i="2" s="1"/>
  <c r="EZ211" i="2"/>
  <c r="FA211" i="2" s="1"/>
  <c r="BY211" i="2"/>
  <c r="BZ211" i="2" s="1"/>
  <c r="DM211" i="2" s="1"/>
  <c r="E215" i="3"/>
  <c r="AR215" i="3" s="1"/>
  <c r="FC215" i="2"/>
  <c r="BY218" i="2"/>
  <c r="BZ218" i="2" s="1"/>
  <c r="DM218" i="2" s="1"/>
  <c r="EZ218" i="2"/>
  <c r="FA218" i="2" s="1"/>
  <c r="EY224" i="2"/>
  <c r="EY229" i="2" s="1"/>
  <c r="EY230" i="2"/>
  <c r="EY232" i="2" s="1"/>
  <c r="EY234" i="2"/>
  <c r="BY241" i="2"/>
  <c r="BZ241" i="2" s="1"/>
  <c r="DM241" i="2" s="1"/>
  <c r="AK246" i="2"/>
  <c r="T246" i="2"/>
  <c r="EY260" i="2"/>
  <c r="EZ255" i="2"/>
  <c r="EZ260" i="2" s="1"/>
  <c r="BY261" i="2"/>
  <c r="EZ261" i="2"/>
  <c r="EZ266" i="2"/>
  <c r="FA266" i="2" s="1"/>
  <c r="BY266" i="2"/>
  <c r="BZ266" i="2" s="1"/>
  <c r="DM266" i="2" s="1"/>
  <c r="BX268" i="2"/>
  <c r="BS274" i="2"/>
  <c r="DM269" i="2"/>
  <c r="FA271" i="2"/>
  <c r="BZ271" i="2"/>
  <c r="DM271" i="2" s="1"/>
  <c r="EY305" i="2"/>
  <c r="EZ296" i="2"/>
  <c r="BY306" i="2"/>
  <c r="BY330" i="2"/>
  <c r="BZ330" i="2" s="1"/>
  <c r="EZ330" i="2"/>
  <c r="FA330" i="2" s="1"/>
  <c r="EZ331" i="2"/>
  <c r="BY331" i="2"/>
  <c r="BZ331" i="2" s="1"/>
  <c r="DM331" i="2" s="1"/>
  <c r="E366" i="3"/>
  <c r="AR366" i="3" s="1"/>
  <c r="FC366" i="2"/>
  <c r="E393" i="3"/>
  <c r="AR393" i="3" s="1"/>
  <c r="FC393" i="2"/>
  <c r="EZ419" i="2"/>
  <c r="FA419" i="2" s="1"/>
  <c r="BY419" i="2"/>
  <c r="BZ419" i="2" s="1"/>
  <c r="DF335" i="2"/>
  <c r="DK464" i="2"/>
  <c r="DK467" i="2" s="1"/>
  <c r="DK491" i="2" s="1"/>
  <c r="DP335" i="2"/>
  <c r="DT335" i="2"/>
  <c r="DX335" i="2"/>
  <c r="EB335" i="2"/>
  <c r="EF335" i="2"/>
  <c r="EJ335" i="2"/>
  <c r="EN335" i="2"/>
  <c r="EX335" i="2"/>
  <c r="DL342" i="2"/>
  <c r="EZ337" i="2"/>
  <c r="FA337" i="2" s="1"/>
  <c r="BY337" i="2"/>
  <c r="BZ337" i="2" s="1"/>
  <c r="DM337" i="2" s="1"/>
  <c r="E339" i="3"/>
  <c r="AR339" i="3" s="1"/>
  <c r="FC339" i="2"/>
  <c r="FA345" i="2"/>
  <c r="FC348" i="2"/>
  <c r="E348" i="3"/>
  <c r="AR348" i="3" s="1"/>
  <c r="EZ357" i="2"/>
  <c r="FA357" i="2" s="1"/>
  <c r="BY357" i="2"/>
  <c r="BZ357" i="2" s="1"/>
  <c r="DM357" i="2" s="1"/>
  <c r="EY376" i="2"/>
  <c r="EY406" i="2" s="1"/>
  <c r="EQ406" i="2"/>
  <c r="BY379" i="2"/>
  <c r="BZ379" i="2" s="1"/>
  <c r="DM379" i="2" s="1"/>
  <c r="EZ379" i="2"/>
  <c r="FA379" i="2" s="1"/>
  <c r="E382" i="3"/>
  <c r="AR382" i="3" s="1"/>
  <c r="FC382" i="2"/>
  <c r="DM385" i="2"/>
  <c r="EZ398" i="2"/>
  <c r="FA398" i="2" s="1"/>
  <c r="BY398" i="2"/>
  <c r="BZ398" i="2" s="1"/>
  <c r="DM398" i="2" s="1"/>
  <c r="E401" i="3"/>
  <c r="AR401" i="3" s="1"/>
  <c r="FC401" i="2"/>
  <c r="EZ411" i="2"/>
  <c r="FA411" i="2" s="1"/>
  <c r="BY411" i="2"/>
  <c r="BZ411" i="2" s="1"/>
  <c r="DM411" i="2" s="1"/>
  <c r="E413" i="3"/>
  <c r="AR413" i="3" s="1"/>
  <c r="FC413" i="2"/>
  <c r="BQ432" i="2"/>
  <c r="BX417" i="2"/>
  <c r="BX423" i="2"/>
  <c r="BY428" i="2"/>
  <c r="BZ428" i="2" s="1"/>
  <c r="E432" i="2"/>
  <c r="E447" i="2" s="1"/>
  <c r="BS447" i="2"/>
  <c r="BY435" i="2"/>
  <c r="BZ435" i="2" s="1"/>
  <c r="EZ438" i="2"/>
  <c r="BY440" i="2"/>
  <c r="BZ440" i="2" s="1"/>
  <c r="EZ440" i="2"/>
  <c r="AD447" i="2"/>
  <c r="AD464" i="2" s="1"/>
  <c r="AD467" i="2" s="1"/>
  <c r="AD491" i="2" s="1"/>
  <c r="BQ447" i="2"/>
  <c r="BQ464" i="2" s="1"/>
  <c r="BQ467" i="2" s="1"/>
  <c r="BQ491" i="2" s="1"/>
  <c r="DO447" i="2"/>
  <c r="DW447" i="2"/>
  <c r="EE447" i="2"/>
  <c r="EM447" i="2"/>
  <c r="EZ456" i="2"/>
  <c r="FA455" i="2"/>
  <c r="DF480" i="2"/>
  <c r="EN480" i="2"/>
  <c r="E484" i="3"/>
  <c r="AR484" i="3" s="1"/>
  <c r="FC484" i="2"/>
  <c r="DP88" i="2"/>
  <c r="DT88" i="2"/>
  <c r="DT247" i="2" s="1"/>
  <c r="EB88" i="2"/>
  <c r="EB247" i="2" s="1"/>
  <c r="EF88" i="2"/>
  <c r="EF247" i="2" s="1"/>
  <c r="EJ88" i="2"/>
  <c r="EJ247" i="2" s="1"/>
  <c r="EN88" i="2"/>
  <c r="EN247" i="2" s="1"/>
  <c r="ER88" i="2"/>
  <c r="ER247" i="2" s="1"/>
  <c r="EV88" i="2"/>
  <c r="BY89" i="2"/>
  <c r="DX102" i="2"/>
  <c r="DX131" i="2" s="1"/>
  <c r="BY101" i="2"/>
  <c r="BZ101" i="2" s="1"/>
  <c r="DM101" i="2" s="1"/>
  <c r="EY101" i="2" s="1"/>
  <c r="EZ101" i="2" s="1"/>
  <c r="FA101" i="2" s="1"/>
  <c r="BX111" i="2"/>
  <c r="FA107" i="2"/>
  <c r="DM107" i="2"/>
  <c r="EY107" i="2" s="1"/>
  <c r="EZ107" i="2" s="1"/>
  <c r="EZ109" i="2"/>
  <c r="FA109" i="2" s="1"/>
  <c r="EZ110" i="2"/>
  <c r="FA110" i="2" s="1"/>
  <c r="EZ112" i="2"/>
  <c r="BY112" i="2"/>
  <c r="BY114" i="2"/>
  <c r="BZ114" i="2" s="1"/>
  <c r="DM114" i="2" s="1"/>
  <c r="EY128" i="2"/>
  <c r="EZ120" i="2"/>
  <c r="FA120" i="2" s="1"/>
  <c r="BY120" i="2"/>
  <c r="DM126" i="2"/>
  <c r="EL131" i="2"/>
  <c r="EP131" i="2"/>
  <c r="EP247" i="2" s="1"/>
  <c r="EP248" i="2" s="1"/>
  <c r="ET131" i="2"/>
  <c r="EX131" i="2"/>
  <c r="EX247" i="2" s="1"/>
  <c r="EX248" i="2" s="1"/>
  <c r="AK143" i="2"/>
  <c r="AK152" i="2" s="1"/>
  <c r="DM132" i="2"/>
  <c r="EZ134" i="2"/>
  <c r="FA134" i="2" s="1"/>
  <c r="BY134" i="2"/>
  <c r="BZ134" i="2" s="1"/>
  <c r="DM134" i="2" s="1"/>
  <c r="DM140" i="2"/>
  <c r="EZ142" i="2"/>
  <c r="FA142" i="2" s="1"/>
  <c r="BY142" i="2"/>
  <c r="BZ142" i="2" s="1"/>
  <c r="DM142" i="2" s="1"/>
  <c r="DM149" i="2"/>
  <c r="CA152" i="2"/>
  <c r="CA247" i="2" s="1"/>
  <c r="CE152" i="2"/>
  <c r="CI152" i="2"/>
  <c r="CM152" i="2"/>
  <c r="CQ152" i="2"/>
  <c r="CQ247" i="2" s="1"/>
  <c r="CU152" i="2"/>
  <c r="CY152" i="2"/>
  <c r="DC152" i="2"/>
  <c r="DG152" i="2"/>
  <c r="DG247" i="2" s="1"/>
  <c r="DG248" i="2" s="1"/>
  <c r="DK152" i="2"/>
  <c r="AK153" i="2"/>
  <c r="P165" i="2"/>
  <c r="P177" i="2" s="1"/>
  <c r="CK165" i="2"/>
  <c r="EY154" i="2"/>
  <c r="EZ154" i="2" s="1"/>
  <c r="FA154" i="2" s="1"/>
  <c r="EZ155" i="2"/>
  <c r="FA155" i="2" s="1"/>
  <c r="BY155" i="2"/>
  <c r="BZ155" i="2" s="1"/>
  <c r="DM155" i="2" s="1"/>
  <c r="DM169" i="2"/>
  <c r="BY174" i="2"/>
  <c r="BZ174" i="2" s="1"/>
  <c r="DM174" i="2" s="1"/>
  <c r="EY174" i="2" s="1"/>
  <c r="EZ174" i="2" s="1"/>
  <c r="FA174" i="2" s="1"/>
  <c r="Z177" i="2"/>
  <c r="AD177" i="2"/>
  <c r="AH177" i="2"/>
  <c r="AL177" i="2"/>
  <c r="AP177" i="2"/>
  <c r="AT177" i="2"/>
  <c r="AX177" i="2"/>
  <c r="BB177" i="2"/>
  <c r="BF177" i="2"/>
  <c r="BJ177" i="2"/>
  <c r="BN177" i="2"/>
  <c r="BR177" i="2"/>
  <c r="BV177" i="2"/>
  <c r="CA177" i="2"/>
  <c r="CE177" i="2"/>
  <c r="CI177" i="2"/>
  <c r="CM177" i="2"/>
  <c r="CQ177" i="2"/>
  <c r="CU177" i="2"/>
  <c r="CY177" i="2"/>
  <c r="DC177" i="2"/>
  <c r="DG177" i="2"/>
  <c r="DK177" i="2"/>
  <c r="DO177" i="2"/>
  <c r="DS177" i="2"/>
  <c r="DS247" i="2" s="1"/>
  <c r="DS248" i="2" s="1"/>
  <c r="DW177" i="2"/>
  <c r="EA177" i="2"/>
  <c r="EE177" i="2"/>
  <c r="W183" i="2"/>
  <c r="E183" i="2"/>
  <c r="DL188" i="2"/>
  <c r="DM184" i="2"/>
  <c r="DX188" i="2"/>
  <c r="BY187" i="2"/>
  <c r="BZ187" i="2" s="1"/>
  <c r="BY189" i="2"/>
  <c r="EY190" i="2"/>
  <c r="EZ190" i="2" s="1"/>
  <c r="FA190" i="2" s="1"/>
  <c r="EZ191" i="2"/>
  <c r="FA191" i="2" s="1"/>
  <c r="BY191" i="2"/>
  <c r="BZ191" i="2" s="1"/>
  <c r="DM191" i="2" s="1"/>
  <c r="P208" i="2"/>
  <c r="AK194" i="2"/>
  <c r="DX208" i="2"/>
  <c r="BY195" i="2"/>
  <c r="BZ195" i="2" s="1"/>
  <c r="DM201" i="2"/>
  <c r="BY209" i="2"/>
  <c r="DC221" i="2"/>
  <c r="BY222" i="2"/>
  <c r="AK233" i="2"/>
  <c r="AK239" i="2" s="1"/>
  <c r="BX234" i="2"/>
  <c r="DC239" i="2"/>
  <c r="DL235" i="2"/>
  <c r="FA237" i="2"/>
  <c r="BY238" i="2"/>
  <c r="BZ238" i="2" s="1"/>
  <c r="DM243" i="2"/>
  <c r="DM245" i="2"/>
  <c r="Y246" i="2"/>
  <c r="DM257" i="2"/>
  <c r="FA258" i="2"/>
  <c r="DM259" i="2"/>
  <c r="AK260" i="2"/>
  <c r="BX274" i="2"/>
  <c r="FA270" i="2"/>
  <c r="EZ273" i="2"/>
  <c r="FA273" i="2" s="1"/>
  <c r="BY273" i="2"/>
  <c r="BZ273" i="2" s="1"/>
  <c r="DM273" i="2" s="1"/>
  <c r="AK285" i="2"/>
  <c r="EY285" i="2"/>
  <c r="DM278" i="2"/>
  <c r="EZ280" i="2"/>
  <c r="FA280" i="2" s="1"/>
  <c r="BY280" i="2"/>
  <c r="BZ280" i="2" s="1"/>
  <c r="DM280" i="2" s="1"/>
  <c r="EZ286" i="2"/>
  <c r="BX295" i="2"/>
  <c r="BY286" i="2"/>
  <c r="DM287" i="2"/>
  <c r="E288" i="3"/>
  <c r="AR288" i="3" s="1"/>
  <c r="FC288" i="2"/>
  <c r="BY289" i="2"/>
  <c r="BZ289" i="2" s="1"/>
  <c r="EZ292" i="2"/>
  <c r="FA292" i="2" s="1"/>
  <c r="BY292" i="2"/>
  <c r="BZ292" i="2" s="1"/>
  <c r="DM292" i="2" s="1"/>
  <c r="DM293" i="2"/>
  <c r="EY295" i="2"/>
  <c r="DM297" i="2"/>
  <c r="EZ298" i="2"/>
  <c r="FA298" i="2" s="1"/>
  <c r="EZ303" i="2"/>
  <c r="FA303" i="2" s="1"/>
  <c r="BY303" i="2"/>
  <c r="BZ303" i="2" s="1"/>
  <c r="DM303" i="2" s="1"/>
  <c r="DM304" i="2"/>
  <c r="AH321" i="2"/>
  <c r="AH335" i="2" s="1"/>
  <c r="EZ309" i="2"/>
  <c r="FA309" i="2" s="1"/>
  <c r="BY309" i="2"/>
  <c r="BZ309" i="2" s="1"/>
  <c r="DM309" i="2" s="1"/>
  <c r="BX310" i="2"/>
  <c r="DM311" i="2"/>
  <c r="EY334" i="2"/>
  <c r="ER335" i="2"/>
  <c r="BY327" i="2"/>
  <c r="BZ327" i="2" s="1"/>
  <c r="EZ327" i="2"/>
  <c r="FA327" i="2" s="1"/>
  <c r="EZ328" i="2"/>
  <c r="FA328" i="2" s="1"/>
  <c r="FA331" i="2"/>
  <c r="DM333" i="2"/>
  <c r="F335" i="2"/>
  <c r="J335" i="2"/>
  <c r="N335" i="2"/>
  <c r="R335" i="2"/>
  <c r="V335" i="2"/>
  <c r="V464" i="2" s="1"/>
  <c r="V467" i="2" s="1"/>
  <c r="V491" i="2" s="1"/>
  <c r="AA335" i="2"/>
  <c r="AA464" i="2" s="1"/>
  <c r="AA467" i="2" s="1"/>
  <c r="AA491" i="2" s="1"/>
  <c r="AE335" i="2"/>
  <c r="AI335" i="2"/>
  <c r="AM335" i="2"/>
  <c r="AM464" i="2" s="1"/>
  <c r="AM467" i="2" s="1"/>
  <c r="AM491" i="2" s="1"/>
  <c r="AQ335" i="2"/>
  <c r="AQ464" i="2" s="1"/>
  <c r="AQ467" i="2" s="1"/>
  <c r="AQ491" i="2" s="1"/>
  <c r="AU335" i="2"/>
  <c r="AY335" i="2"/>
  <c r="AY464" i="2" s="1"/>
  <c r="AY467" i="2" s="1"/>
  <c r="AY491" i="2" s="1"/>
  <c r="BC335" i="2"/>
  <c r="BG335" i="2"/>
  <c r="BG464" i="2" s="1"/>
  <c r="BG467" i="2" s="1"/>
  <c r="BG491" i="2" s="1"/>
  <c r="BK335" i="2"/>
  <c r="BK464" i="2" s="1"/>
  <c r="BK467" i="2" s="1"/>
  <c r="BK491" i="2" s="1"/>
  <c r="BO335" i="2"/>
  <c r="CA335" i="2"/>
  <c r="CE335" i="2"/>
  <c r="CE464" i="2" s="1"/>
  <c r="CE467" i="2" s="1"/>
  <c r="CE491" i="2" s="1"/>
  <c r="CI335" i="2"/>
  <c r="CM335" i="2"/>
  <c r="CM464" i="2" s="1"/>
  <c r="CM467" i="2" s="1"/>
  <c r="CM491" i="2" s="1"/>
  <c r="CQ335" i="2"/>
  <c r="CQ464" i="2" s="1"/>
  <c r="CQ467" i="2" s="1"/>
  <c r="CQ491" i="2" s="1"/>
  <c r="CU335" i="2"/>
  <c r="CU464" i="2" s="1"/>
  <c r="CU467" i="2" s="1"/>
  <c r="CU491" i="2" s="1"/>
  <c r="CY335" i="2"/>
  <c r="DC335" i="2"/>
  <c r="DG335" i="2"/>
  <c r="ET335" i="2"/>
  <c r="E338" i="3"/>
  <c r="AR338" i="3" s="1"/>
  <c r="FC338" i="2"/>
  <c r="BY344" i="2"/>
  <c r="BZ343" i="2"/>
  <c r="BZ344" i="2" s="1"/>
  <c r="BZ345" i="2"/>
  <c r="DM345" i="2" s="1"/>
  <c r="DM349" i="2"/>
  <c r="EZ350" i="2"/>
  <c r="FA350" i="2" s="1"/>
  <c r="BX358" i="2"/>
  <c r="EZ354" i="2"/>
  <c r="FA354" i="2" s="1"/>
  <c r="EZ356" i="2"/>
  <c r="BY356" i="2"/>
  <c r="BZ356" i="2" s="1"/>
  <c r="DM356" i="2" s="1"/>
  <c r="DL360" i="2"/>
  <c r="EZ362" i="2"/>
  <c r="FA362" i="2" s="1"/>
  <c r="EY367" i="2"/>
  <c r="FA371" i="2"/>
  <c r="DM371" i="2"/>
  <c r="EZ372" i="2"/>
  <c r="FA372" i="2" s="1"/>
  <c r="E406" i="2"/>
  <c r="BX406" i="2"/>
  <c r="BY375" i="2"/>
  <c r="BZ375" i="2" s="1"/>
  <c r="BO406" i="2"/>
  <c r="EU406" i="2"/>
  <c r="DM378" i="2"/>
  <c r="FA380" i="2"/>
  <c r="BY380" i="2"/>
  <c r="BZ380" i="2" s="1"/>
  <c r="EZ380" i="2"/>
  <c r="DM382" i="2"/>
  <c r="BY388" i="2"/>
  <c r="BZ388" i="2" s="1"/>
  <c r="DM388" i="2" s="1"/>
  <c r="EZ388" i="2"/>
  <c r="FA388" i="2" s="1"/>
  <c r="EZ389" i="2"/>
  <c r="EZ394" i="2"/>
  <c r="FA394" i="2" s="1"/>
  <c r="BY394" i="2"/>
  <c r="BZ394" i="2" s="1"/>
  <c r="DM394" i="2" s="1"/>
  <c r="DM395" i="2"/>
  <c r="E396" i="3"/>
  <c r="AR396" i="3" s="1"/>
  <c r="FC396" i="2"/>
  <c r="E399" i="3"/>
  <c r="AR399" i="3" s="1"/>
  <c r="FC399" i="2"/>
  <c r="DM402" i="2"/>
  <c r="EZ403" i="2"/>
  <c r="FA403" i="2" s="1"/>
  <c r="EZ405" i="2"/>
  <c r="FA405" i="2" s="1"/>
  <c r="BY405" i="2"/>
  <c r="BZ405" i="2" s="1"/>
  <c r="EP406" i="2"/>
  <c r="EZ407" i="2"/>
  <c r="BX416" i="2"/>
  <c r="BY407" i="2"/>
  <c r="DM408" i="2"/>
  <c r="E409" i="3"/>
  <c r="AR409" i="3" s="1"/>
  <c r="FC409" i="2"/>
  <c r="E412" i="3"/>
  <c r="AR412" i="3" s="1"/>
  <c r="FC412" i="2"/>
  <c r="AK432" i="2"/>
  <c r="DL417" i="2"/>
  <c r="DC432" i="2"/>
  <c r="DM420" i="2"/>
  <c r="EY421" i="2"/>
  <c r="EZ421" i="2" s="1"/>
  <c r="FA421" i="2" s="1"/>
  <c r="DL424" i="2"/>
  <c r="BY427" i="2"/>
  <c r="BZ427" i="2" s="1"/>
  <c r="BY429" i="2"/>
  <c r="BZ429" i="2" s="1"/>
  <c r="DM429" i="2" s="1"/>
  <c r="BY431" i="2"/>
  <c r="BZ431" i="2" s="1"/>
  <c r="DM431" i="2" s="1"/>
  <c r="DM435" i="2"/>
  <c r="FA435" i="2"/>
  <c r="Z447" i="2"/>
  <c r="AE447" i="2"/>
  <c r="CA447" i="2"/>
  <c r="CI447" i="2"/>
  <c r="CQ447" i="2"/>
  <c r="CY447" i="2"/>
  <c r="DC445" i="2"/>
  <c r="E460" i="3"/>
  <c r="AR460" i="3" s="1"/>
  <c r="FC460" i="2"/>
  <c r="E473" i="3"/>
  <c r="AR473" i="3" s="1"/>
  <c r="FC473" i="2"/>
  <c r="BL480" i="2"/>
  <c r="DQ88" i="2"/>
  <c r="DU88" i="2"/>
  <c r="DU247" i="2" s="1"/>
  <c r="DU248" i="2" s="1"/>
  <c r="DY88" i="2"/>
  <c r="DY247" i="2" s="1"/>
  <c r="DY248" i="2" s="1"/>
  <c r="EC88" i="2"/>
  <c r="EC247" i="2" s="1"/>
  <c r="EC248" i="2" s="1"/>
  <c r="EG88" i="2"/>
  <c r="EK88" i="2"/>
  <c r="EO88" i="2"/>
  <c r="EO247" i="2" s="1"/>
  <c r="ES88" i="2"/>
  <c r="EW88" i="2"/>
  <c r="EW247" i="2" s="1"/>
  <c r="DL102" i="2"/>
  <c r="DM90" i="2"/>
  <c r="EY90" i="2" s="1"/>
  <c r="EZ90" i="2" s="1"/>
  <c r="FA90" i="2" s="1"/>
  <c r="BZ91" i="2"/>
  <c r="DM91" i="2" s="1"/>
  <c r="EY91" i="2" s="1"/>
  <c r="EZ91" i="2" s="1"/>
  <c r="FA91" i="2" s="1"/>
  <c r="EZ92" i="2"/>
  <c r="FA92" i="2" s="1"/>
  <c r="DM96" i="2"/>
  <c r="EY96" i="2" s="1"/>
  <c r="EZ96" i="2" s="1"/>
  <c r="FA96" i="2" s="1"/>
  <c r="DM98" i="2"/>
  <c r="EY98" i="2" s="1"/>
  <c r="EZ98" i="2" s="1"/>
  <c r="FA98" i="2" s="1"/>
  <c r="AV102" i="2"/>
  <c r="AV131" i="2" s="1"/>
  <c r="BX99" i="2"/>
  <c r="E102" i="2"/>
  <c r="DM108" i="2"/>
  <c r="EY108" i="2" s="1"/>
  <c r="EZ108" i="2" s="1"/>
  <c r="FA108" i="2" s="1"/>
  <c r="BX128" i="2"/>
  <c r="DM123" i="2"/>
  <c r="AT125" i="3"/>
  <c r="E125" i="4"/>
  <c r="E130" i="2"/>
  <c r="CD131" i="2"/>
  <c r="CD247" i="2" s="1"/>
  <c r="CD248" i="2" s="1"/>
  <c r="CH131" i="2"/>
  <c r="CH247" i="2" s="1"/>
  <c r="CH248" i="2" s="1"/>
  <c r="CL131" i="2"/>
  <c r="CP131" i="2"/>
  <c r="CP247" i="2" s="1"/>
  <c r="CT131" i="2"/>
  <c r="CX131" i="2"/>
  <c r="CX247" i="2" s="1"/>
  <c r="DB131" i="2"/>
  <c r="DF131" i="2"/>
  <c r="DF247" i="2" s="1"/>
  <c r="DF248" i="2" s="1"/>
  <c r="DJ131" i="2"/>
  <c r="DJ247" i="2" s="1"/>
  <c r="DJ248" i="2" s="1"/>
  <c r="DN131" i="2"/>
  <c r="DR131" i="2"/>
  <c r="DV131" i="2"/>
  <c r="DZ131" i="2"/>
  <c r="ED131" i="2"/>
  <c r="ED247" i="2" s="1"/>
  <c r="ED248" i="2" s="1"/>
  <c r="EH131" i="2"/>
  <c r="BX143" i="2"/>
  <c r="DM137" i="2"/>
  <c r="BY141" i="2"/>
  <c r="BZ141" i="2" s="1"/>
  <c r="DM141" i="2" s="1"/>
  <c r="DL151" i="2"/>
  <c r="DM146" i="2"/>
  <c r="BY150" i="2"/>
  <c r="BZ150" i="2" s="1"/>
  <c r="DM150" i="2" s="1"/>
  <c r="G152" i="2"/>
  <c r="K152" i="2"/>
  <c r="O152" i="2"/>
  <c r="S152" i="2"/>
  <c r="S247" i="2" s="1"/>
  <c r="S248" i="2" s="1"/>
  <c r="W152" i="2"/>
  <c r="AA152" i="2"/>
  <c r="AE152" i="2"/>
  <c r="AI152" i="2"/>
  <c r="AI247" i="2" s="1"/>
  <c r="AI248" i="2" s="1"/>
  <c r="AM152" i="2"/>
  <c r="AQ152" i="2"/>
  <c r="AU152" i="2"/>
  <c r="AY152" i="2"/>
  <c r="AY247" i="2" s="1"/>
  <c r="AY248" i="2" s="1"/>
  <c r="BC152" i="2"/>
  <c r="BG152" i="2"/>
  <c r="BK152" i="2"/>
  <c r="BO152" i="2"/>
  <c r="BO247" i="2" s="1"/>
  <c r="BO248" i="2" s="1"/>
  <c r="BS152" i="2"/>
  <c r="BW152" i="2"/>
  <c r="DL153" i="2"/>
  <c r="AK166" i="2"/>
  <c r="BY166" i="2" s="1"/>
  <c r="BY167" i="2"/>
  <c r="BZ167" i="2" s="1"/>
  <c r="AK168" i="2"/>
  <c r="BY168" i="2" s="1"/>
  <c r="BZ168" i="2" s="1"/>
  <c r="DM168" i="2" s="1"/>
  <c r="EY168" i="2" s="1"/>
  <c r="EY171" i="2"/>
  <c r="EZ171" i="2" s="1"/>
  <c r="FA171" i="2" s="1"/>
  <c r="EZ172" i="2"/>
  <c r="FA172" i="2" s="1"/>
  <c r="BY172" i="2"/>
  <c r="BZ172" i="2" s="1"/>
  <c r="DM172" i="2" s="1"/>
  <c r="F177" i="2"/>
  <c r="J177" i="2"/>
  <c r="N177" i="2"/>
  <c r="R177" i="2"/>
  <c r="V177" i="2"/>
  <c r="AA177" i="2"/>
  <c r="AE177" i="2"/>
  <c r="AI177" i="2"/>
  <c r="AM177" i="2"/>
  <c r="AQ177" i="2"/>
  <c r="AU177" i="2"/>
  <c r="AY177" i="2"/>
  <c r="BC177" i="2"/>
  <c r="BG177" i="2"/>
  <c r="BK177" i="2"/>
  <c r="BO177" i="2"/>
  <c r="BS177" i="2"/>
  <c r="BW177" i="2"/>
  <c r="DX176" i="2"/>
  <c r="FB177" i="2"/>
  <c r="AK178" i="2"/>
  <c r="DX183" i="2"/>
  <c r="AK180" i="2"/>
  <c r="BY180" i="2" s="1"/>
  <c r="BZ180" i="2" s="1"/>
  <c r="DM180" i="2" s="1"/>
  <c r="EY180" i="2" s="1"/>
  <c r="BX181" i="2"/>
  <c r="BX183" i="2" s="1"/>
  <c r="AK188" i="2"/>
  <c r="AV188" i="2"/>
  <c r="BX185" i="2"/>
  <c r="AK186" i="2"/>
  <c r="CK208" i="2"/>
  <c r="EY196" i="2"/>
  <c r="EZ196" i="2" s="1"/>
  <c r="FA196" i="2" s="1"/>
  <c r="AK199" i="2"/>
  <c r="EZ209" i="2"/>
  <c r="BO221" i="2"/>
  <c r="BP221" i="2"/>
  <c r="EY213" i="2"/>
  <c r="EZ213" i="2" s="1"/>
  <c r="FA213" i="2" s="1"/>
  <c r="BX214" i="2"/>
  <c r="DM226" i="2"/>
  <c r="E228" i="4"/>
  <c r="AT228" i="3"/>
  <c r="AE232" i="2"/>
  <c r="AK230" i="2"/>
  <c r="AK232" i="2" s="1"/>
  <c r="G239" i="2"/>
  <c r="W239" i="2"/>
  <c r="DL239" i="2"/>
  <c r="EI239" i="2"/>
  <c r="EZ241" i="2"/>
  <c r="FA241" i="2" s="1"/>
  <c r="BY244" i="2"/>
  <c r="BZ244" i="2" s="1"/>
  <c r="DM244" i="2" s="1"/>
  <c r="EZ251" i="2"/>
  <c r="FA251" i="2" s="1"/>
  <c r="EU254" i="2"/>
  <c r="EU335" i="2" s="1"/>
  <c r="EU464" i="2" s="1"/>
  <c r="EU467" i="2" s="1"/>
  <c r="EY252" i="2"/>
  <c r="EY254" i="2" s="1"/>
  <c r="AK253" i="2"/>
  <c r="BY253" i="2" s="1"/>
  <c r="BZ253" i="2" s="1"/>
  <c r="DM253" i="2" s="1"/>
  <c r="FA255" i="2"/>
  <c r="DM258" i="2"/>
  <c r="EZ275" i="2"/>
  <c r="BY275" i="2"/>
  <c r="EZ276" i="2"/>
  <c r="FA276" i="2" s="1"/>
  <c r="BY276" i="2"/>
  <c r="BZ276" i="2" s="1"/>
  <c r="DM276" i="2" s="1"/>
  <c r="BP285" i="2"/>
  <c r="BX277" i="2"/>
  <c r="DM283" i="2"/>
  <c r="E287" i="3"/>
  <c r="AR287" i="3" s="1"/>
  <c r="FC287" i="2"/>
  <c r="E295" i="2"/>
  <c r="FA289" i="2"/>
  <c r="DM289" i="2"/>
  <c r="FC290" i="2"/>
  <c r="E290" i="3"/>
  <c r="AR290" i="3" s="1"/>
  <c r="EZ294" i="2"/>
  <c r="FA294" i="2" s="1"/>
  <c r="BY294" i="2"/>
  <c r="BZ294" i="2" s="1"/>
  <c r="DM294" i="2" s="1"/>
  <c r="BZ296" i="2"/>
  <c r="DM296" i="2" s="1"/>
  <c r="AK305" i="2"/>
  <c r="EZ299" i="2"/>
  <c r="FA299" i="2" s="1"/>
  <c r="BY299" i="2"/>
  <c r="BZ299" i="2" s="1"/>
  <c r="DM299" i="2" s="1"/>
  <c r="E301" i="3"/>
  <c r="AR301" i="3" s="1"/>
  <c r="FC301" i="2"/>
  <c r="BX305" i="2"/>
  <c r="DE321" i="2"/>
  <c r="DE335" i="2" s="1"/>
  <c r="DE464" i="2" s="1"/>
  <c r="DE467" i="2" s="1"/>
  <c r="DE491" i="2" s="1"/>
  <c r="BX308" i="2"/>
  <c r="E311" i="3"/>
  <c r="AR311" i="3" s="1"/>
  <c r="FC311" i="2"/>
  <c r="EZ312" i="2"/>
  <c r="FA312" i="2" s="1"/>
  <c r="AK313" i="2"/>
  <c r="EZ313" i="2" s="1"/>
  <c r="FA313" i="2" s="1"/>
  <c r="X321" i="2"/>
  <c r="BY316" i="2"/>
  <c r="BZ316" i="2" s="1"/>
  <c r="DM316" i="2" s="1"/>
  <c r="BY317" i="2"/>
  <c r="BZ317" i="2" s="1"/>
  <c r="DM317" i="2" s="1"/>
  <c r="EZ317" i="2"/>
  <c r="FA317" i="2" s="1"/>
  <c r="EZ318" i="2"/>
  <c r="FA318" i="2" s="1"/>
  <c r="BY318" i="2"/>
  <c r="BZ318" i="2" s="1"/>
  <c r="DM318" i="2" s="1"/>
  <c r="BY319" i="2"/>
  <c r="BZ319" i="2" s="1"/>
  <c r="DM319" i="2" s="1"/>
  <c r="EZ319" i="2"/>
  <c r="BY320" i="2"/>
  <c r="BZ320" i="2" s="1"/>
  <c r="DM320" i="2" s="1"/>
  <c r="EZ320" i="2"/>
  <c r="FA320" i="2" s="1"/>
  <c r="BS334" i="2"/>
  <c r="BS335" i="2" s="1"/>
  <c r="BS464" i="2" s="1"/>
  <c r="BS467" i="2" s="1"/>
  <c r="BS491" i="2" s="1"/>
  <c r="BX322" i="2"/>
  <c r="EZ326" i="2"/>
  <c r="FA326" i="2" s="1"/>
  <c r="DM326" i="2"/>
  <c r="BY328" i="2"/>
  <c r="BZ328" i="2" s="1"/>
  <c r="DM328" i="2" s="1"/>
  <c r="DM330" i="2"/>
  <c r="DM332" i="2"/>
  <c r="G335" i="2"/>
  <c r="G464" i="2" s="1"/>
  <c r="G467" i="2" s="1"/>
  <c r="G491" i="2" s="1"/>
  <c r="K335" i="2"/>
  <c r="K464" i="2" s="1"/>
  <c r="K467" i="2" s="1"/>
  <c r="K491" i="2" s="1"/>
  <c r="O335" i="2"/>
  <c r="O464" i="2" s="1"/>
  <c r="O467" i="2" s="1"/>
  <c r="O491" i="2" s="1"/>
  <c r="S335" i="2"/>
  <c r="W335" i="2"/>
  <c r="W464" i="2" s="1"/>
  <c r="W467" i="2" s="1"/>
  <c r="W491" i="2" s="1"/>
  <c r="AB335" i="2"/>
  <c r="AF335" i="2"/>
  <c r="AJ335" i="2"/>
  <c r="AN335" i="2"/>
  <c r="AN464" i="2" s="1"/>
  <c r="AN467" i="2" s="1"/>
  <c r="AN491" i="2" s="1"/>
  <c r="AR335" i="2"/>
  <c r="AV335" i="2"/>
  <c r="AZ335" i="2"/>
  <c r="BD335" i="2"/>
  <c r="BH335" i="2"/>
  <c r="BL335" i="2"/>
  <c r="BV335" i="2"/>
  <c r="CB335" i="2"/>
  <c r="CF335" i="2"/>
  <c r="CJ335" i="2"/>
  <c r="CN335" i="2"/>
  <c r="CR335" i="2"/>
  <c r="CV335" i="2"/>
  <c r="CZ335" i="2"/>
  <c r="DD335" i="2"/>
  <c r="DN335" i="2"/>
  <c r="DN464" i="2" s="1"/>
  <c r="DN467" i="2" s="1"/>
  <c r="DN491" i="2" s="1"/>
  <c r="DR335" i="2"/>
  <c r="DV335" i="2"/>
  <c r="DZ335" i="2"/>
  <c r="ED335" i="2"/>
  <c r="EH335" i="2"/>
  <c r="EL335" i="2"/>
  <c r="EP335" i="2"/>
  <c r="EV335" i="2"/>
  <c r="FB335" i="2"/>
  <c r="DM339" i="2"/>
  <c r="EZ340" i="2"/>
  <c r="FA340" i="2" s="1"/>
  <c r="DL351" i="2"/>
  <c r="EZ346" i="2"/>
  <c r="FA346" i="2" s="1"/>
  <c r="EY351" i="2"/>
  <c r="DL358" i="2"/>
  <c r="EZ355" i="2"/>
  <c r="FA355" i="2" s="1"/>
  <c r="BY355" i="2"/>
  <c r="BZ355" i="2" s="1"/>
  <c r="DM355" i="2" s="1"/>
  <c r="FA359" i="2"/>
  <c r="AK367" i="2"/>
  <c r="EZ363" i="2"/>
  <c r="FA363" i="2" s="1"/>
  <c r="BY363" i="2"/>
  <c r="BZ363" i="2" s="1"/>
  <c r="DM363" i="2" s="1"/>
  <c r="DM364" i="2"/>
  <c r="E365" i="3"/>
  <c r="AR365" i="3" s="1"/>
  <c r="FC365" i="2"/>
  <c r="AK373" i="2"/>
  <c r="FA370" i="2"/>
  <c r="X406" i="2"/>
  <c r="AK374" i="2"/>
  <c r="AK406" i="2" s="1"/>
  <c r="DC406" i="2"/>
  <c r="DL375" i="2"/>
  <c r="DH406" i="2"/>
  <c r="DL376" i="2"/>
  <c r="E378" i="3"/>
  <c r="AR378" i="3" s="1"/>
  <c r="FC378" i="2"/>
  <c r="EZ381" i="2"/>
  <c r="FA381" i="2" s="1"/>
  <c r="BY382" i="2"/>
  <c r="BZ382" i="2" s="1"/>
  <c r="FA383" i="2"/>
  <c r="EZ383" i="2"/>
  <c r="EZ385" i="2"/>
  <c r="FA385" i="2" s="1"/>
  <c r="EZ386" i="2"/>
  <c r="FA386" i="2" s="1"/>
  <c r="BY386" i="2"/>
  <c r="BZ386" i="2" s="1"/>
  <c r="DM386" i="2" s="1"/>
  <c r="DM387" i="2"/>
  <c r="FA389" i="2"/>
  <c r="BY389" i="2"/>
  <c r="BZ389" i="2" s="1"/>
  <c r="DM389" i="2" s="1"/>
  <c r="BY390" i="2"/>
  <c r="BZ390" i="2" s="1"/>
  <c r="DM390" i="2" s="1"/>
  <c r="EZ390" i="2"/>
  <c r="FA390" i="2" s="1"/>
  <c r="DM391" i="2"/>
  <c r="E392" i="3"/>
  <c r="AR392" i="3" s="1"/>
  <c r="FC392" i="2"/>
  <c r="E395" i="3"/>
  <c r="AR395" i="3" s="1"/>
  <c r="EZ404" i="2"/>
  <c r="FA404" i="2" s="1"/>
  <c r="BY404" i="2"/>
  <c r="BZ404" i="2" s="1"/>
  <c r="DM404" i="2" s="1"/>
  <c r="AK416" i="2"/>
  <c r="E408" i="3"/>
  <c r="AR408" i="3" s="1"/>
  <c r="FC408" i="2"/>
  <c r="DM413" i="2"/>
  <c r="EZ414" i="2"/>
  <c r="FA414" i="2" s="1"/>
  <c r="DD432" i="2"/>
  <c r="EU432" i="2"/>
  <c r="DM419" i="2"/>
  <c r="E420" i="3"/>
  <c r="AR420" i="3" s="1"/>
  <c r="FC420" i="2"/>
  <c r="BX424" i="2"/>
  <c r="DL425" i="2"/>
  <c r="DM425" i="2" s="1"/>
  <c r="DL427" i="2"/>
  <c r="DM427" i="2" s="1"/>
  <c r="DL428" i="2"/>
  <c r="BY430" i="2"/>
  <c r="BZ430" i="2" s="1"/>
  <c r="DM430" i="2" s="1"/>
  <c r="EZ430" i="2"/>
  <c r="FA430" i="2" s="1"/>
  <c r="DE447" i="2"/>
  <c r="BY436" i="2"/>
  <c r="BZ436" i="2" s="1"/>
  <c r="DM436" i="2" s="1"/>
  <c r="EZ436" i="2"/>
  <c r="EZ437" i="2"/>
  <c r="FA437" i="2" s="1"/>
  <c r="BY437" i="2"/>
  <c r="BZ437" i="2" s="1"/>
  <c r="DM437" i="2" s="1"/>
  <c r="FA438" i="2"/>
  <c r="BY438" i="2"/>
  <c r="BZ438" i="2" s="1"/>
  <c r="DM438" i="2" s="1"/>
  <c r="I447" i="2"/>
  <c r="M447" i="2"/>
  <c r="M464" i="2" s="1"/>
  <c r="M467" i="2" s="1"/>
  <c r="M491" i="2" s="1"/>
  <c r="Q447" i="2"/>
  <c r="Q464" i="2" s="1"/>
  <c r="Q467" i="2" s="1"/>
  <c r="Q491" i="2" s="1"/>
  <c r="U447" i="2"/>
  <c r="U464" i="2" s="1"/>
  <c r="U467" i="2" s="1"/>
  <c r="U491" i="2" s="1"/>
  <c r="EV447" i="2"/>
  <c r="DH480" i="2"/>
  <c r="FA132" i="2"/>
  <c r="EZ138" i="2"/>
  <c r="FA138" i="2" s="1"/>
  <c r="BY138" i="2"/>
  <c r="BZ138" i="2" s="1"/>
  <c r="DM138" i="2" s="1"/>
  <c r="E140" i="3"/>
  <c r="AR140" i="3" s="1"/>
  <c r="FC140" i="2"/>
  <c r="EZ147" i="2"/>
  <c r="FA147" i="2" s="1"/>
  <c r="BY147" i="2"/>
  <c r="BZ147" i="2" s="1"/>
  <c r="DM147" i="2" s="1"/>
  <c r="E149" i="3"/>
  <c r="AR149" i="3" s="1"/>
  <c r="FC149" i="2"/>
  <c r="DX165" i="2"/>
  <c r="BY158" i="2"/>
  <c r="BZ158" i="2" s="1"/>
  <c r="DM158" i="2" s="1"/>
  <c r="EY158" i="2" s="1"/>
  <c r="EZ158" i="2" s="1"/>
  <c r="FA158" i="2" s="1"/>
  <c r="AK161" i="2"/>
  <c r="BY162" i="2"/>
  <c r="BZ162" i="2" s="1"/>
  <c r="DM162" i="2" s="1"/>
  <c r="EY162" i="2" s="1"/>
  <c r="EZ162" i="2" s="1"/>
  <c r="FA162" i="2" s="1"/>
  <c r="AK163" i="2"/>
  <c r="BY164" i="2"/>
  <c r="BZ164" i="2" s="1"/>
  <c r="DM164" i="2" s="1"/>
  <c r="EY164" i="2" s="1"/>
  <c r="EZ164" i="2" s="1"/>
  <c r="FA164" i="2" s="1"/>
  <c r="W177" i="2"/>
  <c r="G177" i="2"/>
  <c r="K177" i="2"/>
  <c r="O177" i="2"/>
  <c r="AV183" i="2"/>
  <c r="DM179" i="2"/>
  <c r="EY179" i="2" s="1"/>
  <c r="EZ179" i="2" s="1"/>
  <c r="FA179" i="2" s="1"/>
  <c r="DM187" i="2"/>
  <c r="EY187" i="2" s="1"/>
  <c r="EZ187" i="2" s="1"/>
  <c r="FA187" i="2" s="1"/>
  <c r="CK193" i="2"/>
  <c r="DL189" i="2"/>
  <c r="DL208" i="2"/>
  <c r="DM195" i="2"/>
  <c r="EY195" i="2" s="1"/>
  <c r="EZ195" i="2" s="1"/>
  <c r="FA195" i="2" s="1"/>
  <c r="BX199" i="2"/>
  <c r="BX208" i="2" s="1"/>
  <c r="E201" i="3"/>
  <c r="AR201" i="3" s="1"/>
  <c r="FC201" i="2"/>
  <c r="EZ203" i="2"/>
  <c r="FA203" i="2" s="1"/>
  <c r="BY203" i="2"/>
  <c r="BZ203" i="2" s="1"/>
  <c r="DM203" i="2" s="1"/>
  <c r="DM206" i="2"/>
  <c r="EY206" i="2" s="1"/>
  <c r="EZ206" i="2" s="1"/>
  <c r="FA206" i="2" s="1"/>
  <c r="BY207" i="2"/>
  <c r="BZ207" i="2" s="1"/>
  <c r="DM207" i="2" s="1"/>
  <c r="EY207" i="2" s="1"/>
  <c r="EZ207" i="2" s="1"/>
  <c r="FA207" i="2" s="1"/>
  <c r="DM220" i="2"/>
  <c r="DM225" i="2"/>
  <c r="EZ227" i="2"/>
  <c r="FA227" i="2" s="1"/>
  <c r="BY227" i="2"/>
  <c r="BZ227" i="2" s="1"/>
  <c r="DM227" i="2" s="1"/>
  <c r="BX233" i="2"/>
  <c r="DM237" i="2"/>
  <c r="DM238" i="2"/>
  <c r="E243" i="3"/>
  <c r="AR243" i="3" s="1"/>
  <c r="FC243" i="2"/>
  <c r="E254" i="2"/>
  <c r="FA256" i="2"/>
  <c r="BZ256" i="2"/>
  <c r="DM256" i="2" s="1"/>
  <c r="E274" i="2"/>
  <c r="DL274" i="2"/>
  <c r="FA269" i="2"/>
  <c r="DM270" i="2"/>
  <c r="DL285" i="2"/>
  <c r="EZ284" i="2"/>
  <c r="FA284" i="2" s="1"/>
  <c r="BY284" i="2"/>
  <c r="BZ284" i="2" s="1"/>
  <c r="DM284" i="2" s="1"/>
  <c r="E297" i="3"/>
  <c r="AR297" i="3" s="1"/>
  <c r="FC297" i="2"/>
  <c r="E300" i="3"/>
  <c r="AR300" i="3" s="1"/>
  <c r="FC300" i="2"/>
  <c r="BX307" i="2"/>
  <c r="BP321" i="2"/>
  <c r="DH321" i="2"/>
  <c r="BX314" i="2"/>
  <c r="BY315" i="2"/>
  <c r="BZ315" i="2" s="1"/>
  <c r="DM315" i="2" s="1"/>
  <c r="EZ315" i="2"/>
  <c r="FA315" i="2" s="1"/>
  <c r="FA319" i="2"/>
  <c r="DH334" i="2"/>
  <c r="DL322" i="2"/>
  <c r="DM327" i="2"/>
  <c r="BY329" i="2"/>
  <c r="BZ329" i="2" s="1"/>
  <c r="DM329" i="2" s="1"/>
  <c r="EZ329" i="2"/>
  <c r="FA329" i="2" s="1"/>
  <c r="EZ332" i="2"/>
  <c r="FA332" i="2" s="1"/>
  <c r="FC333" i="2"/>
  <c r="E333" i="3"/>
  <c r="AR333" i="3" s="1"/>
  <c r="H335" i="2"/>
  <c r="L335" i="2"/>
  <c r="P335" i="2"/>
  <c r="T335" i="2"/>
  <c r="BR335" i="2"/>
  <c r="BW335" i="2"/>
  <c r="BW464" i="2" s="1"/>
  <c r="BW467" i="2" s="1"/>
  <c r="BW491" i="2" s="1"/>
  <c r="DJ335" i="2"/>
  <c r="DO335" i="2"/>
  <c r="DO464" i="2" s="1"/>
  <c r="DO467" i="2" s="1"/>
  <c r="DO491" i="2" s="1"/>
  <c r="DS335" i="2"/>
  <c r="DW335" i="2"/>
  <c r="DW464" i="2" s="1"/>
  <c r="DW467" i="2" s="1"/>
  <c r="DW491" i="2" s="1"/>
  <c r="EA335" i="2"/>
  <c r="EE335" i="2"/>
  <c r="EE464" i="2" s="1"/>
  <c r="EE467" i="2" s="1"/>
  <c r="EE491" i="2" s="1"/>
  <c r="EI335" i="2"/>
  <c r="EI464" i="2" s="1"/>
  <c r="EI467" i="2" s="1"/>
  <c r="EM335" i="2"/>
  <c r="EM464" i="2" s="1"/>
  <c r="EM467" i="2" s="1"/>
  <c r="EM491" i="2" s="1"/>
  <c r="EQ335" i="2"/>
  <c r="EZ336" i="2"/>
  <c r="EZ341" i="2"/>
  <c r="FA341" i="2" s="1"/>
  <c r="BY341" i="2"/>
  <c r="BZ341" i="2" s="1"/>
  <c r="DM341" i="2" s="1"/>
  <c r="EY344" i="2"/>
  <c r="EZ343" i="2"/>
  <c r="AK351" i="2"/>
  <c r="EZ347" i="2"/>
  <c r="FA347" i="2" s="1"/>
  <c r="BY347" i="2"/>
  <c r="BZ347" i="2" s="1"/>
  <c r="DM347" i="2" s="1"/>
  <c r="E349" i="3"/>
  <c r="AR349" i="3" s="1"/>
  <c r="FC349" i="2"/>
  <c r="EZ353" i="2"/>
  <c r="FA353" i="2" s="1"/>
  <c r="FA356" i="2"/>
  <c r="FA361" i="2"/>
  <c r="E364" i="3"/>
  <c r="AR364" i="3" s="1"/>
  <c r="FC364" i="2"/>
  <c r="BX373" i="2"/>
  <c r="EZ368" i="2"/>
  <c r="BY368" i="2"/>
  <c r="DC373" i="2"/>
  <c r="DL369" i="2"/>
  <c r="Y406" i="2"/>
  <c r="DL406" i="2"/>
  <c r="BY376" i="2"/>
  <c r="BZ376" i="2" s="1"/>
  <c r="FA377" i="2"/>
  <c r="BY377" i="2"/>
  <c r="BZ377" i="2" s="1"/>
  <c r="DM377" i="2" s="1"/>
  <c r="EZ377" i="2"/>
  <c r="DM380" i="2"/>
  <c r="DM381" i="2"/>
  <c r="DM383" i="2"/>
  <c r="BY384" i="2"/>
  <c r="BZ384" i="2" s="1"/>
  <c r="DM384" i="2" s="1"/>
  <c r="E387" i="3"/>
  <c r="AR387" i="3" s="1"/>
  <c r="FC387" i="2"/>
  <c r="E391" i="3"/>
  <c r="AR391" i="3" s="1"/>
  <c r="FC391" i="2"/>
  <c r="DM396" i="2"/>
  <c r="EZ397" i="2"/>
  <c r="FA397" i="2" s="1"/>
  <c r="BY400" i="2"/>
  <c r="BZ400" i="2" s="1"/>
  <c r="DM400" i="2" s="1"/>
  <c r="EZ400" i="2"/>
  <c r="FA400" i="2" s="1"/>
  <c r="E402" i="3"/>
  <c r="AR402" i="3" s="1"/>
  <c r="DM405" i="2"/>
  <c r="BN406" i="2"/>
  <c r="DM409" i="2"/>
  <c r="EZ410" i="2"/>
  <c r="FA410" i="2" s="1"/>
  <c r="EZ415" i="2"/>
  <c r="FA415" i="2" s="1"/>
  <c r="BY415" i="2"/>
  <c r="BZ415" i="2" s="1"/>
  <c r="DM415" i="2" s="1"/>
  <c r="EY418" i="2"/>
  <c r="EY432" i="2" s="1"/>
  <c r="DL426" i="2"/>
  <c r="DM426" i="2" s="1"/>
  <c r="Y432" i="2"/>
  <c r="Y447" i="2" s="1"/>
  <c r="AC432" i="2"/>
  <c r="AC447" i="2" s="1"/>
  <c r="EQ432" i="2"/>
  <c r="EQ447" i="2" s="1"/>
  <c r="BP445" i="2"/>
  <c r="BP447" i="2" s="1"/>
  <c r="BX434" i="2"/>
  <c r="EU447" i="2"/>
  <c r="DM440" i="2"/>
  <c r="BY441" i="2"/>
  <c r="BZ441" i="2" s="1"/>
  <c r="AG447" i="2"/>
  <c r="AL447" i="2"/>
  <c r="AL464" i="2" s="1"/>
  <c r="AL467" i="2" s="1"/>
  <c r="AL491" i="2" s="1"/>
  <c r="AP447" i="2"/>
  <c r="AT447" i="2"/>
  <c r="AT464" i="2" s="1"/>
  <c r="AT467" i="2" s="1"/>
  <c r="AT491" i="2" s="1"/>
  <c r="AX447" i="2"/>
  <c r="AX464" i="2" s="1"/>
  <c r="AX467" i="2" s="1"/>
  <c r="AX491" i="2" s="1"/>
  <c r="BB447" i="2"/>
  <c r="BB464" i="2" s="1"/>
  <c r="BB467" i="2" s="1"/>
  <c r="BB491" i="2" s="1"/>
  <c r="BF447" i="2"/>
  <c r="BF464" i="2" s="1"/>
  <c r="BF467" i="2" s="1"/>
  <c r="BF491" i="2" s="1"/>
  <c r="BJ447" i="2"/>
  <c r="BJ464" i="2" s="1"/>
  <c r="BJ467" i="2" s="1"/>
  <c r="BO445" i="2"/>
  <c r="CC447" i="2"/>
  <c r="CK447" i="2"/>
  <c r="CK464" i="2" s="1"/>
  <c r="CK467" i="2" s="1"/>
  <c r="CK491" i="2" s="1"/>
  <c r="CS447" i="2"/>
  <c r="DA447" i="2"/>
  <c r="DA464" i="2" s="1"/>
  <c r="DA467" i="2" s="1"/>
  <c r="DG447" i="2"/>
  <c r="DN447" i="2"/>
  <c r="DR447" i="2"/>
  <c r="DV447" i="2"/>
  <c r="DZ447" i="2"/>
  <c r="ED447" i="2"/>
  <c r="EH447" i="2"/>
  <c r="EL447" i="2"/>
  <c r="DL458" i="2"/>
  <c r="BV480" i="2"/>
  <c r="BY468" i="2"/>
  <c r="EW471" i="2"/>
  <c r="EW480" i="2" s="1"/>
  <c r="EY468" i="2"/>
  <c r="EZ468" i="2" s="1"/>
  <c r="FA468" i="2" s="1"/>
  <c r="EY470" i="2"/>
  <c r="E477" i="3"/>
  <c r="AR477" i="3" s="1"/>
  <c r="FC477" i="2"/>
  <c r="AO480" i="2"/>
  <c r="EU480" i="2"/>
  <c r="E486" i="4"/>
  <c r="AT486" i="3"/>
  <c r="BV488" i="2"/>
  <c r="P63" i="3"/>
  <c r="P88" i="3" s="1"/>
  <c r="R247" i="3"/>
  <c r="R248" i="3" s="1"/>
  <c r="AI131" i="3"/>
  <c r="P183" i="3"/>
  <c r="AQ212" i="3"/>
  <c r="AH221" i="3"/>
  <c r="AB232" i="3"/>
  <c r="AQ230" i="3"/>
  <c r="AQ232" i="3" s="1"/>
  <c r="AQ252" i="3"/>
  <c r="AM254" i="3"/>
  <c r="X295" i="2"/>
  <c r="DL295" i="2"/>
  <c r="BX342" i="2"/>
  <c r="DL416" i="2"/>
  <c r="EP432" i="2"/>
  <c r="BN445" i="2"/>
  <c r="BX433" i="2"/>
  <c r="BR447" i="2"/>
  <c r="EZ439" i="2"/>
  <c r="FA439" i="2" s="1"/>
  <c r="DL441" i="2"/>
  <c r="DM441" i="2" s="1"/>
  <c r="BY442" i="2"/>
  <c r="BZ442" i="2" s="1"/>
  <c r="F447" i="2"/>
  <c r="J447" i="2"/>
  <c r="N447" i="2"/>
  <c r="R447" i="2"/>
  <c r="V447" i="2"/>
  <c r="BV447" i="2"/>
  <c r="CB447" i="2"/>
  <c r="CF447" i="2"/>
  <c r="CJ447" i="2"/>
  <c r="CN447" i="2"/>
  <c r="CR447" i="2"/>
  <c r="CV447" i="2"/>
  <c r="CZ447" i="2"/>
  <c r="DJ447" i="2"/>
  <c r="FB447" i="2"/>
  <c r="EZ452" i="2"/>
  <c r="FA452" i="2" s="1"/>
  <c r="EZ453" i="2"/>
  <c r="FA453" i="2" s="1"/>
  <c r="BZ459" i="2"/>
  <c r="EZ459" i="2"/>
  <c r="FA459" i="2" s="1"/>
  <c r="DM462" i="2"/>
  <c r="DL463" i="2"/>
  <c r="BY466" i="2"/>
  <c r="BZ465" i="2"/>
  <c r="BZ466" i="2" s="1"/>
  <c r="X471" i="2"/>
  <c r="X480" i="2" s="1"/>
  <c r="BZ472" i="2"/>
  <c r="EZ472" i="2"/>
  <c r="DM475" i="2"/>
  <c r="BZ477" i="2"/>
  <c r="DM477" i="2" s="1"/>
  <c r="Y480" i="2"/>
  <c r="DG480" i="2"/>
  <c r="DM479" i="2"/>
  <c r="Y488" i="2"/>
  <c r="BY484" i="2"/>
  <c r="BZ484" i="2" s="1"/>
  <c r="DM484" i="2" s="1"/>
  <c r="FC486" i="2"/>
  <c r="X490" i="2"/>
  <c r="AK489" i="2"/>
  <c r="AK490" i="2" s="1"/>
  <c r="AQ13" i="3"/>
  <c r="F32" i="3"/>
  <c r="J247" i="3"/>
  <c r="J248" i="3" s="1"/>
  <c r="S131" i="3"/>
  <c r="DL143" i="2"/>
  <c r="BX188" i="2"/>
  <c r="BX224" i="2"/>
  <c r="E229" i="2"/>
  <c r="BY291" i="2"/>
  <c r="BZ291" i="2" s="1"/>
  <c r="DM291" i="2" s="1"/>
  <c r="BY298" i="2"/>
  <c r="BZ298" i="2" s="1"/>
  <c r="DM298" i="2" s="1"/>
  <c r="BY302" i="2"/>
  <c r="BZ302" i="2" s="1"/>
  <c r="DM302" i="2" s="1"/>
  <c r="DL306" i="2"/>
  <c r="EZ306" i="2" s="1"/>
  <c r="E321" i="2"/>
  <c r="BY336" i="2"/>
  <c r="BY340" i="2"/>
  <c r="BZ340" i="2" s="1"/>
  <c r="DM340" i="2" s="1"/>
  <c r="BY346" i="2"/>
  <c r="BZ346" i="2" s="1"/>
  <c r="DM346" i="2" s="1"/>
  <c r="BY350" i="2"/>
  <c r="BZ350" i="2" s="1"/>
  <c r="DM350" i="2" s="1"/>
  <c r="BX351" i="2"/>
  <c r="BY352" i="2"/>
  <c r="BY353" i="2"/>
  <c r="BZ353" i="2" s="1"/>
  <c r="DM353" i="2" s="1"/>
  <c r="BY354" i="2"/>
  <c r="BZ354" i="2" s="1"/>
  <c r="DM354" i="2" s="1"/>
  <c r="E358" i="2"/>
  <c r="BY359" i="2"/>
  <c r="DM361" i="2"/>
  <c r="BY362" i="2"/>
  <c r="BZ362" i="2" s="1"/>
  <c r="BY366" i="2"/>
  <c r="BZ366" i="2" s="1"/>
  <c r="DM366" i="2" s="1"/>
  <c r="BX367" i="2"/>
  <c r="BY372" i="2"/>
  <c r="BZ372" i="2" s="1"/>
  <c r="DM372" i="2" s="1"/>
  <c r="BY393" i="2"/>
  <c r="BZ393" i="2" s="1"/>
  <c r="DM393" i="2" s="1"/>
  <c r="BY397" i="2"/>
  <c r="BZ397" i="2" s="1"/>
  <c r="DM397" i="2" s="1"/>
  <c r="BY403" i="2"/>
  <c r="BZ403" i="2" s="1"/>
  <c r="DM403" i="2" s="1"/>
  <c r="BY410" i="2"/>
  <c r="BZ410" i="2" s="1"/>
  <c r="DM410" i="2" s="1"/>
  <c r="BY414" i="2"/>
  <c r="BZ414" i="2" s="1"/>
  <c r="DM414" i="2" s="1"/>
  <c r="BN432" i="2"/>
  <c r="DF432" i="2"/>
  <c r="BX418" i="2"/>
  <c r="BY422" i="2"/>
  <c r="BZ422" i="2" s="1"/>
  <c r="DM422" i="2" s="1"/>
  <c r="EJ432" i="2"/>
  <c r="X445" i="2"/>
  <c r="EP445" i="2"/>
  <c r="EP447" i="2" s="1"/>
  <c r="DH445" i="2"/>
  <c r="ER445" i="2"/>
  <c r="ER447" i="2" s="1"/>
  <c r="DD445" i="2"/>
  <c r="EY441" i="2"/>
  <c r="EY445" i="2" s="1"/>
  <c r="EY442" i="2"/>
  <c r="EZ444" i="2"/>
  <c r="FA444" i="2" s="1"/>
  <c r="AB447" i="2"/>
  <c r="AF447" i="2"/>
  <c r="AJ447" i="2"/>
  <c r="AN447" i="2"/>
  <c r="AR447" i="2"/>
  <c r="AV447" i="2"/>
  <c r="AZ447" i="2"/>
  <c r="BD447" i="2"/>
  <c r="BH447" i="2"/>
  <c r="BL447" i="2"/>
  <c r="DF447" i="2"/>
  <c r="DP447" i="2"/>
  <c r="DT447" i="2"/>
  <c r="DX447" i="2"/>
  <c r="EB447" i="2"/>
  <c r="EF447" i="2"/>
  <c r="EJ447" i="2"/>
  <c r="EN447" i="2"/>
  <c r="ET447" i="2"/>
  <c r="EX447" i="2"/>
  <c r="BY446" i="2"/>
  <c r="EY448" i="2"/>
  <c r="EY454" i="2" s="1"/>
  <c r="EZ450" i="2"/>
  <c r="FA450" i="2" s="1"/>
  <c r="EZ451" i="2"/>
  <c r="FA451" i="2" s="1"/>
  <c r="EZ457" i="2"/>
  <c r="BX463" i="2"/>
  <c r="BX469" i="2"/>
  <c r="CY471" i="2"/>
  <c r="CY480" i="2" s="1"/>
  <c r="DL469" i="2"/>
  <c r="DL471" i="2" s="1"/>
  <c r="DM473" i="2"/>
  <c r="EZ475" i="2"/>
  <c r="FA475" i="2" s="1"/>
  <c r="BS480" i="2"/>
  <c r="DL478" i="2"/>
  <c r="DQ480" i="2"/>
  <c r="EK480" i="2"/>
  <c r="EK491" i="2" s="1"/>
  <c r="ES480" i="2"/>
  <c r="AK481" i="2"/>
  <c r="EY488" i="2"/>
  <c r="AK483" i="2"/>
  <c r="BX483" i="2"/>
  <c r="EZ485" i="2"/>
  <c r="FA485" i="2" s="1"/>
  <c r="DJ488" i="2"/>
  <c r="BX490" i="2"/>
  <c r="L247" i="3"/>
  <c r="K131" i="3"/>
  <c r="K247" i="3" s="1"/>
  <c r="K248" i="3" s="1"/>
  <c r="AL464" i="3"/>
  <c r="AL467" i="3" s="1"/>
  <c r="BX252" i="2"/>
  <c r="BX254" i="2" s="1"/>
  <c r="DM255" i="2"/>
  <c r="BX323" i="2"/>
  <c r="EZ352" i="2"/>
  <c r="AH432" i="2"/>
  <c r="AH447" i="2" s="1"/>
  <c r="FA436" i="2"/>
  <c r="FA440" i="2"/>
  <c r="DL442" i="2"/>
  <c r="AK443" i="2"/>
  <c r="EZ443" i="2" s="1"/>
  <c r="FA443" i="2" s="1"/>
  <c r="H447" i="2"/>
  <c r="L447" i="2"/>
  <c r="P447" i="2"/>
  <c r="T447" i="2"/>
  <c r="BT447" i="2"/>
  <c r="BT464" i="2" s="1"/>
  <c r="BT467" i="2" s="1"/>
  <c r="BT491" i="2" s="1"/>
  <c r="CD447" i="2"/>
  <c r="CD464" i="2" s="1"/>
  <c r="CD467" i="2" s="1"/>
  <c r="CD491" i="2" s="1"/>
  <c r="CH447" i="2"/>
  <c r="CH464" i="2" s="1"/>
  <c r="CH467" i="2" s="1"/>
  <c r="CH491" i="2" s="1"/>
  <c r="CL447" i="2"/>
  <c r="CL464" i="2" s="1"/>
  <c r="CL467" i="2" s="1"/>
  <c r="CL491" i="2" s="1"/>
  <c r="CP447" i="2"/>
  <c r="CP464" i="2" s="1"/>
  <c r="CP467" i="2" s="1"/>
  <c r="CP491" i="2" s="1"/>
  <c r="CT447" i="2"/>
  <c r="CX447" i="2"/>
  <c r="CX464" i="2" s="1"/>
  <c r="CX467" i="2" s="1"/>
  <c r="CX491" i="2" s="1"/>
  <c r="DB447" i="2"/>
  <c r="EZ446" i="2"/>
  <c r="AK448" i="2"/>
  <c r="AK454" i="2" s="1"/>
  <c r="DC454" i="2"/>
  <c r="DL448" i="2"/>
  <c r="EZ449" i="2"/>
  <c r="FA449" i="2" s="1"/>
  <c r="DM453" i="2"/>
  <c r="BX456" i="2"/>
  <c r="BY455" i="2"/>
  <c r="BY457" i="2"/>
  <c r="EZ462" i="2"/>
  <c r="FA462" i="2" s="1"/>
  <c r="X463" i="2"/>
  <c r="DA471" i="2"/>
  <c r="AK480" i="2"/>
  <c r="AT476" i="3"/>
  <c r="BX478" i="2"/>
  <c r="DA480" i="2"/>
  <c r="DE480" i="2"/>
  <c r="EZ479" i="2"/>
  <c r="FA479" i="2" s="1"/>
  <c r="E488" i="2"/>
  <c r="EZ482" i="2"/>
  <c r="FA482" i="2" s="1"/>
  <c r="BY486" i="2"/>
  <c r="BZ486" i="2" s="1"/>
  <c r="DM486" i="2" s="1"/>
  <c r="AK487" i="2"/>
  <c r="EZ487" i="2" s="1"/>
  <c r="FA487" i="2" s="1"/>
  <c r="EZ489" i="2"/>
  <c r="EZ490" i="2" s="1"/>
  <c r="AD32" i="3"/>
  <c r="AH32" i="3"/>
  <c r="AL32" i="3"/>
  <c r="AP32" i="3"/>
  <c r="P118" i="3"/>
  <c r="AE131" i="3"/>
  <c r="AE247" i="3" s="1"/>
  <c r="AE248" i="3" s="1"/>
  <c r="AM131" i="3"/>
  <c r="AM247" i="3" s="1"/>
  <c r="AM248" i="3" s="1"/>
  <c r="AQ313" i="3"/>
  <c r="X447" i="2"/>
  <c r="BX448" i="2"/>
  <c r="BX470" i="2"/>
  <c r="AQ30" i="3"/>
  <c r="AQ31" i="3" s="1"/>
  <c r="AQ32" i="3" s="1"/>
  <c r="G131" i="3"/>
  <c r="O131" i="3"/>
  <c r="O247" i="3" s="1"/>
  <c r="O248" i="3" s="1"/>
  <c r="W131" i="3"/>
  <c r="W247" i="3" s="1"/>
  <c r="W248" i="3" s="1"/>
  <c r="P176" i="3"/>
  <c r="AS239" i="3"/>
  <c r="AQ235" i="3"/>
  <c r="AO464" i="3"/>
  <c r="AO467" i="3" s="1"/>
  <c r="AQ323" i="3"/>
  <c r="AM334" i="3"/>
  <c r="H335" i="3"/>
  <c r="H464" i="3" s="1"/>
  <c r="H467" i="3" s="1"/>
  <c r="H491" i="3" s="1"/>
  <c r="P335" i="3"/>
  <c r="P464" i="3" s="1"/>
  <c r="P467" i="3" s="1"/>
  <c r="P491" i="3" s="1"/>
  <c r="X335" i="3"/>
  <c r="X464" i="3" s="1"/>
  <c r="X467" i="3" s="1"/>
  <c r="X491" i="3" s="1"/>
  <c r="AF335" i="3"/>
  <c r="AF464" i="3" s="1"/>
  <c r="AF467" i="3" s="1"/>
  <c r="P131" i="3"/>
  <c r="AC131" i="3"/>
  <c r="AC247" i="3" s="1"/>
  <c r="AC248" i="3" s="1"/>
  <c r="AG131" i="3"/>
  <c r="AK131" i="3"/>
  <c r="AO131" i="3"/>
  <c r="AO247" i="3" s="1"/>
  <c r="AO248" i="3" s="1"/>
  <c r="P188" i="3"/>
  <c r="AQ213" i="3"/>
  <c r="AM274" i="3"/>
  <c r="Q464" i="3"/>
  <c r="Q467" i="3" s="1"/>
  <c r="Q491" i="3" s="1"/>
  <c r="AG464" i="3"/>
  <c r="AG467" i="3" s="1"/>
  <c r="AG491" i="3" s="1"/>
  <c r="AQ342" i="3"/>
  <c r="AM432" i="3"/>
  <c r="AK447" i="3"/>
  <c r="G247" i="3"/>
  <c r="G248" i="3" s="1"/>
  <c r="AB247" i="3"/>
  <c r="AB248" i="3" s="1"/>
  <c r="AF247" i="3"/>
  <c r="AF248" i="3" s="1"/>
  <c r="AN247" i="3"/>
  <c r="AN248" i="3" s="1"/>
  <c r="AS88" i="3"/>
  <c r="AD131" i="3"/>
  <c r="AD247" i="3" s="1"/>
  <c r="AH131" i="3"/>
  <c r="AH247" i="3" s="1"/>
  <c r="AL131" i="3"/>
  <c r="AP131" i="3"/>
  <c r="AP247" i="3" s="1"/>
  <c r="P165" i="3"/>
  <c r="AN335" i="3"/>
  <c r="AN464" i="3" s="1"/>
  <c r="AN467" i="3" s="1"/>
  <c r="AN491" i="3" s="1"/>
  <c r="AQ406" i="3"/>
  <c r="AQ417" i="3"/>
  <c r="AH432" i="3"/>
  <c r="AS447" i="3"/>
  <c r="AS464" i="3" s="1"/>
  <c r="AS467" i="3" s="1"/>
  <c r="AS491" i="3" s="1"/>
  <c r="AQ480" i="3"/>
  <c r="F183" i="3"/>
  <c r="F247" i="3" s="1"/>
  <c r="P208" i="3"/>
  <c r="F239" i="3"/>
  <c r="AQ274" i="3"/>
  <c r="G335" i="3"/>
  <c r="K335" i="3"/>
  <c r="K464" i="3" s="1"/>
  <c r="K467" i="3" s="1"/>
  <c r="K491" i="3" s="1"/>
  <c r="O335" i="3"/>
  <c r="S335" i="3"/>
  <c r="S464" i="3" s="1"/>
  <c r="S467" i="3" s="1"/>
  <c r="S491" i="3" s="1"/>
  <c r="W335" i="3"/>
  <c r="W464" i="3" s="1"/>
  <c r="W467" i="3" s="1"/>
  <c r="W491" i="3" s="1"/>
  <c r="AA335" i="3"/>
  <c r="AA464" i="3" s="1"/>
  <c r="AA467" i="3" s="1"/>
  <c r="AA491" i="3" s="1"/>
  <c r="AE335" i="3"/>
  <c r="AE464" i="3" s="1"/>
  <c r="AE467" i="3" s="1"/>
  <c r="AE491" i="3" s="1"/>
  <c r="AI335" i="3"/>
  <c r="AI464" i="3" s="1"/>
  <c r="AI467" i="3" s="1"/>
  <c r="AI491" i="3" s="1"/>
  <c r="AQ351" i="3"/>
  <c r="AI432" i="3"/>
  <c r="AJ432" i="3"/>
  <c r="AJ447" i="3" s="1"/>
  <c r="AJ464" i="3" s="1"/>
  <c r="AJ467" i="3" s="1"/>
  <c r="AJ491" i="3" s="1"/>
  <c r="AQ424" i="3"/>
  <c r="AQ426" i="3"/>
  <c r="AI447" i="3"/>
  <c r="AQ441" i="3"/>
  <c r="I447" i="3"/>
  <c r="I464" i="3" s="1"/>
  <c r="I467" i="3" s="1"/>
  <c r="I491" i="3" s="1"/>
  <c r="M447" i="3"/>
  <c r="M464" i="3" s="1"/>
  <c r="M467" i="3" s="1"/>
  <c r="M491" i="3" s="1"/>
  <c r="Q447" i="3"/>
  <c r="U447" i="3"/>
  <c r="U464" i="3" s="1"/>
  <c r="U467" i="3" s="1"/>
  <c r="U491" i="3" s="1"/>
  <c r="Y447" i="3"/>
  <c r="Y464" i="3" s="1"/>
  <c r="Y467" i="3" s="1"/>
  <c r="Y491" i="3" s="1"/>
  <c r="AC447" i="3"/>
  <c r="AC464" i="3" s="1"/>
  <c r="AC467" i="3" s="1"/>
  <c r="AG447" i="3"/>
  <c r="AO447" i="3"/>
  <c r="AO480" i="3"/>
  <c r="AJ221" i="3"/>
  <c r="AQ210" i="3"/>
  <c r="AQ221" i="3" s="1"/>
  <c r="AQ234" i="3"/>
  <c r="AQ253" i="3"/>
  <c r="AK321" i="3"/>
  <c r="AK335" i="3" s="1"/>
  <c r="AQ307" i="3"/>
  <c r="AQ308" i="3"/>
  <c r="AQ310" i="3"/>
  <c r="AQ324" i="3"/>
  <c r="AQ330" i="3"/>
  <c r="AQ373" i="3"/>
  <c r="AM406" i="3"/>
  <c r="AQ427" i="3"/>
  <c r="AH445" i="3"/>
  <c r="AQ433" i="3"/>
  <c r="AM445" i="3"/>
  <c r="AQ434" i="3"/>
  <c r="AC471" i="3"/>
  <c r="AC480" i="3" s="1"/>
  <c r="G175" i="5"/>
  <c r="K175" i="5"/>
  <c r="AH406" i="3"/>
  <c r="AD471" i="3"/>
  <c r="AD480" i="3" s="1"/>
  <c r="F480" i="3"/>
  <c r="J480" i="3"/>
  <c r="N480" i="3"/>
  <c r="N491" i="3" s="1"/>
  <c r="R480" i="3"/>
  <c r="V480" i="3"/>
  <c r="Z480" i="3"/>
  <c r="AH480" i="3"/>
  <c r="AL480" i="3"/>
  <c r="AP480" i="3"/>
  <c r="AP491" i="3" s="1"/>
  <c r="L31" i="5"/>
  <c r="E61" i="5"/>
  <c r="E86" i="5" s="1"/>
  <c r="AQ233" i="3"/>
  <c r="E15" i="5"/>
  <c r="H100" i="5"/>
  <c r="H129" i="5" s="1"/>
  <c r="L88" i="5"/>
  <c r="AQ483" i="3"/>
  <c r="AQ488" i="3" s="1"/>
  <c r="L7" i="5"/>
  <c r="E11" i="5"/>
  <c r="E30" i="5" s="1"/>
  <c r="F29" i="5"/>
  <c r="F30" i="5" s="1"/>
  <c r="J29" i="5"/>
  <c r="J30" i="5" s="1"/>
  <c r="F61" i="5"/>
  <c r="F86" i="5" s="1"/>
  <c r="J61" i="5"/>
  <c r="J86" i="5" s="1"/>
  <c r="L87" i="5"/>
  <c r="L100" i="5" s="1"/>
  <c r="E100" i="5"/>
  <c r="I129" i="5"/>
  <c r="H175" i="5"/>
  <c r="L219" i="5"/>
  <c r="L9" i="5"/>
  <c r="L16" i="5"/>
  <c r="L25" i="5"/>
  <c r="L37" i="5"/>
  <c r="L45" i="5"/>
  <c r="L53" i="5"/>
  <c r="F100" i="5"/>
  <c r="F129" i="5" s="1"/>
  <c r="J100" i="5"/>
  <c r="J129" i="5" s="1"/>
  <c r="F109" i="5"/>
  <c r="J109" i="5"/>
  <c r="L163" i="5"/>
  <c r="G11" i="5"/>
  <c r="G30" i="5" s="1"/>
  <c r="K11" i="5"/>
  <c r="K30" i="5" s="1"/>
  <c r="L17" i="5"/>
  <c r="H29" i="5"/>
  <c r="H30" i="5" s="1"/>
  <c r="L20" i="5"/>
  <c r="L29" i="5" s="1"/>
  <c r="L22" i="5"/>
  <c r="H61" i="5"/>
  <c r="L34" i="5"/>
  <c r="L42" i="5"/>
  <c r="L50" i="5"/>
  <c r="L58" i="5"/>
  <c r="H85" i="5"/>
  <c r="L65" i="5"/>
  <c r="L73" i="5"/>
  <c r="L81" i="5"/>
  <c r="G100" i="5"/>
  <c r="G129" i="5" s="1"/>
  <c r="K100" i="5"/>
  <c r="K129" i="5" s="1"/>
  <c r="G109" i="5"/>
  <c r="L191" i="5"/>
  <c r="L258" i="5"/>
  <c r="L272" i="5"/>
  <c r="L112" i="5"/>
  <c r="L116" i="5" s="1"/>
  <c r="E163" i="5"/>
  <c r="E175" i="5" s="1"/>
  <c r="L164" i="5"/>
  <c r="L176" i="5"/>
  <c r="E191" i="5"/>
  <c r="L192" i="5"/>
  <c r="E219" i="5"/>
  <c r="L220" i="5"/>
  <c r="E227" i="5"/>
  <c r="L228" i="5"/>
  <c r="L230" i="5" s="1"/>
  <c r="L240" i="5"/>
  <c r="L244" i="5" s="1"/>
  <c r="L254" i="5"/>
  <c r="L274" i="5"/>
  <c r="L283" i="5" s="1"/>
  <c r="E283" i="5"/>
  <c r="L357" i="5"/>
  <c r="L358" i="5" s="1"/>
  <c r="F358" i="5"/>
  <c r="L370" i="5"/>
  <c r="L101" i="5"/>
  <c r="L109" i="5" s="1"/>
  <c r="E116" i="5"/>
  <c r="E128" i="5"/>
  <c r="L177" i="5"/>
  <c r="L221" i="5"/>
  <c r="L233" i="5"/>
  <c r="L237" i="5" s="1"/>
  <c r="E244" i="5"/>
  <c r="E258" i="5"/>
  <c r="E272" i="5"/>
  <c r="F283" i="5"/>
  <c r="J283" i="5"/>
  <c r="H293" i="5"/>
  <c r="F293" i="5"/>
  <c r="F332" i="5"/>
  <c r="J332" i="5"/>
  <c r="E449" i="5"/>
  <c r="E375" i="5"/>
  <c r="I375" i="5"/>
  <c r="I449" i="5" s="1"/>
  <c r="L371" i="5"/>
  <c r="E408" i="5"/>
  <c r="I408" i="5"/>
  <c r="L62" i="5"/>
  <c r="L118" i="5"/>
  <c r="L126" i="5" s="1"/>
  <c r="L166" i="5"/>
  <c r="L182" i="5"/>
  <c r="L186" i="5" s="1"/>
  <c r="L194" i="5"/>
  <c r="E237" i="5"/>
  <c r="G283" i="5"/>
  <c r="G333" i="5" s="1"/>
  <c r="K283" i="5"/>
  <c r="K333" i="5" s="1"/>
  <c r="L280" i="5"/>
  <c r="E293" i="5"/>
  <c r="I293" i="5"/>
  <c r="L292" i="5"/>
  <c r="E319" i="5"/>
  <c r="I319" i="5"/>
  <c r="L312" i="5"/>
  <c r="H319" i="5"/>
  <c r="L324" i="5"/>
  <c r="L356" i="5"/>
  <c r="L369" i="5"/>
  <c r="F375" i="5"/>
  <c r="J375" i="5"/>
  <c r="F408" i="5"/>
  <c r="L376" i="5"/>
  <c r="J408" i="5"/>
  <c r="L383" i="5"/>
  <c r="L447" i="5"/>
  <c r="L249" i="5"/>
  <c r="L252" i="5" s="1"/>
  <c r="F272" i="5"/>
  <c r="J272" i="5"/>
  <c r="F319" i="5"/>
  <c r="J319" i="5"/>
  <c r="G408" i="5"/>
  <c r="G449" i="5" s="1"/>
  <c r="K408" i="5"/>
  <c r="K449" i="5" s="1"/>
  <c r="J30" i="6"/>
  <c r="L284" i="5"/>
  <c r="L293" i="5" s="1"/>
  <c r="L304" i="5"/>
  <c r="L320" i="5"/>
  <c r="L351" i="5"/>
  <c r="G447" i="5"/>
  <c r="G482" i="5"/>
  <c r="K482" i="5"/>
  <c r="L483" i="5"/>
  <c r="H13" i="6"/>
  <c r="L27" i="6"/>
  <c r="L64" i="6"/>
  <c r="L111" i="6"/>
  <c r="E116" i="6"/>
  <c r="E258" i="6"/>
  <c r="L253" i="6"/>
  <c r="L419" i="5"/>
  <c r="L434" i="5" s="1"/>
  <c r="E434" i="5"/>
  <c r="L450" i="5"/>
  <c r="E456" i="5"/>
  <c r="L452" i="5"/>
  <c r="L461" i="5"/>
  <c r="L465" i="5" s="1"/>
  <c r="E11" i="6"/>
  <c r="E30" i="6" s="1"/>
  <c r="L31" i="6"/>
  <c r="E61" i="6"/>
  <c r="L33" i="6"/>
  <c r="H100" i="6"/>
  <c r="L109" i="6"/>
  <c r="H449" i="5"/>
  <c r="L453" i="5"/>
  <c r="L470" i="5"/>
  <c r="L472" i="5"/>
  <c r="E473" i="5"/>
  <c r="L479" i="5"/>
  <c r="L480" i="5" s="1"/>
  <c r="E480" i="5"/>
  <c r="F490" i="5"/>
  <c r="J490" i="5"/>
  <c r="L491" i="5"/>
  <c r="L492" i="5" s="1"/>
  <c r="L6" i="6"/>
  <c r="L10" i="6"/>
  <c r="H19" i="6"/>
  <c r="H30" i="6" s="1"/>
  <c r="L16" i="6"/>
  <c r="L19" i="6" s="1"/>
  <c r="F61" i="6"/>
  <c r="J61" i="6"/>
  <c r="L34" i="6"/>
  <c r="L38" i="6"/>
  <c r="L42" i="6"/>
  <c r="L46" i="6"/>
  <c r="L50" i="6"/>
  <c r="L54" i="6"/>
  <c r="L58" i="6"/>
  <c r="E85" i="6"/>
  <c r="I85" i="6"/>
  <c r="I86" i="6" s="1"/>
  <c r="L66" i="6"/>
  <c r="L70" i="6"/>
  <c r="L78" i="6"/>
  <c r="L90" i="6"/>
  <c r="H109" i="6"/>
  <c r="F116" i="6"/>
  <c r="L110" i="6"/>
  <c r="L116" i="6" s="1"/>
  <c r="J116" i="6"/>
  <c r="J129" i="6" s="1"/>
  <c r="G126" i="6"/>
  <c r="L117" i="6"/>
  <c r="L126" i="6" s="1"/>
  <c r="K126" i="6"/>
  <c r="E163" i="6"/>
  <c r="L182" i="6"/>
  <c r="L186" i="6" s="1"/>
  <c r="F186" i="6"/>
  <c r="L194" i="6"/>
  <c r="F206" i="6"/>
  <c r="E237" i="6"/>
  <c r="L231" i="6"/>
  <c r="J447" i="5"/>
  <c r="L471" i="5"/>
  <c r="H482" i="5"/>
  <c r="L485" i="5"/>
  <c r="L14" i="6"/>
  <c r="L15" i="6" s="1"/>
  <c r="L20" i="6"/>
  <c r="L29" i="6" s="1"/>
  <c r="F85" i="6"/>
  <c r="J85" i="6"/>
  <c r="L87" i="6"/>
  <c r="L100" i="6" s="1"/>
  <c r="L129" i="6" s="1"/>
  <c r="E100" i="6"/>
  <c r="I100" i="6"/>
  <c r="I129" i="6" s="1"/>
  <c r="E109" i="6"/>
  <c r="G109" i="6"/>
  <c r="G129" i="6" s="1"/>
  <c r="G116" i="6"/>
  <c r="K116" i="6"/>
  <c r="H126" i="6"/>
  <c r="F126" i="6"/>
  <c r="E206" i="6"/>
  <c r="I206" i="6"/>
  <c r="G175" i="6"/>
  <c r="K175" i="6"/>
  <c r="G186" i="6"/>
  <c r="K186" i="6"/>
  <c r="E219" i="6"/>
  <c r="G230" i="6"/>
  <c r="L229" i="6"/>
  <c r="F237" i="6"/>
  <c r="J237" i="6"/>
  <c r="G252" i="6"/>
  <c r="L251" i="6"/>
  <c r="F258" i="6"/>
  <c r="J258" i="6"/>
  <c r="L293" i="6"/>
  <c r="H333" i="6"/>
  <c r="L62" i="6"/>
  <c r="E128" i="6"/>
  <c r="L127" i="6"/>
  <c r="L128" i="6" s="1"/>
  <c r="L153" i="6"/>
  <c r="L163" i="6" s="1"/>
  <c r="L161" i="6"/>
  <c r="H174" i="6"/>
  <c r="H175" i="6" s="1"/>
  <c r="L164" i="6"/>
  <c r="F174" i="6"/>
  <c r="H181" i="6"/>
  <c r="L176" i="6"/>
  <c r="H186" i="6"/>
  <c r="G206" i="6"/>
  <c r="K206" i="6"/>
  <c r="H219" i="6"/>
  <c r="G227" i="6"/>
  <c r="K227" i="6"/>
  <c r="L228" i="6"/>
  <c r="G237" i="6"/>
  <c r="G244" i="6"/>
  <c r="K244" i="6"/>
  <c r="G272" i="6"/>
  <c r="L259" i="6"/>
  <c r="L272" i="6" s="1"/>
  <c r="F163" i="6"/>
  <c r="J163" i="6"/>
  <c r="J175" i="6" s="1"/>
  <c r="E174" i="6"/>
  <c r="I174" i="6"/>
  <c r="I175" i="6" s="1"/>
  <c r="L165" i="6"/>
  <c r="L173" i="6"/>
  <c r="E181" i="6"/>
  <c r="I181" i="6"/>
  <c r="L177" i="6"/>
  <c r="E186" i="6"/>
  <c r="I186" i="6"/>
  <c r="L191" i="6"/>
  <c r="H206" i="6"/>
  <c r="L192" i="6"/>
  <c r="L219" i="6"/>
  <c r="H227" i="6"/>
  <c r="L220" i="6"/>
  <c r="L222" i="6"/>
  <c r="H237" i="6"/>
  <c r="L232" i="6"/>
  <c r="L234" i="6"/>
  <c r="E244" i="6"/>
  <c r="L239" i="6"/>
  <c r="L244" i="6" s="1"/>
  <c r="I244" i="6"/>
  <c r="E252" i="6"/>
  <c r="L249" i="6"/>
  <c r="L252" i="6" s="1"/>
  <c r="L256" i="6"/>
  <c r="K333" i="6"/>
  <c r="L273" i="6"/>
  <c r="I332" i="6"/>
  <c r="I333" i="6" s="1"/>
  <c r="E332" i="6"/>
  <c r="H356" i="6"/>
  <c r="L370" i="6"/>
  <c r="L375" i="6" s="1"/>
  <c r="L380" i="6"/>
  <c r="L418" i="6"/>
  <c r="F447" i="6"/>
  <c r="F449" i="6" s="1"/>
  <c r="J447" i="6"/>
  <c r="J449" i="6" s="1"/>
  <c r="H482" i="6"/>
  <c r="E293" i="6"/>
  <c r="F332" i="6"/>
  <c r="F333" i="6" s="1"/>
  <c r="J332" i="6"/>
  <c r="J333" i="6" s="1"/>
  <c r="L369" i="6"/>
  <c r="L373" i="6"/>
  <c r="H408" i="6"/>
  <c r="G434" i="6"/>
  <c r="G449" i="6" s="1"/>
  <c r="G447" i="6"/>
  <c r="K447" i="6"/>
  <c r="L439" i="6"/>
  <c r="E482" i="6"/>
  <c r="I482" i="6"/>
  <c r="L275" i="6"/>
  <c r="L307" i="6"/>
  <c r="L323" i="6"/>
  <c r="L332" i="6" s="1"/>
  <c r="F482" i="6"/>
  <c r="J482" i="6"/>
  <c r="L304" i="6"/>
  <c r="L319" i="6" s="1"/>
  <c r="L357" i="6"/>
  <c r="L358" i="6" s="1"/>
  <c r="K449" i="6"/>
  <c r="H434" i="6"/>
  <c r="E447" i="6"/>
  <c r="E449" i="6" s="1"/>
  <c r="I447" i="6"/>
  <c r="I449" i="6" s="1"/>
  <c r="L443" i="6"/>
  <c r="L450" i="6"/>
  <c r="L456" i="6" s="1"/>
  <c r="L479" i="6"/>
  <c r="L480" i="6" s="1"/>
  <c r="L376" i="6"/>
  <c r="L419" i="6"/>
  <c r="L434" i="6" s="1"/>
  <c r="L435" i="6"/>
  <c r="L461" i="6"/>
  <c r="L465" i="6" s="1"/>
  <c r="L483" i="6"/>
  <c r="L490" i="6" s="1"/>
  <c r="E492" i="6"/>
  <c r="L470" i="6"/>
  <c r="L473" i="6" s="1"/>
  <c r="I18" i="8"/>
  <c r="E29" i="9"/>
  <c r="E31" i="9"/>
  <c r="E14" i="8"/>
  <c r="K12" i="8"/>
  <c r="G28" i="8"/>
  <c r="G17" i="8"/>
  <c r="G18" i="8" s="1"/>
  <c r="K16" i="8"/>
  <c r="I21" i="8"/>
  <c r="I23" i="8" s="1"/>
  <c r="H21" i="9"/>
  <c r="H272" i="7"/>
  <c r="K15" i="8"/>
  <c r="D17" i="8"/>
  <c r="H21" i="8"/>
  <c r="H23" i="8" s="1"/>
  <c r="H17" i="8"/>
  <c r="H18" i="8" s="1"/>
  <c r="G17" i="9"/>
  <c r="G18" i="9" s="1"/>
  <c r="G21" i="9"/>
  <c r="K15" i="9"/>
  <c r="D18" i="8"/>
  <c r="D21" i="8"/>
  <c r="H31" i="9"/>
  <c r="H29" i="9"/>
  <c r="F239" i="7"/>
  <c r="H239" i="7" s="1"/>
  <c r="F243" i="7"/>
  <c r="H243" i="7" s="1"/>
  <c r="F247" i="7"/>
  <c r="H247" i="7" s="1"/>
  <c r="F251" i="7"/>
  <c r="H251" i="7" s="1"/>
  <c r="F255" i="7"/>
  <c r="H255" i="7" s="1"/>
  <c r="F260" i="7"/>
  <c r="F265" i="7"/>
  <c r="F270" i="7"/>
  <c r="H270" i="7" s="1"/>
  <c r="F14" i="8"/>
  <c r="J14" i="8"/>
  <c r="I17" i="8"/>
  <c r="I28" i="8"/>
  <c r="K12" i="9"/>
  <c r="D17" i="9"/>
  <c r="I17" i="9"/>
  <c r="I18" i="9" s="1"/>
  <c r="H23" i="9"/>
  <c r="F240" i="7"/>
  <c r="F244" i="7"/>
  <c r="H244" i="7" s="1"/>
  <c r="F248" i="7"/>
  <c r="H248" i="7" s="1"/>
  <c r="F252" i="7"/>
  <c r="H252" i="7" s="1"/>
  <c r="F256" i="7"/>
  <c r="H256" i="7" s="1"/>
  <c r="F261" i="7"/>
  <c r="F266" i="7"/>
  <c r="H266" i="7" s="1"/>
  <c r="E17" i="8"/>
  <c r="J17" i="8"/>
  <c r="D14" i="9"/>
  <c r="D21" i="9" s="1"/>
  <c r="K21" i="9" s="1"/>
  <c r="K23" i="9" s="1"/>
  <c r="K24" i="9" s="1"/>
  <c r="E23" i="9"/>
  <c r="I23" i="9"/>
  <c r="E17" i="9"/>
  <c r="E18" i="9" s="1"/>
  <c r="F271" i="7"/>
  <c r="H271" i="7" s="1"/>
  <c r="F267" i="7"/>
  <c r="H267" i="7" s="1"/>
  <c r="F263" i="7"/>
  <c r="H263" i="7" s="1"/>
  <c r="F259" i="7"/>
  <c r="H259" i="7" s="1"/>
  <c r="F241" i="7"/>
  <c r="H241" i="7" s="1"/>
  <c r="F245" i="7"/>
  <c r="F249" i="7"/>
  <c r="F253" i="7"/>
  <c r="F257" i="7"/>
  <c r="H257" i="7" s="1"/>
  <c r="F262" i="7"/>
  <c r="H262" i="7" s="1"/>
  <c r="F268" i="7"/>
  <c r="H268" i="7" s="1"/>
  <c r="F273" i="7"/>
  <c r="H273" i="7" s="1"/>
  <c r="G21" i="8"/>
  <c r="G23" i="8" s="1"/>
  <c r="F17" i="8"/>
  <c r="F28" i="8"/>
  <c r="F21" i="9"/>
  <c r="F23" i="9" s="1"/>
  <c r="J21" i="9"/>
  <c r="J23" i="9" s="1"/>
  <c r="F28" i="9"/>
  <c r="F17" i="9"/>
  <c r="F18" i="9" s="1"/>
  <c r="J28" i="9"/>
  <c r="J17" i="9"/>
  <c r="J18" i="9" s="1"/>
  <c r="K20" i="9"/>
  <c r="K26" i="9"/>
  <c r="D28" i="9"/>
  <c r="I28" i="9"/>
  <c r="G241" i="7"/>
  <c r="G245" i="7"/>
  <c r="G249" i="7"/>
  <c r="G253" i="7"/>
  <c r="G257" i="7"/>
  <c r="G261" i="7"/>
  <c r="G265" i="7"/>
  <c r="G269" i="7"/>
  <c r="H269" i="7" s="1"/>
  <c r="EW491" i="2" l="1"/>
  <c r="EW494" i="2" s="1"/>
  <c r="AO491" i="2"/>
  <c r="DY464" i="2"/>
  <c r="DY467" i="2" s="1"/>
  <c r="DY491" i="2" s="1"/>
  <c r="DY494" i="2" s="1"/>
  <c r="EU491" i="2"/>
  <c r="BX471" i="2"/>
  <c r="AE247" i="2"/>
  <c r="AE248" i="2" s="1"/>
  <c r="X335" i="2"/>
  <c r="X464" i="2" s="1"/>
  <c r="X467" i="2" s="1"/>
  <c r="G333" i="6"/>
  <c r="G466" i="6" s="1"/>
  <c r="G469" i="6" s="1"/>
  <c r="G493" i="6" s="1"/>
  <c r="K129" i="6"/>
  <c r="K245" i="6" s="1"/>
  <c r="K246" i="6" s="1"/>
  <c r="K466" i="5"/>
  <c r="K469" i="5" s="1"/>
  <c r="K493" i="5" s="1"/>
  <c r="L206" i="5"/>
  <c r="I245" i="5"/>
  <c r="I246" i="5" s="1"/>
  <c r="AQ334" i="3"/>
  <c r="AJ247" i="3"/>
  <c r="AJ248" i="3" s="1"/>
  <c r="AF491" i="3"/>
  <c r="AF494" i="3" s="1"/>
  <c r="DB464" i="2"/>
  <c r="DB467" i="2" s="1"/>
  <c r="DB491" i="2" s="1"/>
  <c r="DB494" i="2" s="1"/>
  <c r="DQ491" i="2"/>
  <c r="DM465" i="2"/>
  <c r="DM466" i="2" s="1"/>
  <c r="S247" i="3"/>
  <c r="S248" i="3" s="1"/>
  <c r="FC474" i="2"/>
  <c r="FA465" i="2"/>
  <c r="EI491" i="2"/>
  <c r="FC304" i="2"/>
  <c r="BG247" i="2"/>
  <c r="BG248" i="2" s="1"/>
  <c r="AA247" i="2"/>
  <c r="AA248" i="2" s="1"/>
  <c r="EH247" i="2"/>
  <c r="EH248" i="2" s="1"/>
  <c r="DB247" i="2"/>
  <c r="DB248" i="2" s="1"/>
  <c r="DQ247" i="2"/>
  <c r="DQ248" i="2" s="1"/>
  <c r="AP247" i="2"/>
  <c r="AP248" i="2" s="1"/>
  <c r="CY247" i="2"/>
  <c r="CY248" i="2" s="1"/>
  <c r="ET247" i="2"/>
  <c r="ET248" i="2" s="1"/>
  <c r="FC429" i="2"/>
  <c r="FC302" i="2"/>
  <c r="CG247" i="2"/>
  <c r="Z247" i="2"/>
  <c r="Z248" i="2" s="1"/>
  <c r="DH247" i="2"/>
  <c r="AT247" i="2"/>
  <c r="AT248" i="2" s="1"/>
  <c r="U248" i="3"/>
  <c r="Q248" i="3"/>
  <c r="DC447" i="2"/>
  <c r="DL131" i="2"/>
  <c r="BK247" i="2"/>
  <c r="BK248" i="2" s="1"/>
  <c r="I245" i="6"/>
  <c r="I246" i="6" s="1"/>
  <c r="H333" i="5"/>
  <c r="H466" i="5" s="1"/>
  <c r="H469" i="5" s="1"/>
  <c r="H493" i="5" s="1"/>
  <c r="AM447" i="3"/>
  <c r="G464" i="3"/>
  <c r="G467" i="3" s="1"/>
  <c r="G491" i="3" s="1"/>
  <c r="G494" i="3" s="1"/>
  <c r="AL247" i="3"/>
  <c r="AL248" i="3" s="1"/>
  <c r="DL480" i="2"/>
  <c r="FC461" i="2"/>
  <c r="AQ254" i="3"/>
  <c r="AT461" i="3"/>
  <c r="BO447" i="2"/>
  <c r="AG464" i="2"/>
  <c r="AG467" i="2" s="1"/>
  <c r="AG491" i="2" s="1"/>
  <c r="EZ367" i="2"/>
  <c r="T464" i="2"/>
  <c r="T467" i="2" s="1"/>
  <c r="T491" i="2" s="1"/>
  <c r="BC247" i="2"/>
  <c r="BC248" i="2" s="1"/>
  <c r="CX248" i="2"/>
  <c r="ES247" i="2"/>
  <c r="AU464" i="2"/>
  <c r="AU467" i="2" s="1"/>
  <c r="AU491" i="2" s="1"/>
  <c r="BR247" i="2"/>
  <c r="BR248" i="2" s="1"/>
  <c r="CU247" i="2"/>
  <c r="CU248" i="2" s="1"/>
  <c r="CO491" i="2"/>
  <c r="CO494" i="2" s="1"/>
  <c r="V247" i="2"/>
  <c r="V248" i="2" s="1"/>
  <c r="CS247" i="2"/>
  <c r="AF247" i="2"/>
  <c r="EE247" i="2"/>
  <c r="EE248" i="2" s="1"/>
  <c r="BI248" i="2"/>
  <c r="CR247" i="2"/>
  <c r="BV247" i="2"/>
  <c r="BV248" i="2" s="1"/>
  <c r="I248" i="2"/>
  <c r="CZ247" i="2"/>
  <c r="CZ248" i="2" s="1"/>
  <c r="H250" i="7"/>
  <c r="F464" i="3"/>
  <c r="F467" i="3" s="1"/>
  <c r="F491" i="3" s="1"/>
  <c r="Z248" i="3"/>
  <c r="AI247" i="3"/>
  <c r="AI248" i="3" s="1"/>
  <c r="AP464" i="2"/>
  <c r="AP467" i="2" s="1"/>
  <c r="AP491" i="2" s="1"/>
  <c r="EZ263" i="2"/>
  <c r="FA263" i="2" s="1"/>
  <c r="W247" i="2"/>
  <c r="W248" i="2" s="1"/>
  <c r="AX247" i="2"/>
  <c r="AX248" i="2" s="1"/>
  <c r="L332" i="5"/>
  <c r="I333" i="5"/>
  <c r="K245" i="5"/>
  <c r="CT464" i="2"/>
  <c r="CT467" i="2" s="1"/>
  <c r="CT491" i="2" s="1"/>
  <c r="CT494" i="2" s="1"/>
  <c r="BZ367" i="2"/>
  <c r="EZ463" i="2"/>
  <c r="FA489" i="2"/>
  <c r="E489" i="3" s="1"/>
  <c r="AT474" i="3"/>
  <c r="BJ491" i="2"/>
  <c r="EA464" i="2"/>
  <c r="EA467" i="2" s="1"/>
  <c r="EA491" i="2" s="1"/>
  <c r="I464" i="2"/>
  <c r="I467" i="2" s="1"/>
  <c r="I491" i="2" s="1"/>
  <c r="DM343" i="2"/>
  <c r="DM344" i="2" s="1"/>
  <c r="ED464" i="2"/>
  <c r="ED467" i="2" s="1"/>
  <c r="ED491" i="2" s="1"/>
  <c r="BD464" i="2"/>
  <c r="BD467" i="2" s="1"/>
  <c r="BD491" i="2" s="1"/>
  <c r="FC293" i="2"/>
  <c r="N247" i="2"/>
  <c r="N248" i="2" s="1"/>
  <c r="DL152" i="2"/>
  <c r="DZ247" i="2"/>
  <c r="DZ248" i="2" s="1"/>
  <c r="CT247" i="2"/>
  <c r="CT248" i="2" s="1"/>
  <c r="CQ248" i="2"/>
  <c r="EL247" i="2"/>
  <c r="EL248" i="2" s="1"/>
  <c r="ES491" i="2"/>
  <c r="CG491" i="2"/>
  <c r="CG494" i="2" s="1"/>
  <c r="AG247" i="2"/>
  <c r="R247" i="2"/>
  <c r="R248" i="2" s="1"/>
  <c r="EA247" i="2"/>
  <c r="EA248" i="2" s="1"/>
  <c r="N248" i="3"/>
  <c r="R464" i="3"/>
  <c r="R467" i="3" s="1"/>
  <c r="R491" i="3" s="1"/>
  <c r="R494" i="3" s="1"/>
  <c r="EY447" i="2"/>
  <c r="AN248" i="2"/>
  <c r="H260" i="7"/>
  <c r="DC247" i="2"/>
  <c r="DC248" i="2" s="1"/>
  <c r="E18" i="8"/>
  <c r="G245" i="6"/>
  <c r="G246" i="6" s="1"/>
  <c r="G276" i="7"/>
  <c r="M276" i="7" s="1"/>
  <c r="H449" i="6"/>
  <c r="F129" i="6"/>
  <c r="J449" i="5"/>
  <c r="G245" i="5"/>
  <c r="G246" i="5" s="1"/>
  <c r="BP335" i="2"/>
  <c r="BP464" i="2" s="1"/>
  <c r="BP467" i="2" s="1"/>
  <c r="BP491" i="2" s="1"/>
  <c r="S464" i="2"/>
  <c r="S467" i="2" s="1"/>
  <c r="S491" i="2" s="1"/>
  <c r="AU247" i="2"/>
  <c r="AU248" i="2" s="1"/>
  <c r="O247" i="2"/>
  <c r="O248" i="2" s="1"/>
  <c r="DV247" i="2"/>
  <c r="DV248" i="2" s="1"/>
  <c r="CP248" i="2"/>
  <c r="EK247" i="2"/>
  <c r="DG464" i="2"/>
  <c r="DG467" i="2" s="1"/>
  <c r="DG491" i="2" s="1"/>
  <c r="F464" i="2"/>
  <c r="F467" i="2" s="1"/>
  <c r="F491" i="2" s="1"/>
  <c r="CM247" i="2"/>
  <c r="CM248" i="2" s="1"/>
  <c r="DP247" i="2"/>
  <c r="AK274" i="2"/>
  <c r="FC145" i="2"/>
  <c r="FC27" i="2"/>
  <c r="Y248" i="3"/>
  <c r="J464" i="3"/>
  <c r="J467" i="3" s="1"/>
  <c r="J491" i="3" s="1"/>
  <c r="J494" i="3" s="1"/>
  <c r="EW464" i="2"/>
  <c r="EW467" i="2" s="1"/>
  <c r="BM464" i="2"/>
  <c r="BM467" i="2" s="1"/>
  <c r="BM491" i="2" s="1"/>
  <c r="BM494" i="2" s="1"/>
  <c r="E204" i="3"/>
  <c r="AR204" i="3" s="1"/>
  <c r="FC204" i="2"/>
  <c r="E139" i="3"/>
  <c r="AR139" i="3" s="1"/>
  <c r="FC139" i="2"/>
  <c r="O464" i="3"/>
  <c r="O467" i="3" s="1"/>
  <c r="O491" i="3" s="1"/>
  <c r="O494" i="3" s="1"/>
  <c r="BC464" i="2"/>
  <c r="BC467" i="2" s="1"/>
  <c r="BC491" i="2" s="1"/>
  <c r="DA247" i="2"/>
  <c r="H240" i="7"/>
  <c r="L408" i="6"/>
  <c r="E175" i="6"/>
  <c r="L230" i="6"/>
  <c r="F449" i="5"/>
  <c r="Z491" i="3"/>
  <c r="Z494" i="3" s="1"/>
  <c r="AK464" i="3"/>
  <c r="AK467" i="3" s="1"/>
  <c r="AK491" i="3" s="1"/>
  <c r="AK494" i="3" s="1"/>
  <c r="AS247" i="3"/>
  <c r="AS248" i="3" s="1"/>
  <c r="AG247" i="3"/>
  <c r="AG248" i="3" s="1"/>
  <c r="EZ425" i="2"/>
  <c r="FA425" i="2" s="1"/>
  <c r="DS464" i="2"/>
  <c r="DS467" i="2" s="1"/>
  <c r="DS491" i="2" s="1"/>
  <c r="DH335" i="2"/>
  <c r="BX321" i="2"/>
  <c r="DM428" i="2"/>
  <c r="BW247" i="2"/>
  <c r="BW248" i="2" s="1"/>
  <c r="AQ247" i="2"/>
  <c r="AQ248" i="2" s="1"/>
  <c r="K247" i="2"/>
  <c r="K248" i="2" s="1"/>
  <c r="DR247" i="2"/>
  <c r="DR248" i="2" s="1"/>
  <c r="CL247" i="2"/>
  <c r="CL248" i="2" s="1"/>
  <c r="EG247" i="2"/>
  <c r="EG248" i="2" s="1"/>
  <c r="Z464" i="2"/>
  <c r="Z467" i="2" s="1"/>
  <c r="Z491" i="2" s="1"/>
  <c r="AI464" i="2"/>
  <c r="AI467" i="2" s="1"/>
  <c r="AI491" i="2" s="1"/>
  <c r="AI494" i="2" s="1"/>
  <c r="CI247" i="2"/>
  <c r="CI248" i="2" s="1"/>
  <c r="EV247" i="2"/>
  <c r="J247" i="2"/>
  <c r="J248" i="2" s="1"/>
  <c r="CF247" i="2"/>
  <c r="AT45" i="3"/>
  <c r="BJ247" i="2"/>
  <c r="BJ248" i="2" s="1"/>
  <c r="FC29" i="2"/>
  <c r="E242" i="3"/>
  <c r="AR242" i="3" s="1"/>
  <c r="FC242" i="2"/>
  <c r="AW464" i="2"/>
  <c r="AW467" i="2" s="1"/>
  <c r="AW491" i="2" s="1"/>
  <c r="AW494" i="2" s="1"/>
  <c r="L482" i="6"/>
  <c r="F175" i="6"/>
  <c r="E333" i="5"/>
  <c r="E466" i="5" s="1"/>
  <c r="E469" i="5" s="1"/>
  <c r="AQ239" i="3"/>
  <c r="AC491" i="3"/>
  <c r="BY489" i="2"/>
  <c r="BY490" i="2" s="1"/>
  <c r="DA491" i="2"/>
  <c r="BS247" i="2"/>
  <c r="BS248" i="2" s="1"/>
  <c r="AM247" i="2"/>
  <c r="AM248" i="2" s="1"/>
  <c r="DN247" i="2"/>
  <c r="DK247" i="2"/>
  <c r="DK248" i="2" s="1"/>
  <c r="CE247" i="2"/>
  <c r="CE248" i="2" s="1"/>
  <c r="EU247" i="2"/>
  <c r="EU248" i="2" s="1"/>
  <c r="BT248" i="2"/>
  <c r="BF248" i="2"/>
  <c r="T248" i="3"/>
  <c r="E148" i="3"/>
  <c r="AR148" i="3" s="1"/>
  <c r="FC148" i="2"/>
  <c r="BE464" i="2"/>
  <c r="BE467" i="2" s="1"/>
  <c r="BE491" i="2" s="1"/>
  <c r="BE494" i="2" s="1"/>
  <c r="E38" i="3"/>
  <c r="AR38" i="3" s="1"/>
  <c r="FC38" i="2"/>
  <c r="CD494" i="2"/>
  <c r="E207" i="3"/>
  <c r="FC207" i="2"/>
  <c r="E179" i="3"/>
  <c r="FC179" i="2"/>
  <c r="G17" i="7"/>
  <c r="I494" i="2"/>
  <c r="E430" i="3"/>
  <c r="AR430" i="3" s="1"/>
  <c r="FC430" i="2"/>
  <c r="AP494" i="3"/>
  <c r="E487" i="3"/>
  <c r="AR487" i="3" s="1"/>
  <c r="FC487" i="2"/>
  <c r="CP494" i="2"/>
  <c r="BT494" i="2"/>
  <c r="EK494" i="2"/>
  <c r="AO494" i="2"/>
  <c r="CK494" i="2"/>
  <c r="BF494" i="2"/>
  <c r="AP494" i="2"/>
  <c r="E332" i="3"/>
  <c r="AR332" i="3" s="1"/>
  <c r="FC332" i="2"/>
  <c r="BP494" i="2"/>
  <c r="E206" i="3"/>
  <c r="FC206" i="2"/>
  <c r="E174" i="3"/>
  <c r="FC174" i="2"/>
  <c r="E162" i="3"/>
  <c r="FC162" i="2"/>
  <c r="U494" i="2"/>
  <c r="E241" i="3"/>
  <c r="AR241" i="3" s="1"/>
  <c r="FC241" i="2"/>
  <c r="E213" i="3"/>
  <c r="AR213" i="3" s="1"/>
  <c r="FC213" i="2"/>
  <c r="BZ166" i="2"/>
  <c r="E96" i="3"/>
  <c r="FC96" i="2"/>
  <c r="E90" i="3"/>
  <c r="FC90" i="2"/>
  <c r="E190" i="3"/>
  <c r="FC190" i="2"/>
  <c r="E154" i="3"/>
  <c r="FC154" i="2"/>
  <c r="X491" i="2"/>
  <c r="E159" i="3"/>
  <c r="FC159" i="2"/>
  <c r="E173" i="3"/>
  <c r="FC173" i="2"/>
  <c r="FC94" i="2"/>
  <c r="E94" i="3"/>
  <c r="E9" i="3"/>
  <c r="AR9" i="3" s="1"/>
  <c r="FC9" i="2"/>
  <c r="N494" i="3"/>
  <c r="AT494" i="2"/>
  <c r="E400" i="3"/>
  <c r="AR400" i="3" s="1"/>
  <c r="FC400" i="2"/>
  <c r="G466" i="5"/>
  <c r="G469" i="5" s="1"/>
  <c r="G493" i="5" s="1"/>
  <c r="M494" i="3"/>
  <c r="BB494" i="2"/>
  <c r="Q494" i="2"/>
  <c r="E318" i="3"/>
  <c r="AR318" i="3" s="1"/>
  <c r="FC318" i="2"/>
  <c r="E171" i="3"/>
  <c r="FC171" i="2"/>
  <c r="E95" i="3"/>
  <c r="FC95" i="2"/>
  <c r="E421" i="3"/>
  <c r="AR421" i="3" s="1"/>
  <c r="FC421" i="2"/>
  <c r="E327" i="3"/>
  <c r="AR327" i="3" s="1"/>
  <c r="FC327" i="2"/>
  <c r="AH464" i="2"/>
  <c r="AH467" i="2" s="1"/>
  <c r="AH491" i="2" s="1"/>
  <c r="E104" i="3"/>
  <c r="FC104" i="2"/>
  <c r="BQ494" i="2"/>
  <c r="E330" i="3"/>
  <c r="AR330" i="3" s="1"/>
  <c r="FC330" i="2"/>
  <c r="ES494" i="2"/>
  <c r="E202" i="3"/>
  <c r="FC202" i="2"/>
  <c r="E93" i="3"/>
  <c r="FC93" i="2"/>
  <c r="E100" i="3"/>
  <c r="FC100" i="2"/>
  <c r="E157" i="3"/>
  <c r="FC157" i="2"/>
  <c r="U494" i="3"/>
  <c r="AJ494" i="3"/>
  <c r="BJ494" i="2"/>
  <c r="AC494" i="3"/>
  <c r="CL494" i="2"/>
  <c r="E443" i="3"/>
  <c r="AR443" i="3" s="1"/>
  <c r="FC443" i="2"/>
  <c r="DQ494" i="2"/>
  <c r="FA306" i="2"/>
  <c r="AL494" i="2"/>
  <c r="E196" i="3"/>
  <c r="FC196" i="2"/>
  <c r="J24" i="9"/>
  <c r="I466" i="5"/>
  <c r="I469" i="5" s="1"/>
  <c r="I493" i="5" s="1"/>
  <c r="Y494" i="3"/>
  <c r="I494" i="3"/>
  <c r="CX494" i="2"/>
  <c r="CH494" i="2"/>
  <c r="DA494" i="2"/>
  <c r="AX494" i="2"/>
  <c r="AG494" i="2"/>
  <c r="E195" i="3"/>
  <c r="FC195" i="2"/>
  <c r="E187" i="3"/>
  <c r="FC187" i="2"/>
  <c r="E164" i="3"/>
  <c r="FC164" i="2"/>
  <c r="E158" i="3"/>
  <c r="FC158" i="2"/>
  <c r="G21" i="7"/>
  <c r="M494" i="2"/>
  <c r="E313" i="3"/>
  <c r="AR313" i="3" s="1"/>
  <c r="FC313" i="2"/>
  <c r="E294" i="3"/>
  <c r="AR294" i="3" s="1"/>
  <c r="FC294" i="2"/>
  <c r="Z494" i="2"/>
  <c r="AD494" i="2"/>
  <c r="E419" i="3"/>
  <c r="AR419" i="3" s="1"/>
  <c r="FC419" i="2"/>
  <c r="E263" i="3"/>
  <c r="AR263" i="3" s="1"/>
  <c r="FC263" i="2"/>
  <c r="E205" i="3"/>
  <c r="FC205" i="2"/>
  <c r="FC106" i="2"/>
  <c r="E106" i="3"/>
  <c r="E30" i="3"/>
  <c r="AR30" i="3" s="1"/>
  <c r="FC30" i="2"/>
  <c r="E86" i="3"/>
  <c r="FC86" i="2"/>
  <c r="EI63" i="2"/>
  <c r="EY40" i="2"/>
  <c r="CA248" i="2"/>
  <c r="DE494" i="2"/>
  <c r="EU494" i="2"/>
  <c r="EQ221" i="2"/>
  <c r="EQ247" i="2" s="1"/>
  <c r="EQ248" i="2" s="1"/>
  <c r="EY210" i="2"/>
  <c r="EY221" i="2" s="1"/>
  <c r="E108" i="3"/>
  <c r="FC108" i="2"/>
  <c r="E98" i="3"/>
  <c r="FC98" i="2"/>
  <c r="E91" i="3"/>
  <c r="FC91" i="2"/>
  <c r="E388" i="3"/>
  <c r="AR388" i="3" s="1"/>
  <c r="FC388" i="2"/>
  <c r="E101" i="3"/>
  <c r="FC101" i="2"/>
  <c r="E198" i="3"/>
  <c r="FC198" i="2"/>
  <c r="E464" i="2"/>
  <c r="E467" i="2" s="1"/>
  <c r="E491" i="2" s="1"/>
  <c r="E182" i="3"/>
  <c r="FC182" i="2"/>
  <c r="E85" i="3"/>
  <c r="FC85" i="2"/>
  <c r="DN248" i="2"/>
  <c r="E78" i="3"/>
  <c r="FC78" i="2"/>
  <c r="E24" i="9"/>
  <c r="J18" i="8"/>
  <c r="G29" i="9"/>
  <c r="G23" i="9"/>
  <c r="G24" i="9" s="1"/>
  <c r="J21" i="8"/>
  <c r="I466" i="6"/>
  <c r="I469" i="6" s="1"/>
  <c r="I493" i="6" s="1"/>
  <c r="L61" i="6"/>
  <c r="L174" i="5"/>
  <c r="L175" i="5" s="1"/>
  <c r="W494" i="3"/>
  <c r="AG494" i="3"/>
  <c r="AB494" i="3"/>
  <c r="AH248" i="3"/>
  <c r="BY456" i="2"/>
  <c r="BZ455" i="2"/>
  <c r="E485" i="3"/>
  <c r="AR485" i="3" s="1"/>
  <c r="FC485" i="2"/>
  <c r="AK488" i="2"/>
  <c r="EZ481" i="2"/>
  <c r="BY481" i="2"/>
  <c r="EZ458" i="2"/>
  <c r="FA457" i="2"/>
  <c r="DM472" i="2"/>
  <c r="DM478" i="2" s="1"/>
  <c r="BZ478" i="2"/>
  <c r="D31" i="9"/>
  <c r="D29" i="9"/>
  <c r="K28" i="9"/>
  <c r="K31" i="9" s="1"/>
  <c r="K32" i="9" s="1"/>
  <c r="K14" i="9"/>
  <c r="D18" i="9"/>
  <c r="K18" i="9" s="1"/>
  <c r="H24" i="9"/>
  <c r="F24" i="9"/>
  <c r="J29" i="9"/>
  <c r="J31" i="9"/>
  <c r="H245" i="7"/>
  <c r="I24" i="9"/>
  <c r="H261" i="7"/>
  <c r="K17" i="9"/>
  <c r="H265" i="7"/>
  <c r="K14" i="8"/>
  <c r="H29" i="8"/>
  <c r="G29" i="8"/>
  <c r="G31" i="8"/>
  <c r="E21" i="8"/>
  <c r="L447" i="6"/>
  <c r="F466" i="6"/>
  <c r="F469" i="6" s="1"/>
  <c r="F493" i="6" s="1"/>
  <c r="E333" i="6"/>
  <c r="E466" i="6" s="1"/>
  <c r="E469" i="6" s="1"/>
  <c r="E493" i="6" s="1"/>
  <c r="L181" i="6"/>
  <c r="E129" i="6"/>
  <c r="E86" i="6"/>
  <c r="L490" i="5"/>
  <c r="L227" i="5"/>
  <c r="L181" i="5"/>
  <c r="K246" i="5"/>
  <c r="E129" i="5"/>
  <c r="AH447" i="3"/>
  <c r="AH464" i="3" s="1"/>
  <c r="AH467" i="3" s="1"/>
  <c r="AH491" i="3" s="1"/>
  <c r="AQ321" i="3"/>
  <c r="AQ335" i="3" s="1"/>
  <c r="AA494" i="3"/>
  <c r="K494" i="3"/>
  <c r="X494" i="3"/>
  <c r="E468" i="3"/>
  <c r="FC468" i="2"/>
  <c r="E479" i="3"/>
  <c r="AR479" i="3" s="1"/>
  <c r="FC479" i="2"/>
  <c r="BY458" i="2"/>
  <c r="BZ457" i="2"/>
  <c r="DM260" i="2"/>
  <c r="BY487" i="2"/>
  <c r="BZ487" i="2" s="1"/>
  <c r="DM487" i="2" s="1"/>
  <c r="DH447" i="2"/>
  <c r="E431" i="3"/>
  <c r="AR431" i="3" s="1"/>
  <c r="FC431" i="2"/>
  <c r="BY224" i="2"/>
  <c r="BZ224" i="2" s="1"/>
  <c r="DM224" i="2" s="1"/>
  <c r="EZ224" i="2"/>
  <c r="FA224" i="2" s="1"/>
  <c r="FA472" i="2"/>
  <c r="EZ478" i="2"/>
  <c r="E452" i="3"/>
  <c r="AR452" i="3" s="1"/>
  <c r="FC452" i="2"/>
  <c r="E477" i="4"/>
  <c r="AT477" i="3"/>
  <c r="BY434" i="2"/>
  <c r="BZ434" i="2" s="1"/>
  <c r="DM434" i="2" s="1"/>
  <c r="EZ434" i="2"/>
  <c r="FA434" i="2" s="1"/>
  <c r="E425" i="3"/>
  <c r="AR425" i="3" s="1"/>
  <c r="FC425" i="2"/>
  <c r="E402" i="4"/>
  <c r="AT402" i="3"/>
  <c r="E397" i="3"/>
  <c r="AR397" i="3" s="1"/>
  <c r="FC397" i="2"/>
  <c r="BY373" i="2"/>
  <c r="BZ368" i="2"/>
  <c r="E364" i="4"/>
  <c r="AT364" i="3"/>
  <c r="E356" i="3"/>
  <c r="AR356" i="3" s="1"/>
  <c r="FC356" i="2"/>
  <c r="FA343" i="2"/>
  <c r="EZ344" i="2"/>
  <c r="EI494" i="2"/>
  <c r="DS494" i="2"/>
  <c r="BR464" i="2"/>
  <c r="BR467" i="2" s="1"/>
  <c r="BR491" i="2" s="1"/>
  <c r="H464" i="2"/>
  <c r="H467" i="2" s="1"/>
  <c r="H491" i="2" s="1"/>
  <c r="E329" i="3"/>
  <c r="AR329" i="3" s="1"/>
  <c r="FC329" i="2"/>
  <c r="DL334" i="2"/>
  <c r="E315" i="3"/>
  <c r="AR315" i="3" s="1"/>
  <c r="FC315" i="2"/>
  <c r="E300" i="4"/>
  <c r="AT300" i="3"/>
  <c r="E269" i="3"/>
  <c r="AR269" i="3" s="1"/>
  <c r="FC269" i="2"/>
  <c r="E251" i="3"/>
  <c r="FC251" i="2"/>
  <c r="E227" i="3"/>
  <c r="AR227" i="3" s="1"/>
  <c r="FC227" i="2"/>
  <c r="BY143" i="2"/>
  <c r="E404" i="3"/>
  <c r="AR404" i="3" s="1"/>
  <c r="FC404" i="2"/>
  <c r="E381" i="3"/>
  <c r="AR381" i="3" s="1"/>
  <c r="FC381" i="2"/>
  <c r="DM376" i="2"/>
  <c r="E365" i="4"/>
  <c r="AT365" i="3"/>
  <c r="DM362" i="2"/>
  <c r="FB464" i="2"/>
  <c r="FB467" i="2" s="1"/>
  <c r="FB491" i="2" s="1"/>
  <c r="EH464" i="2"/>
  <c r="EH467" i="2" s="1"/>
  <c r="EH491" i="2" s="1"/>
  <c r="DR464" i="2"/>
  <c r="DR467" i="2" s="1"/>
  <c r="DR491" i="2" s="1"/>
  <c r="CV464" i="2"/>
  <c r="CV467" i="2" s="1"/>
  <c r="CV491" i="2" s="1"/>
  <c r="CF464" i="2"/>
  <c r="CF467" i="2" s="1"/>
  <c r="CF491" i="2" s="1"/>
  <c r="BH464" i="2"/>
  <c r="BH467" i="2" s="1"/>
  <c r="BH491" i="2" s="1"/>
  <c r="AR464" i="2"/>
  <c r="AR467" i="2" s="1"/>
  <c r="AR491" i="2" s="1"/>
  <c r="AB464" i="2"/>
  <c r="AB467" i="2" s="1"/>
  <c r="AB491" i="2" s="1"/>
  <c r="G19" i="7"/>
  <c r="K494" i="2"/>
  <c r="BX334" i="2"/>
  <c r="BY322" i="2"/>
  <c r="EZ322" i="2"/>
  <c r="FC317" i="2"/>
  <c r="E317" i="3"/>
  <c r="AR317" i="3" s="1"/>
  <c r="E311" i="4"/>
  <c r="AT311" i="3"/>
  <c r="E304" i="4"/>
  <c r="AT304" i="3"/>
  <c r="E299" i="3"/>
  <c r="AR299" i="3" s="1"/>
  <c r="FC299" i="2"/>
  <c r="BY305" i="2"/>
  <c r="E293" i="4"/>
  <c r="AT293" i="3"/>
  <c r="E289" i="3"/>
  <c r="AR289" i="3" s="1"/>
  <c r="FC289" i="2"/>
  <c r="E276" i="3"/>
  <c r="AR276" i="3" s="1"/>
  <c r="FC276" i="2"/>
  <c r="DX177" i="2"/>
  <c r="E172" i="3"/>
  <c r="AR172" i="3" s="1"/>
  <c r="FC172" i="2"/>
  <c r="BY99" i="2"/>
  <c r="BZ99" i="2" s="1"/>
  <c r="AK445" i="2"/>
  <c r="AK447" i="2" s="1"/>
  <c r="E409" i="4"/>
  <c r="AT409" i="3"/>
  <c r="FA407" i="2"/>
  <c r="EZ416" i="2"/>
  <c r="E403" i="3"/>
  <c r="AR403" i="3" s="1"/>
  <c r="FC403" i="2"/>
  <c r="E399" i="4"/>
  <c r="AT399" i="3"/>
  <c r="E380" i="3"/>
  <c r="AR380" i="3" s="1"/>
  <c r="FC380" i="2"/>
  <c r="E371" i="3"/>
  <c r="AR371" i="3" s="1"/>
  <c r="FC371" i="2"/>
  <c r="ET464" i="2"/>
  <c r="ET467" i="2" s="1"/>
  <c r="ET491" i="2" s="1"/>
  <c r="CU494" i="2"/>
  <c r="CE494" i="2"/>
  <c r="BG494" i="2"/>
  <c r="AQ494" i="2"/>
  <c r="AA494" i="2"/>
  <c r="J464" i="2"/>
  <c r="J467" i="2" s="1"/>
  <c r="J491" i="2" s="1"/>
  <c r="E331" i="3"/>
  <c r="AR331" i="3" s="1"/>
  <c r="FC331" i="2"/>
  <c r="BY295" i="2"/>
  <c r="BZ286" i="2"/>
  <c r="E280" i="3"/>
  <c r="AR280" i="3" s="1"/>
  <c r="FC280" i="2"/>
  <c r="BY234" i="2"/>
  <c r="BZ234" i="2" s="1"/>
  <c r="DM234" i="2" s="1"/>
  <c r="EZ234" i="2"/>
  <c r="FA234" i="2" s="1"/>
  <c r="BZ209" i="2"/>
  <c r="BY193" i="2"/>
  <c r="BZ189" i="2"/>
  <c r="BZ193" i="2" s="1"/>
  <c r="E110" i="3"/>
  <c r="FC110" i="2"/>
  <c r="E107" i="3"/>
  <c r="FC107" i="2"/>
  <c r="BX102" i="2"/>
  <c r="BX131" i="2" s="1"/>
  <c r="EZ428" i="2"/>
  <c r="FA428" i="2" s="1"/>
  <c r="BY423" i="2"/>
  <c r="BZ423" i="2" s="1"/>
  <c r="DM423" i="2" s="1"/>
  <c r="EZ423" i="2"/>
  <c r="FA423" i="2" s="1"/>
  <c r="BY417" i="2"/>
  <c r="EZ417" i="2"/>
  <c r="BX432" i="2"/>
  <c r="E401" i="4"/>
  <c r="AT401" i="3"/>
  <c r="E382" i="4"/>
  <c r="AT382" i="3"/>
  <c r="E348" i="4"/>
  <c r="AT348" i="3"/>
  <c r="BY351" i="2"/>
  <c r="E337" i="3"/>
  <c r="AR337" i="3" s="1"/>
  <c r="FC337" i="2"/>
  <c r="EX464" i="2"/>
  <c r="EX467" i="2" s="1"/>
  <c r="EX491" i="2" s="1"/>
  <c r="EB464" i="2"/>
  <c r="EB467" i="2" s="1"/>
  <c r="EB491" i="2" s="1"/>
  <c r="DK494" i="2"/>
  <c r="E366" i="4"/>
  <c r="AT366" i="3"/>
  <c r="FA296" i="2"/>
  <c r="EZ305" i="2"/>
  <c r="E266" i="3"/>
  <c r="AR266" i="3" s="1"/>
  <c r="FC266" i="2"/>
  <c r="BZ261" i="2"/>
  <c r="FC279" i="2"/>
  <c r="E279" i="3"/>
  <c r="AR279" i="3" s="1"/>
  <c r="E278" i="4"/>
  <c r="AT278" i="3"/>
  <c r="E261" i="3"/>
  <c r="FC261" i="2"/>
  <c r="AT257" i="3"/>
  <c r="E257" i="4"/>
  <c r="CW494" i="2"/>
  <c r="CC464" i="2"/>
  <c r="CC467" i="2" s="1"/>
  <c r="CC491" i="2" s="1"/>
  <c r="AT302" i="3"/>
  <c r="E302" i="4"/>
  <c r="E265" i="3"/>
  <c r="AR265" i="3" s="1"/>
  <c r="FC265" i="2"/>
  <c r="E175" i="3"/>
  <c r="FC175" i="2"/>
  <c r="E126" i="4"/>
  <c r="AT126" i="3"/>
  <c r="E105" i="3"/>
  <c r="FC105" i="2"/>
  <c r="EZ253" i="2"/>
  <c r="FA253" i="2" s="1"/>
  <c r="E245" i="4"/>
  <c r="AT245" i="3"/>
  <c r="E150" i="3"/>
  <c r="AR150" i="3" s="1"/>
  <c r="FC150" i="2"/>
  <c r="E122" i="4"/>
  <c r="AT122" i="3"/>
  <c r="DW247" i="2"/>
  <c r="DW248" i="2" s="1"/>
  <c r="E240" i="3"/>
  <c r="FC240" i="2"/>
  <c r="FA246" i="2"/>
  <c r="E77" i="4"/>
  <c r="AT77" i="3"/>
  <c r="BY186" i="2"/>
  <c r="BZ186" i="2" s="1"/>
  <c r="DM186" i="2" s="1"/>
  <c r="EY186" i="2" s="1"/>
  <c r="EZ186" i="2" s="1"/>
  <c r="FA186" i="2" s="1"/>
  <c r="EI118" i="2"/>
  <c r="EY113" i="2"/>
  <c r="BH247" i="2"/>
  <c r="BH248" i="2" s="1"/>
  <c r="E56" i="3"/>
  <c r="AR56" i="3" s="1"/>
  <c r="FC56" i="2"/>
  <c r="ES248" i="2"/>
  <c r="EB248" i="2"/>
  <c r="CV248" i="2"/>
  <c r="H248" i="2"/>
  <c r="E73" i="3"/>
  <c r="AR73" i="3" s="1"/>
  <c r="FC73" i="2"/>
  <c r="E51" i="3"/>
  <c r="AR51" i="3" s="1"/>
  <c r="FC51" i="2"/>
  <c r="E43" i="3"/>
  <c r="AR43" i="3" s="1"/>
  <c r="FC43" i="2"/>
  <c r="FA33" i="2"/>
  <c r="DI248" i="2"/>
  <c r="CS248" i="2"/>
  <c r="CC248" i="2"/>
  <c r="E24" i="3"/>
  <c r="AR24" i="3" s="1"/>
  <c r="FC24" i="2"/>
  <c r="BY17" i="2"/>
  <c r="BZ16" i="2"/>
  <c r="AB248" i="2"/>
  <c r="E23" i="3"/>
  <c r="AR23" i="3" s="1"/>
  <c r="FC23" i="2"/>
  <c r="BZ144" i="2"/>
  <c r="BY151" i="2"/>
  <c r="E39" i="4"/>
  <c r="AT39" i="3"/>
  <c r="EY193" i="2"/>
  <c r="BY170" i="2"/>
  <c r="BZ170" i="2" s="1"/>
  <c r="DM170" i="2" s="1"/>
  <c r="EY170" i="2" s="1"/>
  <c r="EZ170" i="2" s="1"/>
  <c r="FA170" i="2" s="1"/>
  <c r="BX176" i="2"/>
  <c r="BX177" i="2" s="1"/>
  <c r="E146" i="4"/>
  <c r="AT146" i="3"/>
  <c r="E121" i="3"/>
  <c r="AR121" i="3" s="1"/>
  <c r="FC121" i="2"/>
  <c r="P247" i="2"/>
  <c r="CN247" i="2"/>
  <c r="E70" i="4"/>
  <c r="AT70" i="3"/>
  <c r="E42" i="4"/>
  <c r="AT42" i="3"/>
  <c r="E14" i="3"/>
  <c r="FC14" i="2"/>
  <c r="FC15" i="2" s="1"/>
  <c r="FA15" i="2"/>
  <c r="E55" i="4"/>
  <c r="AT55" i="3"/>
  <c r="E76" i="4"/>
  <c r="AT76" i="3"/>
  <c r="E11" i="4"/>
  <c r="AT11" i="3"/>
  <c r="E415" i="3"/>
  <c r="AR415" i="3" s="1"/>
  <c r="FC415" i="2"/>
  <c r="E377" i="3"/>
  <c r="AR377" i="3" s="1"/>
  <c r="FC377" i="2"/>
  <c r="FA368" i="2"/>
  <c r="E361" i="3"/>
  <c r="FA367" i="2"/>
  <c r="FC361" i="2"/>
  <c r="E353" i="3"/>
  <c r="AR353" i="3" s="1"/>
  <c r="FC353" i="2"/>
  <c r="E347" i="3"/>
  <c r="AR347" i="3" s="1"/>
  <c r="FC347" i="2"/>
  <c r="EZ342" i="2"/>
  <c r="FA336" i="2"/>
  <c r="EE494" i="2"/>
  <c r="DO494" i="2"/>
  <c r="T494" i="2"/>
  <c r="E333" i="4"/>
  <c r="AT333" i="3"/>
  <c r="DH464" i="2"/>
  <c r="DH467" i="2" s="1"/>
  <c r="DH491" i="2" s="1"/>
  <c r="E284" i="3"/>
  <c r="AR284" i="3" s="1"/>
  <c r="FC284" i="2"/>
  <c r="E203" i="3"/>
  <c r="AR203" i="3" s="1"/>
  <c r="FC203" i="2"/>
  <c r="BY161" i="2"/>
  <c r="BZ161" i="2" s="1"/>
  <c r="DM161" i="2" s="1"/>
  <c r="EY161" i="2" s="1"/>
  <c r="EZ161" i="2" s="1"/>
  <c r="FA161" i="2" s="1"/>
  <c r="E147" i="3"/>
  <c r="AR147" i="3" s="1"/>
  <c r="FC147" i="2"/>
  <c r="E138" i="3"/>
  <c r="AR138" i="3" s="1"/>
  <c r="FC138" i="2"/>
  <c r="E438" i="3"/>
  <c r="AR438" i="3" s="1"/>
  <c r="FC438" i="2"/>
  <c r="E420" i="4"/>
  <c r="AT420" i="3"/>
  <c r="E408" i="4"/>
  <c r="AT408" i="3"/>
  <c r="E392" i="4"/>
  <c r="AT392" i="3"/>
  <c r="E390" i="3"/>
  <c r="AR390" i="3" s="1"/>
  <c r="FC390" i="2"/>
  <c r="E383" i="3"/>
  <c r="AR383" i="3" s="1"/>
  <c r="FC383" i="2"/>
  <c r="E370" i="3"/>
  <c r="AR370" i="3" s="1"/>
  <c r="FC370" i="2"/>
  <c r="E355" i="3"/>
  <c r="AR355" i="3" s="1"/>
  <c r="FC355" i="2"/>
  <c r="EV464" i="2"/>
  <c r="EV467" i="2" s="1"/>
  <c r="EV491" i="2" s="1"/>
  <c r="ED494" i="2"/>
  <c r="DN494" i="2"/>
  <c r="CR464" i="2"/>
  <c r="CR467" i="2" s="1"/>
  <c r="CR491" i="2" s="1"/>
  <c r="CB464" i="2"/>
  <c r="CB467" i="2" s="1"/>
  <c r="CB491" i="2" s="1"/>
  <c r="BD494" i="2"/>
  <c r="AN494" i="2"/>
  <c r="W494" i="2"/>
  <c r="G15" i="7"/>
  <c r="G494" i="2"/>
  <c r="BS494" i="2"/>
  <c r="AK321" i="2"/>
  <c r="E290" i="4"/>
  <c r="AT290" i="3"/>
  <c r="BY277" i="2"/>
  <c r="BZ277" i="2" s="1"/>
  <c r="DM277" i="2" s="1"/>
  <c r="EZ277" i="2"/>
  <c r="FA277" i="2" s="1"/>
  <c r="BZ275" i="2"/>
  <c r="E236" i="3"/>
  <c r="AR236" i="3" s="1"/>
  <c r="FC236" i="2"/>
  <c r="E212" i="3"/>
  <c r="AR212" i="3" s="1"/>
  <c r="FC212" i="2"/>
  <c r="FA209" i="2"/>
  <c r="AK176" i="2"/>
  <c r="E92" i="3"/>
  <c r="FC92" i="2"/>
  <c r="E473" i="4"/>
  <c r="AT473" i="3"/>
  <c r="E435" i="3"/>
  <c r="AR435" i="3" s="1"/>
  <c r="FC435" i="2"/>
  <c r="E394" i="3"/>
  <c r="AR394" i="3" s="1"/>
  <c r="FC394" i="2"/>
  <c r="E350" i="3"/>
  <c r="AR350" i="3" s="1"/>
  <c r="FC350" i="2"/>
  <c r="CQ494" i="2"/>
  <c r="CA464" i="2"/>
  <c r="CA467" i="2" s="1"/>
  <c r="CA491" i="2" s="1"/>
  <c r="BC494" i="2"/>
  <c r="AM494" i="2"/>
  <c r="V494" i="2"/>
  <c r="G14" i="7"/>
  <c r="F494" i="2"/>
  <c r="E309" i="3"/>
  <c r="AR309" i="3" s="1"/>
  <c r="FC309" i="2"/>
  <c r="E298" i="3"/>
  <c r="AR298" i="3" s="1"/>
  <c r="FC298" i="2"/>
  <c r="E273" i="3"/>
  <c r="AR273" i="3" s="1"/>
  <c r="FC273" i="2"/>
  <c r="E237" i="3"/>
  <c r="AR237" i="3" s="1"/>
  <c r="FC237" i="2"/>
  <c r="E191" i="3"/>
  <c r="AR191" i="3" s="1"/>
  <c r="FC191" i="2"/>
  <c r="E109" i="3"/>
  <c r="FC109" i="2"/>
  <c r="E411" i="3"/>
  <c r="AR411" i="3" s="1"/>
  <c r="FC411" i="2"/>
  <c r="EN464" i="2"/>
  <c r="EN467" i="2" s="1"/>
  <c r="EN491" i="2" s="1"/>
  <c r="DX464" i="2"/>
  <c r="DX467" i="2" s="1"/>
  <c r="DX491" i="2" s="1"/>
  <c r="DF464" i="2"/>
  <c r="DF467" i="2" s="1"/>
  <c r="DF491" i="2" s="1"/>
  <c r="E429" i="4"/>
  <c r="AT429" i="3"/>
  <c r="E215" i="4"/>
  <c r="AT215" i="3"/>
  <c r="E316" i="4"/>
  <c r="AT316" i="3"/>
  <c r="EY321" i="2"/>
  <c r="E291" i="4"/>
  <c r="AT291" i="3"/>
  <c r="E422" i="4"/>
  <c r="AT422" i="3"/>
  <c r="CS464" i="2"/>
  <c r="CS467" i="2" s="1"/>
  <c r="CS491" i="2" s="1"/>
  <c r="E281" i="3"/>
  <c r="AR281" i="3" s="1"/>
  <c r="FC281" i="2"/>
  <c r="E156" i="3"/>
  <c r="AR156" i="3" s="1"/>
  <c r="FC156" i="2"/>
  <c r="E136" i="4"/>
  <c r="AT136" i="3"/>
  <c r="AV247" i="2"/>
  <c r="AV248" i="2" s="1"/>
  <c r="E325" i="4"/>
  <c r="AT325" i="3"/>
  <c r="E264" i="3"/>
  <c r="AR264" i="3" s="1"/>
  <c r="FC264" i="2"/>
  <c r="E259" i="4"/>
  <c r="AT259" i="3"/>
  <c r="E244" i="3"/>
  <c r="AR244" i="3" s="1"/>
  <c r="FC244" i="2"/>
  <c r="E219" i="3"/>
  <c r="AR219" i="3" s="1"/>
  <c r="FC219" i="2"/>
  <c r="E192" i="3"/>
  <c r="AR192" i="3" s="1"/>
  <c r="FC192" i="2"/>
  <c r="E114" i="3"/>
  <c r="AR114" i="3" s="1"/>
  <c r="FC114" i="2"/>
  <c r="E97" i="4"/>
  <c r="AT97" i="3"/>
  <c r="DO247" i="2"/>
  <c r="DO248" i="2" s="1"/>
  <c r="CW247" i="2"/>
  <c r="T247" i="2"/>
  <c r="E75" i="3"/>
  <c r="AR75" i="3" s="1"/>
  <c r="FC75" i="2"/>
  <c r="EZ246" i="2"/>
  <c r="E238" i="4"/>
  <c r="AT238" i="3"/>
  <c r="E124" i="3"/>
  <c r="AR124" i="3" s="1"/>
  <c r="FC124" i="2"/>
  <c r="BY72" i="2"/>
  <c r="BZ72" i="2" s="1"/>
  <c r="DM72" i="2" s="1"/>
  <c r="EZ72" i="2"/>
  <c r="FA72" i="2" s="1"/>
  <c r="E48" i="3"/>
  <c r="AR48" i="3" s="1"/>
  <c r="FC48" i="2"/>
  <c r="EO248" i="2"/>
  <c r="BP248" i="2"/>
  <c r="E26" i="3"/>
  <c r="AR26" i="3" s="1"/>
  <c r="FC26" i="2"/>
  <c r="CN248" i="2"/>
  <c r="BZ21" i="2"/>
  <c r="BY111" i="2"/>
  <c r="BZ103" i="2"/>
  <c r="E18" i="3"/>
  <c r="AR18" i="3" s="1"/>
  <c r="FA21" i="2"/>
  <c r="FC18" i="2"/>
  <c r="E220" i="3"/>
  <c r="AR220" i="3" s="1"/>
  <c r="FC220" i="2"/>
  <c r="BY130" i="2"/>
  <c r="BZ129" i="2"/>
  <c r="E123" i="4"/>
  <c r="AT123" i="3"/>
  <c r="EW248" i="2"/>
  <c r="U248" i="2"/>
  <c r="EK248" i="2"/>
  <c r="DM18" i="2"/>
  <c r="DM21" i="2" s="1"/>
  <c r="CR248" i="2"/>
  <c r="T248" i="2"/>
  <c r="E20" i="3"/>
  <c r="AR20" i="3" s="1"/>
  <c r="FC20" i="2"/>
  <c r="BY15" i="2"/>
  <c r="BZ14" i="2"/>
  <c r="EZ151" i="2"/>
  <c r="FA144" i="2"/>
  <c r="EY31" i="2"/>
  <c r="EY32" i="2" s="1"/>
  <c r="E223" i="3"/>
  <c r="AR223" i="3" s="1"/>
  <c r="FC223" i="2"/>
  <c r="E82" i="3"/>
  <c r="AR82" i="3" s="1"/>
  <c r="FC82" i="2"/>
  <c r="E79" i="3"/>
  <c r="AR79" i="3" s="1"/>
  <c r="FC79" i="2"/>
  <c r="E60" i="3"/>
  <c r="AR60" i="3" s="1"/>
  <c r="FC60" i="2"/>
  <c r="E36" i="3"/>
  <c r="AR36" i="3" s="1"/>
  <c r="FC36" i="2"/>
  <c r="AK69" i="2"/>
  <c r="E37" i="3"/>
  <c r="AR37" i="3" s="1"/>
  <c r="FC37" i="2"/>
  <c r="E29" i="4"/>
  <c r="AT29" i="3"/>
  <c r="AR19" i="3"/>
  <c r="E10" i="4"/>
  <c r="AT10" i="3"/>
  <c r="E35" i="4"/>
  <c r="AT35" i="3"/>
  <c r="E62" i="4"/>
  <c r="AT62" i="3"/>
  <c r="E16" i="3"/>
  <c r="FC16" i="2"/>
  <c r="FC17" i="2" s="1"/>
  <c r="FA17" i="2"/>
  <c r="E58" i="4"/>
  <c r="AT58" i="3"/>
  <c r="E46" i="4"/>
  <c r="AT46" i="3"/>
  <c r="E245" i="5"/>
  <c r="E246" i="5" s="1"/>
  <c r="P494" i="3"/>
  <c r="EZ469" i="2"/>
  <c r="FA469" i="2" s="1"/>
  <c r="BY469" i="2"/>
  <c r="BZ469" i="2" s="1"/>
  <c r="DM469" i="2" s="1"/>
  <c r="BZ446" i="2"/>
  <c r="F29" i="9"/>
  <c r="F31" i="9"/>
  <c r="H253" i="7"/>
  <c r="F18" i="8"/>
  <c r="G31" i="9"/>
  <c r="F21" i="8"/>
  <c r="F23" i="8" s="1"/>
  <c r="L449" i="6"/>
  <c r="L283" i="6"/>
  <c r="L206" i="6"/>
  <c r="L85" i="6"/>
  <c r="L237" i="6"/>
  <c r="J86" i="6"/>
  <c r="J245" i="6" s="1"/>
  <c r="J246" i="6" s="1"/>
  <c r="L258" i="6"/>
  <c r="L319" i="5"/>
  <c r="L333" i="5" s="1"/>
  <c r="J333" i="5"/>
  <c r="J466" i="5" s="1"/>
  <c r="J469" i="5" s="1"/>
  <c r="J493" i="5" s="1"/>
  <c r="J245" i="5"/>
  <c r="J246" i="5" s="1"/>
  <c r="L61" i="5"/>
  <c r="AI494" i="3"/>
  <c r="S494" i="3"/>
  <c r="AQ432" i="3"/>
  <c r="AD491" i="3"/>
  <c r="H494" i="3"/>
  <c r="P177" i="3"/>
  <c r="P247" i="3" s="1"/>
  <c r="P248" i="3" s="1"/>
  <c r="EZ448" i="2"/>
  <c r="BX454" i="2"/>
  <c r="BY448" i="2"/>
  <c r="AD248" i="3"/>
  <c r="E482" i="3"/>
  <c r="AR482" i="3" s="1"/>
  <c r="FC482" i="2"/>
  <c r="E440" i="3"/>
  <c r="AR440" i="3" s="1"/>
  <c r="FC440" i="2"/>
  <c r="EZ358" i="2"/>
  <c r="FA352" i="2"/>
  <c r="L494" i="3"/>
  <c r="BY483" i="2"/>
  <c r="BZ483" i="2" s="1"/>
  <c r="DM483" i="2" s="1"/>
  <c r="EZ483" i="2"/>
  <c r="FA483" i="2" s="1"/>
  <c r="E451" i="3"/>
  <c r="AR451" i="3" s="1"/>
  <c r="FC451" i="2"/>
  <c r="DD447" i="2"/>
  <c r="DD464" i="2" s="1"/>
  <c r="DD467" i="2" s="1"/>
  <c r="DD491" i="2" s="1"/>
  <c r="BY418" i="2"/>
  <c r="BZ418" i="2" s="1"/>
  <c r="DM418" i="2" s="1"/>
  <c r="EZ418" i="2"/>
  <c r="FA418" i="2" s="1"/>
  <c r="DM367" i="2"/>
  <c r="F248" i="3"/>
  <c r="BZ463" i="2"/>
  <c r="DM459" i="2"/>
  <c r="DM463" i="2" s="1"/>
  <c r="BN447" i="2"/>
  <c r="BN464" i="2" s="1"/>
  <c r="BN467" i="2" s="1"/>
  <c r="BN491" i="2" s="1"/>
  <c r="E465" i="3"/>
  <c r="FA466" i="2"/>
  <c r="FC465" i="2"/>
  <c r="FC466" i="2" s="1"/>
  <c r="E437" i="3"/>
  <c r="AR437" i="3" s="1"/>
  <c r="FC437" i="2"/>
  <c r="E387" i="4"/>
  <c r="AT387" i="3"/>
  <c r="DL373" i="2"/>
  <c r="DM369" i="2"/>
  <c r="EZ369" i="2"/>
  <c r="FA369" i="2" s="1"/>
  <c r="EQ464" i="2"/>
  <c r="EQ467" i="2" s="1"/>
  <c r="EQ491" i="2" s="1"/>
  <c r="EA494" i="2"/>
  <c r="DJ464" i="2"/>
  <c r="DJ467" i="2" s="1"/>
  <c r="DJ491" i="2" s="1"/>
  <c r="P464" i="2"/>
  <c r="P467" i="2" s="1"/>
  <c r="P491" i="2" s="1"/>
  <c r="E320" i="3"/>
  <c r="AR320" i="3" s="1"/>
  <c r="FC320" i="2"/>
  <c r="EZ314" i="2"/>
  <c r="FA314" i="2" s="1"/>
  <c r="BY314" i="2"/>
  <c r="BZ314" i="2" s="1"/>
  <c r="DM314" i="2" s="1"/>
  <c r="BY307" i="2"/>
  <c r="BZ307" i="2" s="1"/>
  <c r="DM307" i="2" s="1"/>
  <c r="EZ307" i="2"/>
  <c r="FA307" i="2" s="1"/>
  <c r="E297" i="4"/>
  <c r="AT297" i="3"/>
  <c r="E256" i="3"/>
  <c r="AR256" i="3" s="1"/>
  <c r="FC256" i="2"/>
  <c r="E243" i="4"/>
  <c r="AT243" i="3"/>
  <c r="BX239" i="2"/>
  <c r="EZ233" i="2"/>
  <c r="BY233" i="2"/>
  <c r="DL193" i="2"/>
  <c r="BY163" i="2"/>
  <c r="BZ163" i="2" s="1"/>
  <c r="DM163" i="2" s="1"/>
  <c r="EY163" i="2" s="1"/>
  <c r="EZ163" i="2" s="1"/>
  <c r="FA163" i="2" s="1"/>
  <c r="E132" i="3"/>
  <c r="FA143" i="2"/>
  <c r="FC132" i="2"/>
  <c r="BY443" i="2"/>
  <c r="BZ443" i="2" s="1"/>
  <c r="DM443" i="2" s="1"/>
  <c r="E414" i="3"/>
  <c r="AR414" i="3" s="1"/>
  <c r="FC414" i="2"/>
  <c r="E386" i="3"/>
  <c r="AR386" i="3" s="1"/>
  <c r="FC386" i="2"/>
  <c r="DM375" i="2"/>
  <c r="EZ375" i="2"/>
  <c r="FA375" i="2" s="1"/>
  <c r="E359" i="3"/>
  <c r="FA360" i="2"/>
  <c r="FC359" i="2"/>
  <c r="FC360" i="2" s="1"/>
  <c r="E340" i="3"/>
  <c r="AR340" i="3" s="1"/>
  <c r="FC340" i="2"/>
  <c r="EP464" i="2"/>
  <c r="EP467" i="2" s="1"/>
  <c r="EP491" i="2" s="1"/>
  <c r="DZ464" i="2"/>
  <c r="DZ467" i="2" s="1"/>
  <c r="DZ491" i="2" s="1"/>
  <c r="CN464" i="2"/>
  <c r="CN467" i="2" s="1"/>
  <c r="CN491" i="2" s="1"/>
  <c r="BV464" i="2"/>
  <c r="BV467" i="2" s="1"/>
  <c r="BV491" i="2" s="1"/>
  <c r="AZ464" i="2"/>
  <c r="AZ467" i="2" s="1"/>
  <c r="AZ491" i="2" s="1"/>
  <c r="AJ464" i="2"/>
  <c r="AJ467" i="2" s="1"/>
  <c r="AJ491" i="2" s="1"/>
  <c r="S494" i="2"/>
  <c r="E326" i="3"/>
  <c r="AR326" i="3" s="1"/>
  <c r="FC326" i="2"/>
  <c r="E312" i="3"/>
  <c r="AR312" i="3" s="1"/>
  <c r="FC312" i="2"/>
  <c r="EZ308" i="2"/>
  <c r="FA308" i="2" s="1"/>
  <c r="BY308" i="2"/>
  <c r="BZ308" i="2" s="1"/>
  <c r="DM308" i="2" s="1"/>
  <c r="E301" i="4"/>
  <c r="AT301" i="3"/>
  <c r="BX285" i="2"/>
  <c r="BY214" i="2"/>
  <c r="BZ214" i="2" s="1"/>
  <c r="DM214" i="2" s="1"/>
  <c r="EZ214" i="2"/>
  <c r="FA214" i="2" s="1"/>
  <c r="BY181" i="2"/>
  <c r="BZ181" i="2" s="1"/>
  <c r="DM181" i="2" s="1"/>
  <c r="EY181" i="2" s="1"/>
  <c r="EZ181" i="2" s="1"/>
  <c r="FA181" i="2" s="1"/>
  <c r="BY178" i="2"/>
  <c r="AK183" i="2"/>
  <c r="EZ168" i="2"/>
  <c r="FA168" i="2" s="1"/>
  <c r="DL165" i="2"/>
  <c r="DL177" i="2" s="1"/>
  <c r="E131" i="2"/>
  <c r="E247" i="2" s="1"/>
  <c r="E248" i="2" s="1"/>
  <c r="E412" i="4"/>
  <c r="AT412" i="3"/>
  <c r="BY416" i="2"/>
  <c r="BZ407" i="2"/>
  <c r="E396" i="4"/>
  <c r="AT396" i="3"/>
  <c r="EZ374" i="2"/>
  <c r="E372" i="3"/>
  <c r="AR372" i="3" s="1"/>
  <c r="FC372" i="2"/>
  <c r="DC464" i="2"/>
  <c r="DC467" i="2" s="1"/>
  <c r="DC491" i="2" s="1"/>
  <c r="CM494" i="2"/>
  <c r="BO464" i="2"/>
  <c r="BO467" i="2" s="1"/>
  <c r="BO491" i="2" s="1"/>
  <c r="AY494" i="2"/>
  <c r="R464" i="2"/>
  <c r="R467" i="2" s="1"/>
  <c r="R491" i="2" s="1"/>
  <c r="E328" i="3"/>
  <c r="AR328" i="3" s="1"/>
  <c r="FC328" i="2"/>
  <c r="ER464" i="2"/>
  <c r="ER467" i="2" s="1"/>
  <c r="ER491" i="2" s="1"/>
  <c r="E292" i="3"/>
  <c r="AR292" i="3" s="1"/>
  <c r="FC292" i="2"/>
  <c r="E288" i="4"/>
  <c r="AT288" i="3"/>
  <c r="FA286" i="2"/>
  <c r="EZ295" i="2"/>
  <c r="E270" i="3"/>
  <c r="AR270" i="3" s="1"/>
  <c r="FC270" i="2"/>
  <c r="E258" i="3"/>
  <c r="AR258" i="3" s="1"/>
  <c r="FC258" i="2"/>
  <c r="BX210" i="2"/>
  <c r="BN221" i="2"/>
  <c r="BN247" i="2" s="1"/>
  <c r="BN248" i="2" s="1"/>
  <c r="E197" i="3"/>
  <c r="FC197" i="2"/>
  <c r="AK208" i="2"/>
  <c r="E155" i="3"/>
  <c r="AR155" i="3" s="1"/>
  <c r="FC155" i="2"/>
  <c r="AK165" i="2"/>
  <c r="E134" i="3"/>
  <c r="AR134" i="3" s="1"/>
  <c r="FC134" i="2"/>
  <c r="BZ120" i="2"/>
  <c r="BY128" i="2"/>
  <c r="BZ112" i="2"/>
  <c r="BY118" i="2"/>
  <c r="E398" i="3"/>
  <c r="AR398" i="3" s="1"/>
  <c r="FC398" i="2"/>
  <c r="E384" i="3"/>
  <c r="AR384" i="3" s="1"/>
  <c r="FC384" i="2"/>
  <c r="EZ376" i="2"/>
  <c r="FA376" i="2" s="1"/>
  <c r="E345" i="3"/>
  <c r="FA351" i="2"/>
  <c r="FC345" i="2"/>
  <c r="E339" i="4"/>
  <c r="AT339" i="3"/>
  <c r="EJ464" i="2"/>
  <c r="EJ467" i="2" s="1"/>
  <c r="EJ491" i="2" s="1"/>
  <c r="DT464" i="2"/>
  <c r="DT467" i="2" s="1"/>
  <c r="DT491" i="2" s="1"/>
  <c r="E393" i="4"/>
  <c r="AT393" i="3"/>
  <c r="BY313" i="2"/>
  <c r="BZ313" i="2" s="1"/>
  <c r="DM313" i="2" s="1"/>
  <c r="BY268" i="2"/>
  <c r="BZ268" i="2" s="1"/>
  <c r="DM268" i="2" s="1"/>
  <c r="EZ268" i="2"/>
  <c r="FA268" i="2" s="1"/>
  <c r="E262" i="3"/>
  <c r="AR262" i="3" s="1"/>
  <c r="FC262" i="2"/>
  <c r="E218" i="3"/>
  <c r="AR218" i="3" s="1"/>
  <c r="FC218" i="2"/>
  <c r="BY194" i="2"/>
  <c r="AC464" i="2"/>
  <c r="AC467" i="2" s="1"/>
  <c r="AC491" i="2" s="1"/>
  <c r="EZ426" i="2"/>
  <c r="FA426" i="2" s="1"/>
  <c r="E267" i="3"/>
  <c r="AR267" i="3" s="1"/>
  <c r="FC267" i="2"/>
  <c r="BY230" i="2"/>
  <c r="AT226" i="3"/>
  <c r="E226" i="4"/>
  <c r="Y247" i="2"/>
  <c r="Y248" i="2" s="1"/>
  <c r="BZ64" i="2"/>
  <c r="E216" i="3"/>
  <c r="AR216" i="3" s="1"/>
  <c r="FC216" i="2"/>
  <c r="BY200" i="2"/>
  <c r="BZ200" i="2" s="1"/>
  <c r="DM200" i="2" s="1"/>
  <c r="EY200" i="2" s="1"/>
  <c r="EZ200" i="2" s="1"/>
  <c r="FA200" i="2" s="1"/>
  <c r="AR184" i="3"/>
  <c r="CK177" i="2"/>
  <c r="CK247" i="2" s="1"/>
  <c r="CK248" i="2" s="1"/>
  <c r="BY153" i="2"/>
  <c r="DX247" i="2"/>
  <c r="DX248" i="2" s="1"/>
  <c r="BZ240" i="2"/>
  <c r="BY246" i="2"/>
  <c r="E145" i="4"/>
  <c r="AT145" i="3"/>
  <c r="E81" i="3"/>
  <c r="AR81" i="3" s="1"/>
  <c r="FC81" i="2"/>
  <c r="E71" i="3"/>
  <c r="AR71" i="3" s="1"/>
  <c r="FC71" i="2"/>
  <c r="E231" i="3"/>
  <c r="AR231" i="3" s="1"/>
  <c r="FC231" i="2"/>
  <c r="EZ180" i="2"/>
  <c r="FA180" i="2" s="1"/>
  <c r="BP247" i="2"/>
  <c r="AZ247" i="2"/>
  <c r="AZ248" i="2" s="1"/>
  <c r="E83" i="4"/>
  <c r="AT83" i="3"/>
  <c r="AL247" i="2"/>
  <c r="AL248" i="2" s="1"/>
  <c r="EJ248" i="2"/>
  <c r="DT248" i="2"/>
  <c r="BL248" i="2"/>
  <c r="CF248" i="2"/>
  <c r="X248" i="2"/>
  <c r="E28" i="3"/>
  <c r="AR28" i="3" s="1"/>
  <c r="FC28" i="2"/>
  <c r="E127" i="3"/>
  <c r="AR127" i="3" s="1"/>
  <c r="FC127" i="2"/>
  <c r="EZ128" i="2"/>
  <c r="FA119" i="2"/>
  <c r="E117" i="4"/>
  <c r="AT117" i="3"/>
  <c r="F247" i="2"/>
  <c r="F248" i="2" s="1"/>
  <c r="E65" i="3"/>
  <c r="AR65" i="3" s="1"/>
  <c r="FC65" i="2"/>
  <c r="ER248" i="2"/>
  <c r="DA248" i="2"/>
  <c r="AG248" i="2"/>
  <c r="Q248" i="2"/>
  <c r="AK31" i="2"/>
  <c r="AK32" i="2" s="1"/>
  <c r="EZ22" i="2"/>
  <c r="BY8" i="2"/>
  <c r="BX13" i="2"/>
  <c r="BX32" i="2" s="1"/>
  <c r="EZ8" i="2"/>
  <c r="CJ248" i="2"/>
  <c r="AJ248" i="2"/>
  <c r="L248" i="2"/>
  <c r="BX152" i="2"/>
  <c r="AT141" i="3"/>
  <c r="E141" i="4"/>
  <c r="EI87" i="2"/>
  <c r="EI88" i="2" s="1"/>
  <c r="EY74" i="2"/>
  <c r="E52" i="3"/>
  <c r="AR52" i="3" s="1"/>
  <c r="FC52" i="2"/>
  <c r="AT137" i="3"/>
  <c r="E137" i="4"/>
  <c r="BY21" i="2"/>
  <c r="E84" i="4"/>
  <c r="AT84" i="3"/>
  <c r="E47" i="4"/>
  <c r="AT47" i="3"/>
  <c r="E50" i="4"/>
  <c r="AT50" i="3"/>
  <c r="E54" i="4"/>
  <c r="AT54" i="3"/>
  <c r="I29" i="9"/>
  <c r="I31" i="9"/>
  <c r="L375" i="5"/>
  <c r="L129" i="5"/>
  <c r="AN494" i="3"/>
  <c r="F494" i="3"/>
  <c r="Q494" i="3"/>
  <c r="AO491" i="3"/>
  <c r="E459" i="3"/>
  <c r="FA463" i="2"/>
  <c r="FC459" i="2"/>
  <c r="E449" i="3"/>
  <c r="AR449" i="3" s="1"/>
  <c r="FC449" i="2"/>
  <c r="DM442" i="2"/>
  <c r="EZ442" i="2"/>
  <c r="FA442" i="2" s="1"/>
  <c r="EZ252" i="2"/>
  <c r="FA252" i="2" s="1"/>
  <c r="FA254" i="2" s="1"/>
  <c r="BY252" i="2"/>
  <c r="BZ252" i="2" s="1"/>
  <c r="DM252" i="2" s="1"/>
  <c r="E475" i="3"/>
  <c r="AR475" i="3" s="1"/>
  <c r="FC475" i="2"/>
  <c r="BZ336" i="2"/>
  <c r="BY342" i="2"/>
  <c r="BX445" i="2"/>
  <c r="BX447" i="2" s="1"/>
  <c r="EZ433" i="2"/>
  <c r="BY433" i="2"/>
  <c r="BZ468" i="2"/>
  <c r="D23" i="9"/>
  <c r="D24" i="9" s="1"/>
  <c r="I31" i="8"/>
  <c r="I29" i="8"/>
  <c r="H249" i="7"/>
  <c r="K28" i="8"/>
  <c r="D31" i="8"/>
  <c r="D23" i="8"/>
  <c r="D29" i="8"/>
  <c r="F276" i="7"/>
  <c r="M275" i="7" s="1"/>
  <c r="H31" i="8"/>
  <c r="K17" i="8"/>
  <c r="J466" i="6"/>
  <c r="J469" i="6" s="1"/>
  <c r="J493" i="6" s="1"/>
  <c r="K466" i="6"/>
  <c r="K469" i="6" s="1"/>
  <c r="K493" i="6" s="1"/>
  <c r="L227" i="6"/>
  <c r="L174" i="6"/>
  <c r="L175" i="6" s="1"/>
  <c r="H466" i="6"/>
  <c r="H469" i="6" s="1"/>
  <c r="H493" i="6" s="1"/>
  <c r="F86" i="6"/>
  <c r="F245" i="6" s="1"/>
  <c r="F246" i="6" s="1"/>
  <c r="L11" i="6"/>
  <c r="L30" i="6" s="1"/>
  <c r="E482" i="5"/>
  <c r="E493" i="5" s="1"/>
  <c r="L473" i="5"/>
  <c r="L482" i="5" s="1"/>
  <c r="H129" i="6"/>
  <c r="H245" i="6" s="1"/>
  <c r="H246" i="6" s="1"/>
  <c r="L456" i="5"/>
  <c r="L408" i="5"/>
  <c r="L449" i="5" s="1"/>
  <c r="L85" i="5"/>
  <c r="F333" i="5"/>
  <c r="F466" i="5" s="1"/>
  <c r="F469" i="5" s="1"/>
  <c r="F493" i="5" s="1"/>
  <c r="H86" i="5"/>
  <c r="H245" i="5" s="1"/>
  <c r="H246" i="5" s="1"/>
  <c r="L19" i="5"/>
  <c r="F245" i="5"/>
  <c r="F246" i="5" s="1"/>
  <c r="L11" i="5"/>
  <c r="AQ445" i="3"/>
  <c r="AQ447" i="3" s="1"/>
  <c r="AE494" i="3"/>
  <c r="V491" i="3"/>
  <c r="AM335" i="3"/>
  <c r="AM464" i="3" s="1"/>
  <c r="AM467" i="3" s="1"/>
  <c r="AM491" i="3" s="1"/>
  <c r="EZ470" i="2"/>
  <c r="FA470" i="2" s="1"/>
  <c r="BY470" i="2"/>
  <c r="BZ470" i="2" s="1"/>
  <c r="DM470" i="2" s="1"/>
  <c r="AP248" i="3"/>
  <c r="BX480" i="2"/>
  <c r="E462" i="3"/>
  <c r="AR462" i="3" s="1"/>
  <c r="FC462" i="2"/>
  <c r="DL454" i="2"/>
  <c r="FA446" i="2"/>
  <c r="E436" i="3"/>
  <c r="AR436" i="3" s="1"/>
  <c r="FC436" i="2"/>
  <c r="EZ323" i="2"/>
  <c r="FA323" i="2" s="1"/>
  <c r="BY323" i="2"/>
  <c r="BZ323" i="2" s="1"/>
  <c r="DM323" i="2" s="1"/>
  <c r="AL491" i="3"/>
  <c r="BX488" i="2"/>
  <c r="E450" i="3"/>
  <c r="AR450" i="3" s="1"/>
  <c r="FC450" i="2"/>
  <c r="FC444" i="2"/>
  <c r="E444" i="3"/>
  <c r="AR444" i="3" s="1"/>
  <c r="BZ359" i="2"/>
  <c r="BY360" i="2"/>
  <c r="BZ352" i="2"/>
  <c r="BY358" i="2"/>
  <c r="DM351" i="2"/>
  <c r="DL321" i="2"/>
  <c r="E453" i="3"/>
  <c r="AR453" i="3" s="1"/>
  <c r="FC453" i="2"/>
  <c r="E439" i="3"/>
  <c r="AR439" i="3" s="1"/>
  <c r="FC439" i="2"/>
  <c r="EY471" i="2"/>
  <c r="EY480" i="2" s="1"/>
  <c r="EZ441" i="2"/>
  <c r="FA441" i="2" s="1"/>
  <c r="DL445" i="2"/>
  <c r="E410" i="3"/>
  <c r="AR410" i="3" s="1"/>
  <c r="FC410" i="2"/>
  <c r="E391" i="4"/>
  <c r="AT391" i="3"/>
  <c r="BY367" i="2"/>
  <c r="E349" i="4"/>
  <c r="AT349" i="3"/>
  <c r="E341" i="3"/>
  <c r="AR341" i="3" s="1"/>
  <c r="FC341" i="2"/>
  <c r="EM494" i="2"/>
  <c r="DW494" i="2"/>
  <c r="BW494" i="2"/>
  <c r="L464" i="2"/>
  <c r="L467" i="2" s="1"/>
  <c r="L491" i="2" s="1"/>
  <c r="E319" i="3"/>
  <c r="AR319" i="3" s="1"/>
  <c r="FC319" i="2"/>
  <c r="DM305" i="2"/>
  <c r="AT201" i="3"/>
  <c r="E201" i="4"/>
  <c r="BY199" i="2"/>
  <c r="BZ199" i="2" s="1"/>
  <c r="DM199" i="2" s="1"/>
  <c r="EY199" i="2" s="1"/>
  <c r="EZ199" i="2" s="1"/>
  <c r="FA199" i="2" s="1"/>
  <c r="E149" i="4"/>
  <c r="AT149" i="3"/>
  <c r="E140" i="4"/>
  <c r="AT140" i="3"/>
  <c r="EZ143" i="2"/>
  <c r="EZ424" i="2"/>
  <c r="FA424" i="2" s="1"/>
  <c r="BY424" i="2"/>
  <c r="BZ424" i="2" s="1"/>
  <c r="DM424" i="2" s="1"/>
  <c r="E395" i="4"/>
  <c r="AT395" i="3"/>
  <c r="E389" i="3"/>
  <c r="AR389" i="3" s="1"/>
  <c r="FC389" i="2"/>
  <c r="E385" i="3"/>
  <c r="AR385" i="3" s="1"/>
  <c r="FC385" i="2"/>
  <c r="E378" i="4"/>
  <c r="AT378" i="3"/>
  <c r="E363" i="3"/>
  <c r="AR363" i="3" s="1"/>
  <c r="FC363" i="2"/>
  <c r="E357" i="3"/>
  <c r="AR357" i="3" s="1"/>
  <c r="FC357" i="2"/>
  <c r="E346" i="3"/>
  <c r="AR346" i="3" s="1"/>
  <c r="FC346" i="2"/>
  <c r="EL464" i="2"/>
  <c r="EL467" i="2" s="1"/>
  <c r="EL491" i="2" s="1"/>
  <c r="DV464" i="2"/>
  <c r="DV467" i="2" s="1"/>
  <c r="DV491" i="2" s="1"/>
  <c r="CZ464" i="2"/>
  <c r="CZ467" i="2" s="1"/>
  <c r="CZ491" i="2" s="1"/>
  <c r="CJ464" i="2"/>
  <c r="CJ467" i="2" s="1"/>
  <c r="CJ491" i="2" s="1"/>
  <c r="BL464" i="2"/>
  <c r="BL467" i="2" s="1"/>
  <c r="BL491" i="2" s="1"/>
  <c r="AV464" i="2"/>
  <c r="AV467" i="2" s="1"/>
  <c r="AV491" i="2" s="1"/>
  <c r="AF464" i="2"/>
  <c r="AF467" i="2" s="1"/>
  <c r="AF491" i="2" s="1"/>
  <c r="O494" i="2"/>
  <c r="E324" i="3"/>
  <c r="AR324" i="3" s="1"/>
  <c r="FC324" i="2"/>
  <c r="BZ305" i="2"/>
  <c r="E287" i="4"/>
  <c r="AT287" i="3"/>
  <c r="EZ285" i="2"/>
  <c r="FA275" i="2"/>
  <c r="FC255" i="2"/>
  <c r="E255" i="3"/>
  <c r="FA260" i="2"/>
  <c r="DD221" i="2"/>
  <c r="DD247" i="2" s="1"/>
  <c r="DD248" i="2" s="1"/>
  <c r="DL210" i="2"/>
  <c r="BY185" i="2"/>
  <c r="E460" i="4"/>
  <c r="AT460" i="3"/>
  <c r="DL432" i="2"/>
  <c r="E405" i="3"/>
  <c r="AR405" i="3" s="1"/>
  <c r="FC405" i="2"/>
  <c r="BY374" i="2"/>
  <c r="E362" i="3"/>
  <c r="AR362" i="3" s="1"/>
  <c r="FC362" i="2"/>
  <c r="E354" i="3"/>
  <c r="AR354" i="3" s="1"/>
  <c r="FC354" i="2"/>
  <c r="BZ351" i="2"/>
  <c r="E338" i="4"/>
  <c r="AT338" i="3"/>
  <c r="CY464" i="2"/>
  <c r="CY467" i="2" s="1"/>
  <c r="CY491" i="2" s="1"/>
  <c r="CI464" i="2"/>
  <c r="CI467" i="2" s="1"/>
  <c r="CI491" i="2" s="1"/>
  <c r="BK494" i="2"/>
  <c r="AU494" i="2"/>
  <c r="AE464" i="2"/>
  <c r="AE467" i="2" s="1"/>
  <c r="AE491" i="2" s="1"/>
  <c r="N464" i="2"/>
  <c r="N467" i="2" s="1"/>
  <c r="N491" i="2" s="1"/>
  <c r="EY335" i="2"/>
  <c r="EY464" i="2" s="1"/>
  <c r="EY467" i="2" s="1"/>
  <c r="BY310" i="2"/>
  <c r="BZ310" i="2" s="1"/>
  <c r="DM310" i="2" s="1"/>
  <c r="EZ310" i="2"/>
  <c r="FA310" i="2" s="1"/>
  <c r="E303" i="3"/>
  <c r="AR303" i="3" s="1"/>
  <c r="FC303" i="2"/>
  <c r="BY229" i="2"/>
  <c r="BZ222" i="2"/>
  <c r="EZ189" i="2"/>
  <c r="E142" i="3"/>
  <c r="AR142" i="3" s="1"/>
  <c r="FC142" i="2"/>
  <c r="DM143" i="2"/>
  <c r="E120" i="3"/>
  <c r="AR120" i="3" s="1"/>
  <c r="FC120" i="2"/>
  <c r="FA112" i="2"/>
  <c r="BZ89" i="2"/>
  <c r="BY102" i="2"/>
  <c r="E484" i="4"/>
  <c r="AT484" i="3"/>
  <c r="E455" i="3"/>
  <c r="FA456" i="2"/>
  <c r="FC455" i="2"/>
  <c r="FC456" i="2" s="1"/>
  <c r="EZ427" i="2"/>
  <c r="FA427" i="2" s="1"/>
  <c r="E413" i="4"/>
  <c r="AT413" i="3"/>
  <c r="E379" i="3"/>
  <c r="AR379" i="3" s="1"/>
  <c r="FC379" i="2"/>
  <c r="EZ351" i="2"/>
  <c r="EF464" i="2"/>
  <c r="EF467" i="2" s="1"/>
  <c r="EF491" i="2" s="1"/>
  <c r="DP464" i="2"/>
  <c r="DP467" i="2" s="1"/>
  <c r="DP491" i="2" s="1"/>
  <c r="BY321" i="2"/>
  <c r="BZ306" i="2"/>
  <c r="BZ321" i="2" s="1"/>
  <c r="E271" i="3"/>
  <c r="AR271" i="3" s="1"/>
  <c r="FC271" i="2"/>
  <c r="EZ274" i="2"/>
  <c r="E211" i="3"/>
  <c r="AR211" i="3" s="1"/>
  <c r="FC211" i="2"/>
  <c r="Y464" i="2"/>
  <c r="Y467" i="2" s="1"/>
  <c r="Y491" i="2" s="1"/>
  <c r="E283" i="4"/>
  <c r="AT283" i="3"/>
  <c r="E282" i="4"/>
  <c r="AT282" i="3"/>
  <c r="BZ260" i="2"/>
  <c r="BY235" i="2"/>
  <c r="BZ235" i="2" s="1"/>
  <c r="DM235" i="2" s="1"/>
  <c r="EZ235" i="2"/>
  <c r="FA235" i="2" s="1"/>
  <c r="EZ230" i="2"/>
  <c r="FA222" i="2"/>
  <c r="EZ229" i="2"/>
  <c r="E217" i="3"/>
  <c r="AR217" i="3" s="1"/>
  <c r="FC217" i="2"/>
  <c r="E135" i="3"/>
  <c r="AR135" i="3" s="1"/>
  <c r="FC135" i="2"/>
  <c r="E115" i="3"/>
  <c r="AR115" i="3" s="1"/>
  <c r="FC115" i="2"/>
  <c r="DI494" i="2"/>
  <c r="E272" i="3"/>
  <c r="AR272" i="3" s="1"/>
  <c r="FC272" i="2"/>
  <c r="AT225" i="3"/>
  <c r="E225" i="4"/>
  <c r="DM167" i="2"/>
  <c r="EY167" i="2" s="1"/>
  <c r="EZ167" i="2" s="1"/>
  <c r="FA167" i="2" s="1"/>
  <c r="AK118" i="2"/>
  <c r="AK131" i="2" s="1"/>
  <c r="DM99" i="2"/>
  <c r="EY99" i="2" s="1"/>
  <c r="EZ99" i="2" s="1"/>
  <c r="FA99" i="2" s="1"/>
  <c r="FB247" i="2"/>
  <c r="FB248" i="2" s="1"/>
  <c r="DE247" i="2"/>
  <c r="DE248" i="2" s="1"/>
  <c r="CO247" i="2"/>
  <c r="CO248" i="2" s="1"/>
  <c r="AK254" i="2"/>
  <c r="AK335" i="2" s="1"/>
  <c r="AK464" i="2" s="1"/>
  <c r="AK467" i="2" s="1"/>
  <c r="AK491" i="2" s="1"/>
  <c r="BY251" i="2"/>
  <c r="E80" i="3"/>
  <c r="AR80" i="3" s="1"/>
  <c r="FC80" i="2"/>
  <c r="G247" i="2"/>
  <c r="G248" i="2" s="1"/>
  <c r="FA64" i="2"/>
  <c r="EF248" i="2"/>
  <c r="DP248" i="2"/>
  <c r="EV248" i="2"/>
  <c r="BY31" i="2"/>
  <c r="BZ22" i="2"/>
  <c r="P248" i="2"/>
  <c r="E160" i="3"/>
  <c r="AR160" i="3" s="1"/>
  <c r="FC160" i="2"/>
  <c r="BZ33" i="2"/>
  <c r="BY63" i="2"/>
  <c r="EN248" i="2"/>
  <c r="CW248" i="2"/>
  <c r="CG248" i="2"/>
  <c r="AC248" i="2"/>
  <c r="M248" i="2"/>
  <c r="DH248" i="2"/>
  <c r="CB248" i="2"/>
  <c r="AF248" i="2"/>
  <c r="BZ143" i="2"/>
  <c r="BX229" i="2"/>
  <c r="AT169" i="3"/>
  <c r="E169" i="4"/>
  <c r="E133" i="3"/>
  <c r="AR133" i="3" s="1"/>
  <c r="FC133" i="2"/>
  <c r="DL88" i="2"/>
  <c r="E44" i="3"/>
  <c r="AR44" i="3" s="1"/>
  <c r="FC44" i="2"/>
  <c r="E25" i="4"/>
  <c r="AT25" i="3"/>
  <c r="E12" i="4"/>
  <c r="AT12" i="3"/>
  <c r="E68" i="4"/>
  <c r="AT68" i="3"/>
  <c r="E59" i="4"/>
  <c r="AT59" i="3"/>
  <c r="E67" i="4"/>
  <c r="AT67" i="3"/>
  <c r="G146" i="7" l="1" a="1"/>
  <c r="DM189" i="2"/>
  <c r="DM193" i="2" s="1"/>
  <c r="G32" i="9"/>
  <c r="K18" i="8"/>
  <c r="AQ464" i="3"/>
  <c r="AQ467" i="3" s="1"/>
  <c r="AQ491" i="3" s="1"/>
  <c r="E38" i="4"/>
  <c r="AT38" i="3"/>
  <c r="E139" i="4"/>
  <c r="AT139" i="3"/>
  <c r="FC489" i="2"/>
  <c r="FC490" i="2" s="1"/>
  <c r="F32" i="9"/>
  <c r="E21" i="3"/>
  <c r="BY152" i="2"/>
  <c r="H32" i="9"/>
  <c r="E204" i="4"/>
  <c r="AT204" i="3"/>
  <c r="EY491" i="2"/>
  <c r="EZ471" i="2"/>
  <c r="FA490" i="2"/>
  <c r="BY285" i="2"/>
  <c r="BZ489" i="2"/>
  <c r="AT148" i="3"/>
  <c r="E148" i="4"/>
  <c r="E242" i="4"/>
  <c r="AT242" i="3"/>
  <c r="L30" i="5"/>
  <c r="FC351" i="2"/>
  <c r="L333" i="6"/>
  <c r="L466" i="6" s="1"/>
  <c r="L469" i="6" s="1"/>
  <c r="L493" i="6" s="1"/>
  <c r="DM306" i="2"/>
  <c r="DM321" i="2" s="1"/>
  <c r="I32" i="9"/>
  <c r="F52" i="7" a="1"/>
  <c r="E200" i="3"/>
  <c r="FC200" i="2"/>
  <c r="E170" i="3"/>
  <c r="FC170" i="2"/>
  <c r="E186" i="3"/>
  <c r="FC186" i="2"/>
  <c r="E495" i="2"/>
  <c r="BT495" i="2" s="1"/>
  <c r="EJ495" i="2"/>
  <c r="DT495" i="2"/>
  <c r="CZ495" i="2"/>
  <c r="CJ495" i="2"/>
  <c r="BP495" i="2"/>
  <c r="BD495" i="2"/>
  <c r="AZ495" i="2"/>
  <c r="AN495" i="2"/>
  <c r="AJ495" i="2"/>
  <c r="AB495" i="2"/>
  <c r="X495" i="2"/>
  <c r="T495" i="2"/>
  <c r="L495" i="2"/>
  <c r="H495" i="2"/>
  <c r="EU495" i="2"/>
  <c r="EM495" i="2"/>
  <c r="EE495" i="2"/>
  <c r="DW495" i="2"/>
  <c r="DS495" i="2"/>
  <c r="DO495" i="2"/>
  <c r="DG495" i="2"/>
  <c r="DC495" i="2"/>
  <c r="CY495" i="2"/>
  <c r="CQ495" i="2"/>
  <c r="CM495" i="2"/>
  <c r="CI495" i="2"/>
  <c r="CA495" i="2"/>
  <c r="BW495" i="2"/>
  <c r="BS495" i="2"/>
  <c r="BK495" i="2"/>
  <c r="BG495" i="2"/>
  <c r="BC495" i="2"/>
  <c r="AU495" i="2"/>
  <c r="AQ495" i="2"/>
  <c r="AM495" i="2"/>
  <c r="AE495" i="2"/>
  <c r="AA495" i="2"/>
  <c r="W495" i="2"/>
  <c r="O495" i="2"/>
  <c r="K495" i="2"/>
  <c r="G495" i="2"/>
  <c r="DZ495" i="2"/>
  <c r="DJ495" i="2"/>
  <c r="CT495" i="2"/>
  <c r="BN495" i="2"/>
  <c r="AX495" i="2"/>
  <c r="AH495" i="2"/>
  <c r="EL495" i="2"/>
  <c r="DV495" i="2"/>
  <c r="DF495" i="2"/>
  <c r="BJ495" i="2"/>
  <c r="AT495" i="2"/>
  <c r="AD495" i="2"/>
  <c r="EX495" i="2"/>
  <c r="EH495" i="2"/>
  <c r="DR495" i="2"/>
  <c r="CL495" i="2"/>
  <c r="BV495" i="2"/>
  <c r="BF495" i="2"/>
  <c r="Z495" i="2"/>
  <c r="J495" i="2"/>
  <c r="ET495" i="2"/>
  <c r="DN495" i="2"/>
  <c r="CX495" i="2"/>
  <c r="CH495" i="2"/>
  <c r="BB495" i="2"/>
  <c r="AL495" i="2"/>
  <c r="V495" i="2"/>
  <c r="E163" i="3"/>
  <c r="FC163" i="2"/>
  <c r="DD494" i="2"/>
  <c r="G182" i="7"/>
  <c r="G178" i="7"/>
  <c r="G174" i="7"/>
  <c r="G170" i="7"/>
  <c r="G166" i="7"/>
  <c r="G162" i="7"/>
  <c r="G158" i="7"/>
  <c r="G154" i="7"/>
  <c r="G150" i="7"/>
  <c r="G146" i="7"/>
  <c r="G177" i="7"/>
  <c r="G172" i="7"/>
  <c r="G167" i="7"/>
  <c r="G161" i="7"/>
  <c r="G156" i="7"/>
  <c r="G151" i="7"/>
  <c r="G181" i="7"/>
  <c r="G176" i="7"/>
  <c r="G171" i="7"/>
  <c r="G165" i="7"/>
  <c r="G160" i="7"/>
  <c r="G155" i="7"/>
  <c r="G149" i="7"/>
  <c r="G180" i="7"/>
  <c r="G175" i="7"/>
  <c r="G169" i="7"/>
  <c r="G164" i="7"/>
  <c r="G159" i="7"/>
  <c r="G153" i="7"/>
  <c r="G148" i="7"/>
  <c r="G179" i="7"/>
  <c r="G173" i="7"/>
  <c r="G168" i="7"/>
  <c r="G163" i="7"/>
  <c r="G157" i="7"/>
  <c r="G152" i="7"/>
  <c r="G147" i="7"/>
  <c r="F14" i="7" a="1"/>
  <c r="E181" i="3"/>
  <c r="FC181" i="2"/>
  <c r="E99" i="3"/>
  <c r="FC99" i="2"/>
  <c r="E199" i="3"/>
  <c r="FC199" i="2"/>
  <c r="AR255" i="3"/>
  <c r="E260" i="3"/>
  <c r="E324" i="4"/>
  <c r="AT324" i="3"/>
  <c r="E346" i="4"/>
  <c r="AT346" i="3"/>
  <c r="E441" i="3"/>
  <c r="AR441" i="3" s="1"/>
  <c r="FC441" i="2"/>
  <c r="E436" i="4"/>
  <c r="AT436" i="3"/>
  <c r="E231" i="4"/>
  <c r="AT231" i="3"/>
  <c r="E218" i="4"/>
  <c r="AT218" i="3"/>
  <c r="AQ197" i="3"/>
  <c r="AR197" i="3" s="1"/>
  <c r="E328" i="4"/>
  <c r="AT328" i="3"/>
  <c r="EZ406" i="2"/>
  <c r="FA374" i="2"/>
  <c r="E214" i="3"/>
  <c r="AR214" i="3" s="1"/>
  <c r="FC214" i="2"/>
  <c r="CN494" i="2"/>
  <c r="AR359" i="3"/>
  <c r="E360" i="3"/>
  <c r="E307" i="3"/>
  <c r="AR307" i="3" s="1"/>
  <c r="FC307" i="2"/>
  <c r="AR465" i="3"/>
  <c r="E466" i="3"/>
  <c r="DM446" i="2"/>
  <c r="E37" i="4"/>
  <c r="AT37" i="3"/>
  <c r="E223" i="4"/>
  <c r="AT223" i="3"/>
  <c r="BZ15" i="2"/>
  <c r="DM14" i="2"/>
  <c r="DM15" i="2" s="1"/>
  <c r="BY131" i="2"/>
  <c r="E48" i="4"/>
  <c r="AT48" i="3"/>
  <c r="E192" i="4"/>
  <c r="AT192" i="3"/>
  <c r="E244" i="4"/>
  <c r="AT244" i="3"/>
  <c r="E264" i="4"/>
  <c r="AT264" i="3"/>
  <c r="E44" i="4"/>
  <c r="AT44" i="3"/>
  <c r="BZ31" i="2"/>
  <c r="DM22" i="2"/>
  <c r="DM31" i="2" s="1"/>
  <c r="E167" i="3"/>
  <c r="FC167" i="2"/>
  <c r="E272" i="4"/>
  <c r="AT272" i="3"/>
  <c r="E115" i="4"/>
  <c r="AT115" i="3"/>
  <c r="AT217" i="3"/>
  <c r="E217" i="4"/>
  <c r="E235" i="3"/>
  <c r="AR235" i="3" s="1"/>
  <c r="FC235" i="2"/>
  <c r="E211" i="4"/>
  <c r="AT211" i="3"/>
  <c r="E456" i="3"/>
  <c r="AR455" i="3"/>
  <c r="BZ102" i="2"/>
  <c r="DM89" i="2"/>
  <c r="E120" i="4"/>
  <c r="AT120" i="3"/>
  <c r="FA189" i="2"/>
  <c r="EZ193" i="2"/>
  <c r="E303" i="4"/>
  <c r="AT303" i="3"/>
  <c r="G22" i="7"/>
  <c r="N494" i="2"/>
  <c r="E354" i="4"/>
  <c r="AT354" i="3"/>
  <c r="DL221" i="2"/>
  <c r="FC260" i="2"/>
  <c r="AV494" i="2"/>
  <c r="DV494" i="2"/>
  <c r="E453" i="4"/>
  <c r="AT453" i="3"/>
  <c r="BZ360" i="2"/>
  <c r="DM359" i="2"/>
  <c r="DM360" i="2" s="1"/>
  <c r="E450" i="4"/>
  <c r="AT450" i="3"/>
  <c r="E446" i="3"/>
  <c r="FC446" i="2"/>
  <c r="E462" i="4"/>
  <c r="AT462" i="3"/>
  <c r="E470" i="3"/>
  <c r="AR470" i="3" s="1"/>
  <c r="FC470" i="2"/>
  <c r="V494" i="3"/>
  <c r="BZ471" i="2"/>
  <c r="DM468" i="2"/>
  <c r="DM471" i="2" s="1"/>
  <c r="DM480" i="2" s="1"/>
  <c r="AR489" i="3"/>
  <c r="E490" i="3"/>
  <c r="E463" i="3"/>
  <c r="AR459" i="3"/>
  <c r="L466" i="5"/>
  <c r="L469" i="5" s="1"/>
  <c r="L493" i="5" s="1"/>
  <c r="BY13" i="2"/>
  <c r="BZ8" i="2"/>
  <c r="E127" i="4"/>
  <c r="AT127" i="3"/>
  <c r="E184" i="4"/>
  <c r="AT184" i="3"/>
  <c r="E216" i="4"/>
  <c r="AT216" i="3"/>
  <c r="E267" i="4"/>
  <c r="AT267" i="3"/>
  <c r="AC494" i="2"/>
  <c r="EJ494" i="2"/>
  <c r="E384" i="4"/>
  <c r="AT384" i="3"/>
  <c r="BZ118" i="2"/>
  <c r="DM112" i="2"/>
  <c r="DM118" i="2" s="1"/>
  <c r="E134" i="4"/>
  <c r="AT134" i="3"/>
  <c r="E258" i="4"/>
  <c r="AT258" i="3"/>
  <c r="E286" i="3"/>
  <c r="FA295" i="2"/>
  <c r="FC286" i="2"/>
  <c r="FC295" i="2" s="1"/>
  <c r="E292" i="4"/>
  <c r="AT292" i="3"/>
  <c r="R494" i="2"/>
  <c r="DC494" i="2"/>
  <c r="AJ494" i="2"/>
  <c r="E340" i="4"/>
  <c r="AT340" i="3"/>
  <c r="E375" i="3"/>
  <c r="AR375" i="3" s="1"/>
  <c r="FC375" i="2"/>
  <c r="E256" i="4"/>
  <c r="AT256" i="3"/>
  <c r="E320" i="4"/>
  <c r="AT320" i="3"/>
  <c r="E437" i="4"/>
  <c r="AT437" i="3"/>
  <c r="BN494" i="2"/>
  <c r="E482" i="4"/>
  <c r="AT482" i="3"/>
  <c r="EZ454" i="2"/>
  <c r="FA448" i="2"/>
  <c r="AD494" i="3"/>
  <c r="AK87" i="2"/>
  <c r="AK88" i="2" s="1"/>
  <c r="EZ69" i="2"/>
  <c r="BY69" i="2"/>
  <c r="E60" i="4"/>
  <c r="AT60" i="3"/>
  <c r="E82" i="4"/>
  <c r="AT82" i="3"/>
  <c r="E18" i="4"/>
  <c r="AR21" i="3"/>
  <c r="AT18" i="3"/>
  <c r="E124" i="4"/>
  <c r="AT124" i="3"/>
  <c r="E114" i="4"/>
  <c r="AT114" i="3"/>
  <c r="E281" i="4"/>
  <c r="AT281" i="3"/>
  <c r="E350" i="4"/>
  <c r="AT350" i="3"/>
  <c r="E209" i="3"/>
  <c r="FC209" i="2"/>
  <c r="E277" i="3"/>
  <c r="AR277" i="3" s="1"/>
  <c r="FC277" i="2"/>
  <c r="CB494" i="2"/>
  <c r="E147" i="4"/>
  <c r="AT147" i="3"/>
  <c r="E203" i="4"/>
  <c r="AT203" i="3"/>
  <c r="E336" i="3"/>
  <c r="FA342" i="2"/>
  <c r="FC336" i="2"/>
  <c r="FC342" i="2" s="1"/>
  <c r="E367" i="3"/>
  <c r="AR361" i="3"/>
  <c r="E377" i="4"/>
  <c r="AT377" i="3"/>
  <c r="E24" i="4"/>
  <c r="AT24" i="3"/>
  <c r="E43" i="4"/>
  <c r="AT43" i="3"/>
  <c r="E73" i="4"/>
  <c r="AT73" i="3"/>
  <c r="E56" i="4"/>
  <c r="AT56" i="3"/>
  <c r="FC246" i="2"/>
  <c r="CC494" i="2"/>
  <c r="BZ274" i="2"/>
  <c r="DM261" i="2"/>
  <c r="DM274" i="2" s="1"/>
  <c r="E423" i="3"/>
  <c r="AR423" i="3" s="1"/>
  <c r="FC423" i="2"/>
  <c r="E234" i="3"/>
  <c r="AR234" i="3" s="1"/>
  <c r="FC234" i="2"/>
  <c r="BZ295" i="2"/>
  <c r="DM286" i="2"/>
  <c r="DM295" i="2" s="1"/>
  <c r="G18" i="7"/>
  <c r="J494" i="2"/>
  <c r="E172" i="4"/>
  <c r="AT172" i="3"/>
  <c r="E276" i="4"/>
  <c r="AT276" i="3"/>
  <c r="E317" i="4"/>
  <c r="AT317" i="3"/>
  <c r="BX335" i="2"/>
  <c r="BX464" i="2" s="1"/>
  <c r="BX467" i="2" s="1"/>
  <c r="BX491" i="2" s="1"/>
  <c r="AB494" i="2"/>
  <c r="CV494" i="2"/>
  <c r="G16" i="7"/>
  <c r="H494" i="2"/>
  <c r="BZ373" i="2"/>
  <c r="DM368" i="2"/>
  <c r="DM373" i="2" s="1"/>
  <c r="E434" i="3"/>
  <c r="AR434" i="3" s="1"/>
  <c r="FC434" i="2"/>
  <c r="E224" i="3"/>
  <c r="AR224" i="3" s="1"/>
  <c r="FC224" i="2"/>
  <c r="E479" i="4"/>
  <c r="AT479" i="3"/>
  <c r="AR468" i="3"/>
  <c r="AH494" i="3"/>
  <c r="E23" i="8"/>
  <c r="E31" i="8"/>
  <c r="E29" i="8"/>
  <c r="J32" i="9"/>
  <c r="D32" i="9"/>
  <c r="J31" i="8"/>
  <c r="J23" i="8"/>
  <c r="J29" i="8"/>
  <c r="AR85" i="3"/>
  <c r="AQ85" i="3"/>
  <c r="AQ182" i="3"/>
  <c r="AR182" i="3" s="1"/>
  <c r="EY63" i="2"/>
  <c r="EZ40" i="2"/>
  <c r="E263" i="4"/>
  <c r="AT263" i="3"/>
  <c r="E313" i="4"/>
  <c r="AT313" i="3"/>
  <c r="AQ196" i="3"/>
  <c r="AR196" i="3" s="1"/>
  <c r="E306" i="3"/>
  <c r="FA321" i="2"/>
  <c r="FC306" i="2"/>
  <c r="E327" i="4"/>
  <c r="AT327" i="3"/>
  <c r="E400" i="4"/>
  <c r="AT400" i="3"/>
  <c r="AQ94" i="3"/>
  <c r="AR94" i="3" s="1"/>
  <c r="AQ154" i="3"/>
  <c r="AR154" i="3" s="1"/>
  <c r="AQ96" i="3"/>
  <c r="AR96" i="3" s="1"/>
  <c r="E213" i="4"/>
  <c r="AT213" i="3"/>
  <c r="AQ174" i="3"/>
  <c r="AR174" i="3" s="1"/>
  <c r="EZ232" i="2"/>
  <c r="FA230" i="2"/>
  <c r="CY494" i="2"/>
  <c r="AF494" i="2"/>
  <c r="E363" i="4"/>
  <c r="AT363" i="3"/>
  <c r="AL494" i="3"/>
  <c r="E475" i="4"/>
  <c r="AT475" i="3"/>
  <c r="E319" i="4"/>
  <c r="AT319" i="3"/>
  <c r="E410" i="4"/>
  <c r="AT410" i="3"/>
  <c r="E444" i="4"/>
  <c r="AT444" i="3"/>
  <c r="E323" i="3"/>
  <c r="AR323" i="3" s="1"/>
  <c r="FC323" i="2"/>
  <c r="AM494" i="3"/>
  <c r="BY471" i="2"/>
  <c r="BY480" i="2" s="1"/>
  <c r="BY445" i="2"/>
  <c r="BZ433" i="2"/>
  <c r="BZ342" i="2"/>
  <c r="DM336" i="2"/>
  <c r="DM342" i="2" s="1"/>
  <c r="E252" i="3"/>
  <c r="AR252" i="3" s="1"/>
  <c r="FC252" i="2"/>
  <c r="E449" i="4"/>
  <c r="AT449" i="3"/>
  <c r="AO494" i="3"/>
  <c r="E52" i="4"/>
  <c r="AT52" i="3"/>
  <c r="EZ31" i="2"/>
  <c r="FA22" i="2"/>
  <c r="E65" i="4"/>
  <c r="AT65" i="3"/>
  <c r="E119" i="3"/>
  <c r="FC119" i="2"/>
  <c r="FC128" i="2" s="1"/>
  <c r="FA128" i="2"/>
  <c r="FC180" i="2"/>
  <c r="E180" i="3"/>
  <c r="E71" i="4"/>
  <c r="AT71" i="3"/>
  <c r="BY165" i="2"/>
  <c r="BZ153" i="2"/>
  <c r="DM64" i="2"/>
  <c r="BY208" i="2"/>
  <c r="BZ194" i="2"/>
  <c r="E262" i="4"/>
  <c r="AT262" i="3"/>
  <c r="E351" i="3"/>
  <c r="AR345" i="3"/>
  <c r="BY210" i="2"/>
  <c r="EZ210" i="2"/>
  <c r="BX221" i="2"/>
  <c r="BX247" i="2" s="1"/>
  <c r="BX248" i="2" s="1"/>
  <c r="ER494" i="2"/>
  <c r="BO494" i="2"/>
  <c r="E168" i="3"/>
  <c r="FC168" i="2"/>
  <c r="E308" i="3"/>
  <c r="AR308" i="3" s="1"/>
  <c r="FC308" i="2"/>
  <c r="AT326" i="3"/>
  <c r="E326" i="4"/>
  <c r="AZ494" i="2"/>
  <c r="DZ494" i="2"/>
  <c r="E414" i="4"/>
  <c r="AT414" i="3"/>
  <c r="E143" i="3"/>
  <c r="AR132" i="3"/>
  <c r="P494" i="2"/>
  <c r="EQ494" i="2"/>
  <c r="E418" i="3"/>
  <c r="AR418" i="3" s="1"/>
  <c r="FC418" i="2"/>
  <c r="E451" i="4"/>
  <c r="AT451" i="3"/>
  <c r="E440" i="4"/>
  <c r="AT440" i="3"/>
  <c r="E469" i="3"/>
  <c r="AR469" i="3" s="1"/>
  <c r="FC469" i="2"/>
  <c r="FC471" i="2" s="1"/>
  <c r="E144" i="3"/>
  <c r="FC144" i="2"/>
  <c r="FC151" i="2" s="1"/>
  <c r="FA151" i="2"/>
  <c r="FA152" i="2" s="1"/>
  <c r="E220" i="4"/>
  <c r="AT220" i="3"/>
  <c r="BZ111" i="2"/>
  <c r="DM103" i="2"/>
  <c r="E72" i="3"/>
  <c r="AR72" i="3" s="1"/>
  <c r="FC72" i="2"/>
  <c r="E75" i="4"/>
  <c r="AT75" i="3"/>
  <c r="E219" i="4"/>
  <c r="AT219" i="3"/>
  <c r="CS494" i="2"/>
  <c r="DF494" i="2"/>
  <c r="E411" i="4"/>
  <c r="AT411" i="3"/>
  <c r="E191" i="4"/>
  <c r="AT191" i="3"/>
  <c r="AT273" i="3"/>
  <c r="E273" i="4"/>
  <c r="E309" i="4"/>
  <c r="AT309" i="3"/>
  <c r="E435" i="4"/>
  <c r="AT435" i="3"/>
  <c r="AR92" i="3"/>
  <c r="AQ92" i="3"/>
  <c r="E236" i="4"/>
  <c r="AT236" i="3"/>
  <c r="CR494" i="2"/>
  <c r="E355" i="4"/>
  <c r="AT355" i="3"/>
  <c r="E383" i="4"/>
  <c r="AT383" i="3"/>
  <c r="E161" i="3"/>
  <c r="FC161" i="2"/>
  <c r="E353" i="4"/>
  <c r="AT353" i="3"/>
  <c r="EZ373" i="2"/>
  <c r="DM144" i="2"/>
  <c r="DM151" i="2" s="1"/>
  <c r="DM152" i="2" s="1"/>
  <c r="BZ151" i="2"/>
  <c r="BZ152" i="2" s="1"/>
  <c r="BZ17" i="2"/>
  <c r="DM16" i="2"/>
  <c r="DM17" i="2" s="1"/>
  <c r="E33" i="3"/>
  <c r="FC33" i="2"/>
  <c r="E246" i="3"/>
  <c r="AR240" i="3"/>
  <c r="E265" i="4"/>
  <c r="AT265" i="3"/>
  <c r="BY274" i="2"/>
  <c r="E296" i="3"/>
  <c r="FC296" i="2"/>
  <c r="FC305" i="2" s="1"/>
  <c r="FA305" i="2"/>
  <c r="E337" i="4"/>
  <c r="AT337" i="3"/>
  <c r="AQ107" i="3"/>
  <c r="AR107" i="3" s="1"/>
  <c r="E371" i="4"/>
  <c r="AT371" i="3"/>
  <c r="E407" i="3"/>
  <c r="FA416" i="2"/>
  <c r="FC407" i="2"/>
  <c r="FC416" i="2" s="1"/>
  <c r="AR494" i="2"/>
  <c r="DR494" i="2"/>
  <c r="E381" i="4"/>
  <c r="AT381" i="3"/>
  <c r="AR251" i="3"/>
  <c r="DL335" i="2"/>
  <c r="BR494" i="2"/>
  <c r="E356" i="4"/>
  <c r="AT356" i="3"/>
  <c r="E452" i="4"/>
  <c r="AT452" i="3"/>
  <c r="BZ458" i="2"/>
  <c r="DM457" i="2"/>
  <c r="DM458" i="2" s="1"/>
  <c r="BZ480" i="2"/>
  <c r="BY488" i="2"/>
  <c r="BZ481" i="2"/>
  <c r="E485" i="4"/>
  <c r="AT485" i="3"/>
  <c r="L86" i="6"/>
  <c r="L245" i="6" s="1"/>
  <c r="L246" i="6" s="1"/>
  <c r="AQ78" i="3"/>
  <c r="AR78" i="3" s="1"/>
  <c r="E494" i="2"/>
  <c r="AQ101" i="3"/>
  <c r="AR101" i="3"/>
  <c r="AR98" i="3"/>
  <c r="AQ98" i="3"/>
  <c r="E30" i="4"/>
  <c r="AT30" i="3"/>
  <c r="AQ158" i="3"/>
  <c r="AR158" i="3" s="1"/>
  <c r="AQ187" i="3"/>
  <c r="AR187" i="3" s="1"/>
  <c r="EZ321" i="2"/>
  <c r="E443" i="4"/>
  <c r="AT443" i="3"/>
  <c r="AQ157" i="3"/>
  <c r="AR157" i="3" s="1"/>
  <c r="AQ202" i="3"/>
  <c r="AR202" i="3" s="1"/>
  <c r="E330" i="4"/>
  <c r="AT330" i="3"/>
  <c r="AQ104" i="3"/>
  <c r="AR104" i="3" s="1"/>
  <c r="AQ171" i="3"/>
  <c r="AR171" i="3" s="1"/>
  <c r="AQ159" i="3"/>
  <c r="AR159" i="3" s="1"/>
  <c r="BY176" i="2"/>
  <c r="BY177" i="2" s="1"/>
  <c r="AQ207" i="3"/>
  <c r="AR207" i="3" s="1"/>
  <c r="E271" i="4"/>
  <c r="AT271" i="3"/>
  <c r="BY406" i="2"/>
  <c r="BZ374" i="2"/>
  <c r="CZ494" i="2"/>
  <c r="E385" i="4"/>
  <c r="AT385" i="3"/>
  <c r="E81" i="4"/>
  <c r="AT81" i="3"/>
  <c r="BZ246" i="2"/>
  <c r="DM240" i="2"/>
  <c r="DM246" i="2" s="1"/>
  <c r="E426" i="3"/>
  <c r="AR426" i="3" s="1"/>
  <c r="FC426" i="2"/>
  <c r="DT494" i="2"/>
  <c r="EY494" i="2" s="1"/>
  <c r="E155" i="4"/>
  <c r="AT155" i="3"/>
  <c r="BZ178" i="2"/>
  <c r="BY183" i="2"/>
  <c r="E312" i="4"/>
  <c r="AT312" i="3"/>
  <c r="E386" i="4"/>
  <c r="AT386" i="3"/>
  <c r="FC143" i="2"/>
  <c r="EZ239" i="2"/>
  <c r="FA233" i="2"/>
  <c r="DL247" i="2"/>
  <c r="DL248" i="2" s="1"/>
  <c r="E160" i="4"/>
  <c r="AT160" i="3"/>
  <c r="BY32" i="2"/>
  <c r="E64" i="3"/>
  <c r="FC64" i="2"/>
  <c r="E80" i="4"/>
  <c r="AT80" i="3"/>
  <c r="Y494" i="2"/>
  <c r="E427" i="3"/>
  <c r="AR427" i="3" s="1"/>
  <c r="FC427" i="2"/>
  <c r="E112" i="3"/>
  <c r="FC112" i="2"/>
  <c r="BZ229" i="2"/>
  <c r="DM222" i="2"/>
  <c r="DM229" i="2" s="1"/>
  <c r="E310" i="3"/>
  <c r="AR310" i="3" s="1"/>
  <c r="FC310" i="2"/>
  <c r="AE494" i="2"/>
  <c r="E405" i="4"/>
  <c r="AT405" i="3"/>
  <c r="FA285" i="2"/>
  <c r="E275" i="3"/>
  <c r="FC275" i="2"/>
  <c r="FC285" i="2" s="1"/>
  <c r="BL494" i="2"/>
  <c r="EL494" i="2"/>
  <c r="E357" i="4"/>
  <c r="AT357" i="3"/>
  <c r="E389" i="4"/>
  <c r="AT389" i="3"/>
  <c r="E424" i="3"/>
  <c r="AR424" i="3" s="1"/>
  <c r="FC424" i="2"/>
  <c r="BZ63" i="2"/>
  <c r="DM33" i="2"/>
  <c r="DM63" i="2" s="1"/>
  <c r="BZ251" i="2"/>
  <c r="BY254" i="2"/>
  <c r="E135" i="4"/>
  <c r="AT135" i="3"/>
  <c r="E222" i="3"/>
  <c r="FA229" i="2"/>
  <c r="FC222" i="2"/>
  <c r="DP494" i="2"/>
  <c r="E379" i="4"/>
  <c r="AT379" i="3"/>
  <c r="CI494" i="2"/>
  <c r="E362" i="4"/>
  <c r="AT362" i="3"/>
  <c r="BZ185" i="2"/>
  <c r="BY188" i="2"/>
  <c r="G23" i="7" a="1"/>
  <c r="CJ494" i="2"/>
  <c r="G20" i="7"/>
  <c r="L494" i="2"/>
  <c r="E341" i="4"/>
  <c r="AT341" i="3"/>
  <c r="DL447" i="2"/>
  <c r="E439" i="4"/>
  <c r="AT439" i="3"/>
  <c r="BZ358" i="2"/>
  <c r="DM352" i="2"/>
  <c r="DM358" i="2" s="1"/>
  <c r="K21" i="8"/>
  <c r="K23" i="8" s="1"/>
  <c r="EZ445" i="2"/>
  <c r="FA433" i="2"/>
  <c r="E442" i="3"/>
  <c r="AR442" i="3" s="1"/>
  <c r="FC442" i="2"/>
  <c r="FC463" i="2"/>
  <c r="G192" i="7" a="1"/>
  <c r="EY87" i="2"/>
  <c r="EZ74" i="2"/>
  <c r="FA74" i="2" s="1"/>
  <c r="EZ13" i="2"/>
  <c r="FA8" i="2"/>
  <c r="E28" i="4"/>
  <c r="AT28" i="3"/>
  <c r="BZ230" i="2"/>
  <c r="BY232" i="2"/>
  <c r="E268" i="3"/>
  <c r="AR268" i="3" s="1"/>
  <c r="FC268" i="2"/>
  <c r="FC274" i="2" s="1"/>
  <c r="E376" i="3"/>
  <c r="AR376" i="3" s="1"/>
  <c r="FC376" i="2"/>
  <c r="E398" i="4"/>
  <c r="AT398" i="3"/>
  <c r="DM120" i="2"/>
  <c r="DM128" i="2" s="1"/>
  <c r="BZ128" i="2"/>
  <c r="AT270" i="3"/>
  <c r="E270" i="4"/>
  <c r="E372" i="4"/>
  <c r="AT372" i="3"/>
  <c r="BZ416" i="2"/>
  <c r="DM407" i="2"/>
  <c r="DM416" i="2" s="1"/>
  <c r="BV494" i="2"/>
  <c r="EP494" i="2"/>
  <c r="BZ233" i="2"/>
  <c r="BY239" i="2"/>
  <c r="E314" i="3"/>
  <c r="AR314" i="3" s="1"/>
  <c r="FC314" i="2"/>
  <c r="DJ494" i="2"/>
  <c r="E369" i="3"/>
  <c r="AR369" i="3" s="1"/>
  <c r="FC369" i="2"/>
  <c r="E483" i="3"/>
  <c r="AR483" i="3" s="1"/>
  <c r="FC483" i="2"/>
  <c r="E352" i="3"/>
  <c r="FC352" i="2"/>
  <c r="FC358" i="2" s="1"/>
  <c r="FA358" i="2"/>
  <c r="BZ448" i="2"/>
  <c r="BY454" i="2"/>
  <c r="L86" i="5"/>
  <c r="L245" i="5" s="1"/>
  <c r="AR16" i="3"/>
  <c r="E17" i="3"/>
  <c r="E19" i="4"/>
  <c r="AT19" i="3"/>
  <c r="E36" i="4"/>
  <c r="AT36" i="3"/>
  <c r="E79" i="4"/>
  <c r="AT79" i="3"/>
  <c r="EZ152" i="2"/>
  <c r="E20" i="4"/>
  <c r="AT20" i="3"/>
  <c r="BZ130" i="2"/>
  <c r="BZ131" i="2" s="1"/>
  <c r="DM129" i="2"/>
  <c r="FC21" i="2"/>
  <c r="E26" i="4"/>
  <c r="AT26" i="3"/>
  <c r="E156" i="4"/>
  <c r="AT156" i="3"/>
  <c r="DX494" i="2"/>
  <c r="DG494" i="2"/>
  <c r="E394" i="4"/>
  <c r="AT394" i="3"/>
  <c r="BZ285" i="2"/>
  <c r="DM275" i="2"/>
  <c r="DM285" i="2" s="1"/>
  <c r="E138" i="4"/>
  <c r="AT138" i="3"/>
  <c r="E284" i="4"/>
  <c r="AT284" i="3"/>
  <c r="FC367" i="2"/>
  <c r="E368" i="3"/>
  <c r="FA373" i="2"/>
  <c r="FC368" i="2"/>
  <c r="E415" i="4"/>
  <c r="AT415" i="3"/>
  <c r="E51" i="4"/>
  <c r="AT51" i="3"/>
  <c r="EY118" i="2"/>
  <c r="EZ113" i="2"/>
  <c r="FA274" i="2"/>
  <c r="E279" i="4"/>
  <c r="AT279" i="3"/>
  <c r="EB494" i="2"/>
  <c r="EZ432" i="2"/>
  <c r="FA417" i="2"/>
  <c r="E428" i="3"/>
  <c r="AR428" i="3" s="1"/>
  <c r="FC428" i="2"/>
  <c r="EZ254" i="2"/>
  <c r="AT289" i="3"/>
  <c r="E289" i="4"/>
  <c r="EZ334" i="2"/>
  <c r="FA322" i="2"/>
  <c r="BH494" i="2"/>
  <c r="EH494" i="2"/>
  <c r="E227" i="4"/>
  <c r="AT227" i="3"/>
  <c r="EZ480" i="2"/>
  <c r="BZ490" i="2"/>
  <c r="DM489" i="2"/>
  <c r="DM490" i="2" s="1"/>
  <c r="E245" i="6"/>
  <c r="E246" i="6" s="1"/>
  <c r="FA481" i="2"/>
  <c r="EZ488" i="2"/>
  <c r="BZ456" i="2"/>
  <c r="DM455" i="2"/>
  <c r="DM456" i="2" s="1"/>
  <c r="F31" i="8"/>
  <c r="AQ106" i="3"/>
  <c r="AR106" i="3" s="1"/>
  <c r="AQ205" i="3"/>
  <c r="AR205" i="3" s="1"/>
  <c r="E419" i="4"/>
  <c r="AT419" i="3"/>
  <c r="E294" i="4"/>
  <c r="AT294" i="3"/>
  <c r="AH494" i="2"/>
  <c r="E421" i="4"/>
  <c r="AT421" i="3"/>
  <c r="AQ95" i="3"/>
  <c r="AR95" i="3" s="1"/>
  <c r="X494" i="2"/>
  <c r="AQ90" i="3"/>
  <c r="AR90" i="3" s="1"/>
  <c r="BZ176" i="2"/>
  <c r="DM166" i="2"/>
  <c r="E241" i="4"/>
  <c r="AT241" i="3"/>
  <c r="AQ162" i="3"/>
  <c r="AR162" i="3" s="1"/>
  <c r="AQ206" i="3"/>
  <c r="AR206" i="3"/>
  <c r="E332" i="4"/>
  <c r="AT332" i="3"/>
  <c r="E487" i="4"/>
  <c r="AT487" i="3"/>
  <c r="E430" i="4"/>
  <c r="AT430" i="3"/>
  <c r="AT133" i="3"/>
  <c r="E133" i="4"/>
  <c r="EF494" i="2"/>
  <c r="E142" i="4"/>
  <c r="AT142" i="3"/>
  <c r="EN494" i="2"/>
  <c r="AQ109" i="3"/>
  <c r="AR109" i="3" s="1"/>
  <c r="E237" i="4"/>
  <c r="AT237" i="3"/>
  <c r="E298" i="4"/>
  <c r="AT298" i="3"/>
  <c r="G100" i="7" a="1"/>
  <c r="CA494" i="2"/>
  <c r="AK177" i="2"/>
  <c r="E212" i="4"/>
  <c r="AT212" i="3"/>
  <c r="EV494" i="2"/>
  <c r="E370" i="4"/>
  <c r="AT370" i="3"/>
  <c r="E390" i="4"/>
  <c r="AT390" i="3"/>
  <c r="E438" i="4"/>
  <c r="AT438" i="3"/>
  <c r="DH494" i="2"/>
  <c r="E347" i="4"/>
  <c r="AT347" i="3"/>
  <c r="AR14" i="3"/>
  <c r="E15" i="3"/>
  <c r="AT121" i="3"/>
  <c r="E121" i="4"/>
  <c r="E23" i="4"/>
  <c r="AT23" i="3"/>
  <c r="E150" i="4"/>
  <c r="AT150" i="3"/>
  <c r="E253" i="3"/>
  <c r="AR253" i="3" s="1"/>
  <c r="FC253" i="2"/>
  <c r="FC254" i="2" s="1"/>
  <c r="AR105" i="3"/>
  <c r="AQ105" i="3"/>
  <c r="AQ175" i="3"/>
  <c r="AR175" i="3" s="1"/>
  <c r="AR261" i="3"/>
  <c r="E266" i="4"/>
  <c r="AT266" i="3"/>
  <c r="EX494" i="2"/>
  <c r="BZ417" i="2"/>
  <c r="BY432" i="2"/>
  <c r="AQ110" i="3"/>
  <c r="AR110" i="3" s="1"/>
  <c r="DM209" i="2"/>
  <c r="E280" i="4"/>
  <c r="AT280" i="3"/>
  <c r="E331" i="4"/>
  <c r="AT331" i="3"/>
  <c r="ET494" i="2"/>
  <c r="E380" i="4"/>
  <c r="AT380" i="3"/>
  <c r="E403" i="4"/>
  <c r="AT403" i="3"/>
  <c r="E299" i="4"/>
  <c r="AT299" i="3"/>
  <c r="BZ322" i="2"/>
  <c r="BY334" i="2"/>
  <c r="CF494" i="2"/>
  <c r="E404" i="4"/>
  <c r="AT404" i="3"/>
  <c r="E269" i="4"/>
  <c r="AT269" i="3"/>
  <c r="AT315" i="3"/>
  <c r="E315" i="4"/>
  <c r="E329" i="4"/>
  <c r="AT329" i="3"/>
  <c r="E343" i="3"/>
  <c r="FC343" i="2"/>
  <c r="FC344" i="2" s="1"/>
  <c r="FA344" i="2"/>
  <c r="E397" i="4"/>
  <c r="AT397" i="3"/>
  <c r="E425" i="4"/>
  <c r="AT425" i="3"/>
  <c r="E472" i="3"/>
  <c r="FA478" i="2"/>
  <c r="FC472" i="2"/>
  <c r="FC478" i="2" s="1"/>
  <c r="E431" i="4"/>
  <c r="AT431" i="3"/>
  <c r="FA471" i="2"/>
  <c r="K29" i="9"/>
  <c r="E457" i="3"/>
  <c r="FA458" i="2"/>
  <c r="FC457" i="2"/>
  <c r="FC458" i="2" s="1"/>
  <c r="E32" i="9"/>
  <c r="F29" i="8"/>
  <c r="K29" i="8" s="1"/>
  <c r="AR198" i="3"/>
  <c r="AQ198" i="3"/>
  <c r="E388" i="4"/>
  <c r="AT388" i="3"/>
  <c r="AQ91" i="3"/>
  <c r="AR91" i="3" s="1"/>
  <c r="AQ108" i="3"/>
  <c r="AR108" i="3"/>
  <c r="F100" i="7" a="1"/>
  <c r="AQ86" i="3"/>
  <c r="AR86" i="3" s="1"/>
  <c r="AQ164" i="3"/>
  <c r="AR164" i="3" s="1"/>
  <c r="AQ195" i="3"/>
  <c r="AR195" i="3" s="1"/>
  <c r="G52" i="7" a="1"/>
  <c r="AQ100" i="3"/>
  <c r="AR100" i="3" s="1"/>
  <c r="AQ93" i="3"/>
  <c r="AR93" i="3" s="1"/>
  <c r="E318" i="4"/>
  <c r="AT318" i="3"/>
  <c r="E9" i="4"/>
  <c r="AT9" i="3"/>
  <c r="AQ173" i="3"/>
  <c r="AR173" i="3" s="1"/>
  <c r="AQ179" i="3"/>
  <c r="AR179" i="3" s="1"/>
  <c r="L246" i="5" l="1"/>
  <c r="E274" i="3"/>
  <c r="FC229" i="2"/>
  <c r="E24" i="8"/>
  <c r="FC480" i="2"/>
  <c r="E254" i="3"/>
  <c r="BY335" i="2"/>
  <c r="E21" i="4"/>
  <c r="E107" i="4"/>
  <c r="AT107" i="3"/>
  <c r="E96" i="4"/>
  <c r="AT96" i="3"/>
  <c r="E202" i="4"/>
  <c r="AT202" i="3"/>
  <c r="E154" i="4"/>
  <c r="AT154" i="3"/>
  <c r="E182" i="4"/>
  <c r="AT182" i="3"/>
  <c r="AT109" i="3"/>
  <c r="E109" i="4"/>
  <c r="E179" i="4"/>
  <c r="AT179" i="3"/>
  <c r="AT93" i="3"/>
  <c r="E93" i="4"/>
  <c r="E91" i="4"/>
  <c r="AT91" i="3"/>
  <c r="E205" i="4"/>
  <c r="AT205" i="3"/>
  <c r="E104" i="4"/>
  <c r="AT104" i="3"/>
  <c r="AT157" i="3"/>
  <c r="E157" i="4"/>
  <c r="E158" i="4"/>
  <c r="AT158" i="3"/>
  <c r="E94" i="4"/>
  <c r="AT94" i="3"/>
  <c r="E196" i="4"/>
  <c r="AT196" i="3"/>
  <c r="E164" i="4"/>
  <c r="AT164" i="3"/>
  <c r="E86" i="4"/>
  <c r="AT86" i="3"/>
  <c r="E100" i="4"/>
  <c r="AT100" i="3"/>
  <c r="E110" i="4"/>
  <c r="AT110" i="3"/>
  <c r="E90" i="4"/>
  <c r="AT90" i="3"/>
  <c r="E95" i="4"/>
  <c r="AT95" i="3"/>
  <c r="E106" i="4"/>
  <c r="AT106" i="3"/>
  <c r="E207" i="4"/>
  <c r="AT207" i="3"/>
  <c r="E78" i="4"/>
  <c r="AT78" i="3"/>
  <c r="AK493" i="2"/>
  <c r="AQ190" i="3"/>
  <c r="AA193" i="3"/>
  <c r="E417" i="3"/>
  <c r="FC417" i="2"/>
  <c r="FC432" i="2" s="1"/>
  <c r="FA432" i="2"/>
  <c r="BZ232" i="2"/>
  <c r="DM230" i="2"/>
  <c r="DM232" i="2" s="1"/>
  <c r="E8" i="3"/>
  <c r="FA13" i="2"/>
  <c r="FC8" i="2"/>
  <c r="FC13" i="2" s="1"/>
  <c r="E433" i="3"/>
  <c r="FC433" i="2"/>
  <c r="FC445" i="2" s="1"/>
  <c r="FA445" i="2"/>
  <c r="E310" i="4"/>
  <c r="AT310" i="3"/>
  <c r="E151" i="3"/>
  <c r="E152" i="3" s="1"/>
  <c r="AR144" i="3"/>
  <c r="E418" i="4"/>
  <c r="AT418" i="3"/>
  <c r="E252" i="4"/>
  <c r="AT252" i="3"/>
  <c r="E174" i="4"/>
  <c r="AT174" i="3"/>
  <c r="E85" i="4"/>
  <c r="AT85" i="3"/>
  <c r="AR286" i="3"/>
  <c r="E295" i="3"/>
  <c r="BZ432" i="2"/>
  <c r="DM417" i="2"/>
  <c r="DM432" i="2" s="1"/>
  <c r="E253" i="4"/>
  <c r="AT253" i="3"/>
  <c r="E14" i="4"/>
  <c r="E15" i="4" s="1"/>
  <c r="AR15" i="3"/>
  <c r="AT14" i="3"/>
  <c r="AT15" i="3" s="1"/>
  <c r="DL494" i="2"/>
  <c r="DL493" i="2"/>
  <c r="E206" i="4"/>
  <c r="AT206" i="3"/>
  <c r="BX493" i="2"/>
  <c r="E322" i="3"/>
  <c r="FC322" i="2"/>
  <c r="FC334" i="2" s="1"/>
  <c r="FA334" i="2"/>
  <c r="FA335" i="2" s="1"/>
  <c r="AR352" i="3"/>
  <c r="E358" i="3"/>
  <c r="E369" i="4"/>
  <c r="AT369" i="3"/>
  <c r="E314" i="4"/>
  <c r="AT314" i="3"/>
  <c r="AT268" i="3"/>
  <c r="E268" i="4"/>
  <c r="EZ447" i="2"/>
  <c r="G44" i="7"/>
  <c r="G40" i="7"/>
  <c r="G36" i="7"/>
  <c r="G32" i="7"/>
  <c r="G28" i="7"/>
  <c r="G24" i="7"/>
  <c r="G43" i="7"/>
  <c r="G39" i="7"/>
  <c r="G35" i="7"/>
  <c r="G31" i="7"/>
  <c r="G27" i="7"/>
  <c r="G23" i="7"/>
  <c r="G46" i="7" s="1"/>
  <c r="G42" i="7"/>
  <c r="G38" i="7"/>
  <c r="G34" i="7"/>
  <c r="G30" i="7"/>
  <c r="G26" i="7"/>
  <c r="G41" i="7"/>
  <c r="G37" i="7"/>
  <c r="G33" i="7"/>
  <c r="G29" i="7"/>
  <c r="G25" i="7"/>
  <c r="E285" i="3"/>
  <c r="AR275" i="3"/>
  <c r="AR112" i="3"/>
  <c r="E426" i="4"/>
  <c r="AT426" i="3"/>
  <c r="BZ488" i="2"/>
  <c r="DM481" i="2"/>
  <c r="DM488" i="2" s="1"/>
  <c r="AR407" i="3"/>
  <c r="E416" i="3"/>
  <c r="AQ161" i="3"/>
  <c r="AR161" i="3" s="1"/>
  <c r="E132" i="4"/>
  <c r="E143" i="4" s="1"/>
  <c r="AR143" i="3"/>
  <c r="AT132" i="3"/>
  <c r="AT143" i="3" s="1"/>
  <c r="BZ210" i="2"/>
  <c r="BY221" i="2"/>
  <c r="E22" i="3"/>
  <c r="FA31" i="2"/>
  <c r="FA32" i="2" s="1"/>
  <c r="FC22" i="2"/>
  <c r="FC31" i="2" s="1"/>
  <c r="K31" i="8"/>
  <c r="E234" i="4"/>
  <c r="AT234" i="3"/>
  <c r="AT21" i="3"/>
  <c r="BZ69" i="2"/>
  <c r="BY87" i="2"/>
  <c r="BY88" i="2" s="1"/>
  <c r="E459" i="4"/>
  <c r="E463" i="4" s="1"/>
  <c r="AR463" i="3"/>
  <c r="AT459" i="3"/>
  <c r="AT463" i="3" s="1"/>
  <c r="DM102" i="2"/>
  <c r="E307" i="4"/>
  <c r="AT307" i="3"/>
  <c r="E197" i="4"/>
  <c r="AT197" i="3"/>
  <c r="U495" i="2"/>
  <c r="AO495" i="2"/>
  <c r="BE495" i="2"/>
  <c r="BU495" i="2"/>
  <c r="CO495" i="2"/>
  <c r="DE495" i="2"/>
  <c r="DY495" i="2"/>
  <c r="EO495" i="2"/>
  <c r="AR186" i="3"/>
  <c r="AQ186" i="3"/>
  <c r="AQ200" i="3"/>
  <c r="AR200" i="3" s="1"/>
  <c r="E195" i="4"/>
  <c r="AT195" i="3"/>
  <c r="E458" i="3"/>
  <c r="AR457" i="3"/>
  <c r="E175" i="4"/>
  <c r="AT175" i="3"/>
  <c r="E162" i="4"/>
  <c r="AT162" i="3"/>
  <c r="FA113" i="2"/>
  <c r="EZ118" i="2"/>
  <c r="AR368" i="3"/>
  <c r="E373" i="3"/>
  <c r="G227" i="7"/>
  <c r="G223" i="7"/>
  <c r="G219" i="7"/>
  <c r="G215" i="7"/>
  <c r="G211" i="7"/>
  <c r="G207" i="7"/>
  <c r="G203" i="7"/>
  <c r="G199" i="7"/>
  <c r="G195" i="7"/>
  <c r="G226" i="7"/>
  <c r="G222" i="7"/>
  <c r="G218" i="7"/>
  <c r="G214" i="7"/>
  <c r="G210" i="7"/>
  <c r="G206" i="7"/>
  <c r="G202" i="7"/>
  <c r="G198" i="7"/>
  <c r="G194" i="7"/>
  <c r="G225" i="7"/>
  <c r="G217" i="7"/>
  <c r="G209" i="7"/>
  <c r="G201" i="7"/>
  <c r="G193" i="7"/>
  <c r="G224" i="7"/>
  <c r="G216" i="7"/>
  <c r="G208" i="7"/>
  <c r="G200" i="7"/>
  <c r="G192" i="7"/>
  <c r="G221" i="7"/>
  <c r="G213" i="7"/>
  <c r="G205" i="7"/>
  <c r="G197" i="7"/>
  <c r="G228" i="7"/>
  <c r="G220" i="7"/>
  <c r="G212" i="7"/>
  <c r="G204" i="7"/>
  <c r="G196" i="7"/>
  <c r="E187" i="4"/>
  <c r="AT187" i="3"/>
  <c r="AT101" i="3"/>
  <c r="E101" i="4"/>
  <c r="E308" i="4"/>
  <c r="AT308" i="3"/>
  <c r="FA210" i="2"/>
  <c r="EZ221" i="2"/>
  <c r="BY447" i="2"/>
  <c r="BY464" i="2" s="1"/>
  <c r="BY467" i="2" s="1"/>
  <c r="BY491" i="2" s="1"/>
  <c r="E323" i="4"/>
  <c r="AT323" i="3"/>
  <c r="E321" i="3"/>
  <c r="AR306" i="3"/>
  <c r="E468" i="4"/>
  <c r="AR471" i="3"/>
  <c r="AT468" i="3"/>
  <c r="E224" i="4"/>
  <c r="AT224" i="3"/>
  <c r="E277" i="4"/>
  <c r="AT277" i="3"/>
  <c r="G89" i="7"/>
  <c r="G85" i="7"/>
  <c r="G81" i="7"/>
  <c r="G77" i="7"/>
  <c r="G88" i="7"/>
  <c r="G84" i="7"/>
  <c r="G80" i="7"/>
  <c r="G76" i="7"/>
  <c r="G72" i="7"/>
  <c r="G68" i="7"/>
  <c r="G64" i="7"/>
  <c r="G60" i="7"/>
  <c r="G56" i="7"/>
  <c r="G52" i="7"/>
  <c r="G86" i="7"/>
  <c r="G78" i="7"/>
  <c r="G71" i="7"/>
  <c r="G66" i="7"/>
  <c r="G61" i="7"/>
  <c r="G55" i="7"/>
  <c r="G83" i="7"/>
  <c r="G75" i="7"/>
  <c r="G70" i="7"/>
  <c r="G65" i="7"/>
  <c r="G59" i="7"/>
  <c r="G54" i="7"/>
  <c r="G82" i="7"/>
  <c r="G74" i="7"/>
  <c r="G69" i="7"/>
  <c r="G63" i="7"/>
  <c r="G58" i="7"/>
  <c r="G53" i="7"/>
  <c r="G87" i="7"/>
  <c r="G79" i="7"/>
  <c r="G73" i="7"/>
  <c r="G67" i="7"/>
  <c r="G62" i="7"/>
  <c r="G57" i="7"/>
  <c r="FA480" i="2"/>
  <c r="AR343" i="3"/>
  <c r="E344" i="3"/>
  <c r="G133" i="7"/>
  <c r="G129" i="7"/>
  <c r="G125" i="7"/>
  <c r="G121" i="7"/>
  <c r="G117" i="7"/>
  <c r="G113" i="7"/>
  <c r="G109" i="7"/>
  <c r="G105" i="7"/>
  <c r="G101" i="7"/>
  <c r="G136" i="7"/>
  <c r="G132" i="7"/>
  <c r="G128" i="7"/>
  <c r="G124" i="7"/>
  <c r="G120" i="7"/>
  <c r="G116" i="7"/>
  <c r="G112" i="7"/>
  <c r="G108" i="7"/>
  <c r="G104" i="7"/>
  <c r="G100" i="7"/>
  <c r="G135" i="7"/>
  <c r="G131" i="7"/>
  <c r="G127" i="7"/>
  <c r="G123" i="7"/>
  <c r="G119" i="7"/>
  <c r="G115" i="7"/>
  <c r="G111" i="7"/>
  <c r="G107" i="7"/>
  <c r="G103" i="7"/>
  <c r="G134" i="7"/>
  <c r="G130" i="7"/>
  <c r="G126" i="7"/>
  <c r="G122" i="7"/>
  <c r="G118" i="7"/>
  <c r="G102" i="7"/>
  <c r="G114" i="7"/>
  <c r="G110" i="7"/>
  <c r="G106" i="7"/>
  <c r="BX494" i="2"/>
  <c r="EZ335" i="2"/>
  <c r="FC373" i="2"/>
  <c r="BZ454" i="2"/>
  <c r="DM448" i="2"/>
  <c r="DM454" i="2" s="1"/>
  <c r="E74" i="3"/>
  <c r="FC74" i="2"/>
  <c r="AR64" i="3"/>
  <c r="E171" i="4"/>
  <c r="AT171" i="3"/>
  <c r="DL464" i="2"/>
  <c r="DL467" i="2" s="1"/>
  <c r="DL491" i="2" s="1"/>
  <c r="AR296" i="3"/>
  <c r="E305" i="3"/>
  <c r="DM111" i="2"/>
  <c r="E469" i="4"/>
  <c r="AT469" i="3"/>
  <c r="AQ168" i="3"/>
  <c r="AR168" i="3" s="1"/>
  <c r="E345" i="4"/>
  <c r="E351" i="4" s="1"/>
  <c r="AR351" i="3"/>
  <c r="AT345" i="3"/>
  <c r="AT351" i="3" s="1"/>
  <c r="BZ208" i="2"/>
  <c r="DM194" i="2"/>
  <c r="BZ165" i="2"/>
  <c r="DM153" i="2"/>
  <c r="AQ180" i="3"/>
  <c r="AR180" i="3" s="1"/>
  <c r="AR119" i="3"/>
  <c r="E128" i="3"/>
  <c r="EZ32" i="2"/>
  <c r="AQ494" i="3"/>
  <c r="E230" i="3"/>
  <c r="FA232" i="2"/>
  <c r="FC230" i="2"/>
  <c r="FC232" i="2" s="1"/>
  <c r="FC321" i="2"/>
  <c r="J24" i="8"/>
  <c r="E434" i="4"/>
  <c r="AT434" i="3"/>
  <c r="FA69" i="2"/>
  <c r="EZ87" i="2"/>
  <c r="EZ88" i="2" s="1"/>
  <c r="E448" i="3"/>
  <c r="FC448" i="2"/>
  <c r="FC454" i="2" s="1"/>
  <c r="FA454" i="2"/>
  <c r="BZ13" i="2"/>
  <c r="BZ32" i="2" s="1"/>
  <c r="DM8" i="2"/>
  <c r="DM13" i="2" s="1"/>
  <c r="DM32" i="2" s="1"/>
  <c r="E189" i="3"/>
  <c r="FA193" i="2"/>
  <c r="FC189" i="2"/>
  <c r="FC193" i="2" s="1"/>
  <c r="E441" i="4"/>
  <c r="AT441" i="3"/>
  <c r="AQ199" i="3"/>
  <c r="AR199" i="3" s="1"/>
  <c r="AQ181" i="3"/>
  <c r="AR181" i="3"/>
  <c r="AQ163" i="3"/>
  <c r="AR163" i="3" s="1"/>
  <c r="CN495" i="2"/>
  <c r="DD495" i="2"/>
  <c r="DX495" i="2"/>
  <c r="EN495" i="2"/>
  <c r="I495" i="2"/>
  <c r="Y495" i="2"/>
  <c r="AS495" i="2"/>
  <c r="BI495" i="2"/>
  <c r="CC495" i="2"/>
  <c r="CS495" i="2"/>
  <c r="DI495" i="2"/>
  <c r="EC495" i="2"/>
  <c r="ES495" i="2"/>
  <c r="E173" i="4"/>
  <c r="AT173" i="3"/>
  <c r="E108" i="4"/>
  <c r="AT108" i="3"/>
  <c r="F135" i="7"/>
  <c r="H135" i="7" s="1"/>
  <c r="F131" i="7"/>
  <c r="F127" i="7"/>
  <c r="F123" i="7"/>
  <c r="H123" i="7" s="1"/>
  <c r="F119" i="7"/>
  <c r="H119" i="7" s="1"/>
  <c r="F115" i="7"/>
  <c r="F111" i="7"/>
  <c r="F107" i="7"/>
  <c r="F103" i="7"/>
  <c r="H103" i="7" s="1"/>
  <c r="F134" i="7"/>
  <c r="F130" i="7"/>
  <c r="F126" i="7"/>
  <c r="H126" i="7" s="1"/>
  <c r="F122" i="7"/>
  <c r="H122" i="7" s="1"/>
  <c r="F118" i="7"/>
  <c r="F114" i="7"/>
  <c r="F110" i="7"/>
  <c r="H110" i="7" s="1"/>
  <c r="F106" i="7"/>
  <c r="F102" i="7"/>
  <c r="F129" i="7"/>
  <c r="H129" i="7" s="1"/>
  <c r="F121" i="7"/>
  <c r="H121" i="7" s="1"/>
  <c r="F113" i="7"/>
  <c r="H113" i="7" s="1"/>
  <c r="F105" i="7"/>
  <c r="H105" i="7" s="1"/>
  <c r="F136" i="7"/>
  <c r="F128" i="7"/>
  <c r="H128" i="7" s="1"/>
  <c r="F120" i="7"/>
  <c r="H120" i="7" s="1"/>
  <c r="F112" i="7"/>
  <c r="F104" i="7"/>
  <c r="F133" i="7"/>
  <c r="H133" i="7" s="1"/>
  <c r="F125" i="7"/>
  <c r="F117" i="7"/>
  <c r="F109" i="7"/>
  <c r="H109" i="7" s="1"/>
  <c r="F101" i="7"/>
  <c r="H101" i="7" s="1"/>
  <c r="F132" i="7"/>
  <c r="H132" i="7" s="1"/>
  <c r="F124" i="7"/>
  <c r="F116" i="7"/>
  <c r="H116" i="7" s="1"/>
  <c r="F108" i="7"/>
  <c r="H108" i="7" s="1"/>
  <c r="F100" i="7"/>
  <c r="E198" i="4"/>
  <c r="AT198" i="3"/>
  <c r="AR472" i="3"/>
  <c r="E478" i="3"/>
  <c r="BZ334" i="2"/>
  <c r="DM322" i="2"/>
  <c r="DM334" i="2" s="1"/>
  <c r="E261" i="4"/>
  <c r="E274" i="4" s="1"/>
  <c r="AT261" i="3"/>
  <c r="AT274" i="3" s="1"/>
  <c r="AR274" i="3"/>
  <c r="AT105" i="3"/>
  <c r="E105" i="4"/>
  <c r="AK494" i="2"/>
  <c r="DM176" i="2"/>
  <c r="F32" i="8"/>
  <c r="E481" i="3"/>
  <c r="FA488" i="2"/>
  <c r="FC481" i="2"/>
  <c r="FC488" i="2" s="1"/>
  <c r="E428" i="4"/>
  <c r="AT428" i="3"/>
  <c r="DM130" i="2"/>
  <c r="DM131" i="2" s="1"/>
  <c r="E16" i="4"/>
  <c r="E17" i="4" s="1"/>
  <c r="AR17" i="3"/>
  <c r="AT16" i="3"/>
  <c r="AT17" i="3" s="1"/>
  <c r="E483" i="4"/>
  <c r="AT483" i="3"/>
  <c r="DM233" i="2"/>
  <c r="DM239" i="2" s="1"/>
  <c r="BZ239" i="2"/>
  <c r="E376" i="4"/>
  <c r="AT376" i="3"/>
  <c r="EY88" i="2"/>
  <c r="E442" i="4"/>
  <c r="AT442" i="3"/>
  <c r="K24" i="8"/>
  <c r="I24" i="8"/>
  <c r="G24" i="8"/>
  <c r="H24" i="8"/>
  <c r="BZ188" i="2"/>
  <c r="DM185" i="2"/>
  <c r="E229" i="3"/>
  <c r="AR222" i="3"/>
  <c r="BZ254" i="2"/>
  <c r="DM251" i="2"/>
  <c r="DM254" i="2" s="1"/>
  <c r="E424" i="4"/>
  <c r="AT424" i="3"/>
  <c r="E427" i="4"/>
  <c r="AT427" i="3"/>
  <c r="E233" i="3"/>
  <c r="FA239" i="2"/>
  <c r="FC233" i="2"/>
  <c r="FC239" i="2" s="1"/>
  <c r="BZ183" i="2"/>
  <c r="DM178" i="2"/>
  <c r="BZ406" i="2"/>
  <c r="DM374" i="2"/>
  <c r="DM406" i="2" s="1"/>
  <c r="E159" i="4"/>
  <c r="AT159" i="3"/>
  <c r="E98" i="4"/>
  <c r="AT98" i="3"/>
  <c r="E251" i="4"/>
  <c r="AT251" i="3"/>
  <c r="AR254" i="3"/>
  <c r="E240" i="4"/>
  <c r="E246" i="4" s="1"/>
  <c r="AR246" i="3"/>
  <c r="AT240" i="3"/>
  <c r="AT246" i="3" s="1"/>
  <c r="AR33" i="3"/>
  <c r="E92" i="4"/>
  <c r="AT92" i="3"/>
  <c r="E72" i="4"/>
  <c r="AT72" i="3"/>
  <c r="FC152" i="2"/>
  <c r="BZ445" i="2"/>
  <c r="DM433" i="2"/>
  <c r="DM445" i="2" s="1"/>
  <c r="DM447" i="2" s="1"/>
  <c r="FA40" i="2"/>
  <c r="EZ63" i="2"/>
  <c r="J32" i="8"/>
  <c r="E32" i="8"/>
  <c r="E471" i="3"/>
  <c r="E423" i="4"/>
  <c r="AT423" i="3"/>
  <c r="E361" i="4"/>
  <c r="E367" i="4" s="1"/>
  <c r="AT361" i="3"/>
  <c r="AT367" i="3" s="1"/>
  <c r="AR367" i="3"/>
  <c r="E342" i="3"/>
  <c r="AR336" i="3"/>
  <c r="AR209" i="3"/>
  <c r="AK247" i="2"/>
  <c r="AK248" i="2" s="1"/>
  <c r="E375" i="4"/>
  <c r="AT375" i="3"/>
  <c r="D24" i="8"/>
  <c r="AT470" i="3"/>
  <c r="E470" i="4"/>
  <c r="E455" i="4"/>
  <c r="E456" i="4" s="1"/>
  <c r="AR456" i="3"/>
  <c r="AT455" i="3"/>
  <c r="AT456" i="3" s="1"/>
  <c r="F24" i="8"/>
  <c r="E465" i="4"/>
  <c r="E466" i="4" s="1"/>
  <c r="AT465" i="3"/>
  <c r="AT466" i="3" s="1"/>
  <c r="AR466" i="3"/>
  <c r="E359" i="4"/>
  <c r="E360" i="4" s="1"/>
  <c r="AR360" i="3"/>
  <c r="AT359" i="3"/>
  <c r="AT360" i="3" s="1"/>
  <c r="E214" i="4"/>
  <c r="AT214" i="3"/>
  <c r="AR495" i="2"/>
  <c r="BH495" i="2"/>
  <c r="CB495" i="2"/>
  <c r="CR495" i="2"/>
  <c r="DH495" i="2"/>
  <c r="EB495" i="2"/>
  <c r="ER495" i="2"/>
  <c r="M495" i="2"/>
  <c r="AC495" i="2"/>
  <c r="AW495" i="2"/>
  <c r="BM495" i="2"/>
  <c r="CG495" i="2"/>
  <c r="CW495" i="2"/>
  <c r="DQ495" i="2"/>
  <c r="EG495" i="2"/>
  <c r="EW495" i="2"/>
  <c r="AQ170" i="3"/>
  <c r="AR170" i="3" s="1"/>
  <c r="F87" i="7"/>
  <c r="H87" i="7" s="1"/>
  <c r="F83" i="7"/>
  <c r="F79" i="7"/>
  <c r="H79" i="7" s="1"/>
  <c r="F75" i="7"/>
  <c r="H75" i="7" s="1"/>
  <c r="F71" i="7"/>
  <c r="H71" i="7" s="1"/>
  <c r="F67" i="7"/>
  <c r="H67" i="7" s="1"/>
  <c r="F63" i="7"/>
  <c r="H63" i="7" s="1"/>
  <c r="F59" i="7"/>
  <c r="H59" i="7" s="1"/>
  <c r="F55" i="7"/>
  <c r="H55" i="7" s="1"/>
  <c r="F89" i="7"/>
  <c r="H89" i="7" s="1"/>
  <c r="F84" i="7"/>
  <c r="H84" i="7" s="1"/>
  <c r="F78" i="7"/>
  <c r="H78" i="7" s="1"/>
  <c r="F73" i="7"/>
  <c r="F68" i="7"/>
  <c r="F62" i="7"/>
  <c r="F57" i="7"/>
  <c r="H57" i="7" s="1"/>
  <c r="F52" i="7"/>
  <c r="F88" i="7"/>
  <c r="F82" i="7"/>
  <c r="H82" i="7" s="1"/>
  <c r="F77" i="7"/>
  <c r="H77" i="7" s="1"/>
  <c r="F72" i="7"/>
  <c r="H72" i="7" s="1"/>
  <c r="F66" i="7"/>
  <c r="H66" i="7" s="1"/>
  <c r="F61" i="7"/>
  <c r="H61" i="7" s="1"/>
  <c r="F56" i="7"/>
  <c r="F86" i="7"/>
  <c r="F81" i="7"/>
  <c r="H81" i="7" s="1"/>
  <c r="F76" i="7"/>
  <c r="H76" i="7" s="1"/>
  <c r="F70" i="7"/>
  <c r="F65" i="7"/>
  <c r="H65" i="7" s="1"/>
  <c r="F60" i="7"/>
  <c r="H60" i="7" s="1"/>
  <c r="F54" i="7"/>
  <c r="H54" i="7" s="1"/>
  <c r="F85" i="7"/>
  <c r="H85" i="7" s="1"/>
  <c r="F80" i="7"/>
  <c r="F74" i="7"/>
  <c r="H74" i="7" s="1"/>
  <c r="F69" i="7"/>
  <c r="F64" i="7"/>
  <c r="F58" i="7"/>
  <c r="F53" i="7"/>
  <c r="H53" i="7" s="1"/>
  <c r="BZ177" i="2"/>
  <c r="E489" i="4"/>
  <c r="E490" i="4" s="1"/>
  <c r="AR490" i="3"/>
  <c r="AT489" i="3"/>
  <c r="AT490" i="3" s="1"/>
  <c r="AR446" i="3"/>
  <c r="E235" i="4"/>
  <c r="AT235" i="3"/>
  <c r="AQ167" i="3"/>
  <c r="AR167" i="3" s="1"/>
  <c r="E374" i="3"/>
  <c r="FA406" i="2"/>
  <c r="FC406" i="2" s="1"/>
  <c r="FC447" i="2" s="1"/>
  <c r="FC374" i="2"/>
  <c r="E255" i="4"/>
  <c r="E260" i="4" s="1"/>
  <c r="AR260" i="3"/>
  <c r="AT255" i="3"/>
  <c r="AT260" i="3" s="1"/>
  <c r="AQ99" i="3"/>
  <c r="AR99" i="3" s="1"/>
  <c r="F44" i="7"/>
  <c r="H44" i="7" s="1"/>
  <c r="F40" i="7"/>
  <c r="H40" i="7" s="1"/>
  <c r="F36" i="7"/>
  <c r="H36" i="7" s="1"/>
  <c r="F32" i="7"/>
  <c r="F28" i="7"/>
  <c r="H28" i="7" s="1"/>
  <c r="F24" i="7"/>
  <c r="H24" i="7" s="1"/>
  <c r="F20" i="7"/>
  <c r="H20" i="7" s="1"/>
  <c r="F16" i="7"/>
  <c r="H16" i="7" s="1"/>
  <c r="F43" i="7"/>
  <c r="H43" i="7" s="1"/>
  <c r="F39" i="7"/>
  <c r="H39" i="7" s="1"/>
  <c r="F35" i="7"/>
  <c r="H35" i="7" s="1"/>
  <c r="F31" i="7"/>
  <c r="H31" i="7" s="1"/>
  <c r="F27" i="7"/>
  <c r="H27" i="7" s="1"/>
  <c r="F23" i="7"/>
  <c r="F19" i="7"/>
  <c r="H19" i="7" s="1"/>
  <c r="F15" i="7"/>
  <c r="H15" i="7" s="1"/>
  <c r="F42" i="7"/>
  <c r="H42" i="7" s="1"/>
  <c r="F38" i="7"/>
  <c r="H38" i="7" s="1"/>
  <c r="F34" i="7"/>
  <c r="H34" i="7" s="1"/>
  <c r="F30" i="7"/>
  <c r="F26" i="7"/>
  <c r="H26" i="7" s="1"/>
  <c r="F22" i="7"/>
  <c r="H22" i="7" s="1"/>
  <c r="F18" i="7"/>
  <c r="H18" i="7" s="1"/>
  <c r="F14" i="7"/>
  <c r="F41" i="7"/>
  <c r="H41" i="7" s="1"/>
  <c r="F37" i="7"/>
  <c r="H37" i="7" s="1"/>
  <c r="F33" i="7"/>
  <c r="F29" i="7"/>
  <c r="H29" i="7" s="1"/>
  <c r="F25" i="7"/>
  <c r="H25" i="7" s="1"/>
  <c r="F21" i="7"/>
  <c r="H21" i="7" s="1"/>
  <c r="F17" i="7"/>
  <c r="H17" i="7" s="1"/>
  <c r="G184" i="7"/>
  <c r="M184" i="7" s="1"/>
  <c r="F495" i="2"/>
  <c r="BR495" i="2"/>
  <c r="ED495" i="2"/>
  <c r="AP495" i="2"/>
  <c r="DB495" i="2"/>
  <c r="N495" i="2"/>
  <c r="CP495" i="2"/>
  <c r="R495" i="2"/>
  <c r="CD495" i="2"/>
  <c r="EP495" i="2"/>
  <c r="S495" i="2"/>
  <c r="AI495" i="2"/>
  <c r="AY495" i="2"/>
  <c r="BO495" i="2"/>
  <c r="CE495" i="2"/>
  <c r="CU495" i="2"/>
  <c r="DK495" i="2"/>
  <c r="EA495" i="2"/>
  <c r="EQ495" i="2"/>
  <c r="P495" i="2"/>
  <c r="AF495" i="2"/>
  <c r="AV495" i="2"/>
  <c r="BL495" i="2"/>
  <c r="CF495" i="2"/>
  <c r="CV495" i="2"/>
  <c r="DP495" i="2"/>
  <c r="EF495" i="2"/>
  <c r="EV495" i="2"/>
  <c r="Q495" i="2"/>
  <c r="AG495" i="2"/>
  <c r="BA495" i="2"/>
  <c r="BQ495" i="2"/>
  <c r="CK495" i="2"/>
  <c r="DA495" i="2"/>
  <c r="DU495" i="2"/>
  <c r="EK495" i="2"/>
  <c r="H107" i="7" l="1"/>
  <c r="H23" i="7"/>
  <c r="H69" i="7"/>
  <c r="DL495" i="2"/>
  <c r="H114" i="7"/>
  <c r="H88" i="7"/>
  <c r="H83" i="7"/>
  <c r="BX495" i="2"/>
  <c r="BY495" i="2" s="1"/>
  <c r="BZ495" i="2" s="1"/>
  <c r="DM495" i="2" s="1"/>
  <c r="H125" i="7"/>
  <c r="H33" i="7"/>
  <c r="H56" i="7"/>
  <c r="H62" i="7"/>
  <c r="BZ447" i="2"/>
  <c r="DM335" i="2"/>
  <c r="H68" i="7"/>
  <c r="H112" i="7"/>
  <c r="E161" i="4"/>
  <c r="AT161" i="3"/>
  <c r="M46" i="7"/>
  <c r="E163" i="4"/>
  <c r="AT163" i="3"/>
  <c r="E170" i="4"/>
  <c r="AT170" i="3"/>
  <c r="E167" i="4"/>
  <c r="AT167" i="3"/>
  <c r="E99" i="4"/>
  <c r="AT99" i="3"/>
  <c r="E199" i="4"/>
  <c r="AT199" i="3"/>
  <c r="E180" i="4"/>
  <c r="AT180" i="3"/>
  <c r="E168" i="4"/>
  <c r="AT168" i="3"/>
  <c r="E336" i="4"/>
  <c r="E342" i="4" s="1"/>
  <c r="AT336" i="3"/>
  <c r="AT342" i="3" s="1"/>
  <c r="AR342" i="3"/>
  <c r="E472" i="4"/>
  <c r="E478" i="4" s="1"/>
  <c r="AT472" i="3"/>
  <c r="AT478" i="3" s="1"/>
  <c r="AT480" i="3" s="1"/>
  <c r="AR478" i="3"/>
  <c r="AR480" i="3" s="1"/>
  <c r="AT471" i="3"/>
  <c r="E186" i="4"/>
  <c r="AT186" i="3"/>
  <c r="AT275" i="3"/>
  <c r="AT285" i="3" s="1"/>
  <c r="E275" i="4"/>
  <c r="E285" i="4" s="1"/>
  <c r="AR285" i="3"/>
  <c r="E352" i="4"/>
  <c r="E358" i="4" s="1"/>
  <c r="AR358" i="3"/>
  <c r="AT352" i="3"/>
  <c r="AT358" i="3" s="1"/>
  <c r="BY493" i="2"/>
  <c r="BZ493" i="2" s="1"/>
  <c r="E144" i="4"/>
  <c r="E151" i="4" s="1"/>
  <c r="E152" i="4" s="1"/>
  <c r="AT144" i="3"/>
  <c r="AT151" i="3" s="1"/>
  <c r="AT152" i="3" s="1"/>
  <c r="AR151" i="3"/>
  <c r="AR152" i="3" s="1"/>
  <c r="AT181" i="3"/>
  <c r="E181" i="4"/>
  <c r="DM165" i="2"/>
  <c r="DM177" i="2" s="1"/>
  <c r="E113" i="3"/>
  <c r="FC113" i="2"/>
  <c r="FC118" i="2" s="1"/>
  <c r="FA118" i="2"/>
  <c r="AK495" i="2"/>
  <c r="H58" i="7"/>
  <c r="H80" i="7"/>
  <c r="H86" i="7"/>
  <c r="H73" i="7"/>
  <c r="AT254" i="3"/>
  <c r="EI130" i="2"/>
  <c r="EY129" i="2"/>
  <c r="EI176" i="2"/>
  <c r="EY166" i="2"/>
  <c r="DM464" i="2"/>
  <c r="DM467" i="2" s="1"/>
  <c r="DM491" i="2" s="1"/>
  <c r="H104" i="7"/>
  <c r="H136" i="7"/>
  <c r="H130" i="7"/>
  <c r="H111" i="7"/>
  <c r="H127" i="7"/>
  <c r="E193" i="3"/>
  <c r="AR189" i="3"/>
  <c r="E69" i="3"/>
  <c r="FC69" i="2"/>
  <c r="FC87" i="2" s="1"/>
  <c r="FA87" i="2"/>
  <c r="E232" i="3"/>
  <c r="AR230" i="3"/>
  <c r="E119" i="4"/>
  <c r="E128" i="4" s="1"/>
  <c r="AR128" i="3"/>
  <c r="AT119" i="3"/>
  <c r="AT128" i="3" s="1"/>
  <c r="G91" i="7"/>
  <c r="M91" i="7" s="1"/>
  <c r="E210" i="3"/>
  <c r="FC210" i="2"/>
  <c r="FC221" i="2" s="1"/>
  <c r="FA221" i="2"/>
  <c r="G230" i="7"/>
  <c r="M230" i="7" s="1"/>
  <c r="E457" i="4"/>
  <c r="E458" i="4" s="1"/>
  <c r="AR458" i="3"/>
  <c r="AT457" i="3"/>
  <c r="AT458" i="3" s="1"/>
  <c r="E200" i="4"/>
  <c r="AT200" i="3"/>
  <c r="EY89" i="2"/>
  <c r="EI102" i="2"/>
  <c r="FC32" i="2"/>
  <c r="BZ221" i="2"/>
  <c r="DM210" i="2"/>
  <c r="DM221" i="2" s="1"/>
  <c r="E407" i="4"/>
  <c r="E416" i="4" s="1"/>
  <c r="AR416" i="3"/>
  <c r="AT407" i="3"/>
  <c r="AT416" i="3" s="1"/>
  <c r="FA464" i="2"/>
  <c r="FA467" i="2" s="1"/>
  <c r="FA491" i="2" s="1"/>
  <c r="FA447" i="2"/>
  <c r="AQ193" i="3"/>
  <c r="AR190" i="3"/>
  <c r="E222" i="4"/>
  <c r="E229" i="4" s="1"/>
  <c r="AR229" i="3"/>
  <c r="AT222" i="3"/>
  <c r="AT229" i="3" s="1"/>
  <c r="EI111" i="2"/>
  <c r="EY103" i="2"/>
  <c r="E64" i="4"/>
  <c r="AT64" i="3"/>
  <c r="AR374" i="3"/>
  <c r="E406" i="3"/>
  <c r="H52" i="7"/>
  <c r="F91" i="7"/>
  <c r="M90" i="7" s="1"/>
  <c r="F46" i="7"/>
  <c r="H14" i="7"/>
  <c r="H30" i="7"/>
  <c r="H32" i="7"/>
  <c r="H64" i="7"/>
  <c r="H70" i="7"/>
  <c r="AT209" i="3"/>
  <c r="E209" i="4"/>
  <c r="E254" i="4"/>
  <c r="DM188" i="2"/>
  <c r="AR481" i="3"/>
  <c r="E488" i="3"/>
  <c r="BZ335" i="2"/>
  <c r="BZ464" i="2" s="1"/>
  <c r="BZ467" i="2" s="1"/>
  <c r="BZ491" i="2" s="1"/>
  <c r="H124" i="7"/>
  <c r="H117" i="7"/>
  <c r="H102" i="7"/>
  <c r="H118" i="7"/>
  <c r="H134" i="7"/>
  <c r="H115" i="7"/>
  <c r="H131" i="7"/>
  <c r="DM208" i="2"/>
  <c r="E296" i="4"/>
  <c r="E305" i="4" s="1"/>
  <c r="AR305" i="3"/>
  <c r="AT296" i="3"/>
  <c r="AT305" i="3" s="1"/>
  <c r="EZ464" i="2"/>
  <c r="EZ467" i="2" s="1"/>
  <c r="EZ491" i="2" s="1"/>
  <c r="G138" i="7"/>
  <c r="M138" i="7" s="1"/>
  <c r="E471" i="4"/>
  <c r="E368" i="4"/>
  <c r="E373" i="4" s="1"/>
  <c r="AT368" i="3"/>
  <c r="AT373" i="3" s="1"/>
  <c r="AR373" i="3"/>
  <c r="BY247" i="2"/>
  <c r="BY248" i="2" s="1"/>
  <c r="E112" i="4"/>
  <c r="AT112" i="3"/>
  <c r="FC335" i="2"/>
  <c r="FC464" i="2" s="1"/>
  <c r="FC467" i="2" s="1"/>
  <c r="FC491" i="2" s="1"/>
  <c r="E286" i="4"/>
  <c r="E295" i="4" s="1"/>
  <c r="AR295" i="3"/>
  <c r="AT286" i="3"/>
  <c r="AT295" i="3" s="1"/>
  <c r="AR8" i="3"/>
  <c r="E13" i="3"/>
  <c r="E446" i="4"/>
  <c r="AT446" i="3"/>
  <c r="E40" i="3"/>
  <c r="FC40" i="2"/>
  <c r="FC63" i="2" s="1"/>
  <c r="FA63" i="2"/>
  <c r="E33" i="4"/>
  <c r="AT33" i="3"/>
  <c r="DM183" i="2"/>
  <c r="AR233" i="3"/>
  <c r="E239" i="3"/>
  <c r="E480" i="3"/>
  <c r="H100" i="7"/>
  <c r="F138" i="7"/>
  <c r="M137" i="7" s="1"/>
  <c r="H106" i="7"/>
  <c r="E454" i="3"/>
  <c r="AR448" i="3"/>
  <c r="EZ494" i="2"/>
  <c r="FA494" i="2" s="1"/>
  <c r="FC494" i="2" s="1"/>
  <c r="BY494" i="2"/>
  <c r="BZ494" i="2" s="1"/>
  <c r="DM494" i="2" s="1"/>
  <c r="E343" i="4"/>
  <c r="E344" i="4" s="1"/>
  <c r="AT343" i="3"/>
  <c r="AT344" i="3" s="1"/>
  <c r="AR344" i="3"/>
  <c r="E306" i="4"/>
  <c r="E321" i="4" s="1"/>
  <c r="AR321" i="3"/>
  <c r="AT306" i="3"/>
  <c r="AT321" i="3" s="1"/>
  <c r="DM69" i="2"/>
  <c r="DM87" i="2" s="1"/>
  <c r="DM88" i="2" s="1"/>
  <c r="BZ87" i="2"/>
  <c r="BZ88" i="2" s="1"/>
  <c r="BZ247" i="2" s="1"/>
  <c r="BZ248" i="2" s="1"/>
  <c r="K32" i="8"/>
  <c r="H32" i="8"/>
  <c r="D32" i="8"/>
  <c r="I32" i="8"/>
  <c r="G32" i="8"/>
  <c r="E31" i="3"/>
  <c r="AR22" i="3"/>
  <c r="E334" i="3"/>
  <c r="E335" i="3" s="1"/>
  <c r="AR322" i="3"/>
  <c r="DM493" i="2"/>
  <c r="AR433" i="3"/>
  <c r="E445" i="3"/>
  <c r="E432" i="3"/>
  <c r="AR417" i="3"/>
  <c r="H91" i="7" l="1"/>
  <c r="M92" i="7" s="1"/>
  <c r="FA88" i="2"/>
  <c r="E63" i="3"/>
  <c r="E118" i="3"/>
  <c r="H138" i="7"/>
  <c r="M139" i="7" s="1"/>
  <c r="E8" i="4"/>
  <c r="E13" i="4" s="1"/>
  <c r="AR13" i="3"/>
  <c r="AT8" i="3"/>
  <c r="AT13" i="3" s="1"/>
  <c r="E481" i="4"/>
  <c r="E488" i="4" s="1"/>
  <c r="AR488" i="3"/>
  <c r="AT481" i="3"/>
  <c r="AT488" i="3" s="1"/>
  <c r="H46" i="7"/>
  <c r="E190" i="4"/>
  <c r="AT190" i="3"/>
  <c r="AR210" i="3"/>
  <c r="E221" i="3"/>
  <c r="FC88" i="2"/>
  <c r="EY130" i="2"/>
  <c r="EZ129" i="2"/>
  <c r="EI165" i="2"/>
  <c r="EY153" i="2"/>
  <c r="G94" i="7"/>
  <c r="G141" i="7" s="1"/>
  <c r="G187" i="7" s="1"/>
  <c r="G233" i="7" s="1"/>
  <c r="G279" i="7" s="1"/>
  <c r="E322" i="4"/>
  <c r="E334" i="4" s="1"/>
  <c r="E335" i="4" s="1"/>
  <c r="AT322" i="3"/>
  <c r="AT334" i="3" s="1"/>
  <c r="AT335" i="3" s="1"/>
  <c r="AR334" i="3"/>
  <c r="AR335" i="3" s="1"/>
  <c r="E448" i="4"/>
  <c r="E454" i="4" s="1"/>
  <c r="AR454" i="3"/>
  <c r="AT448" i="3"/>
  <c r="AT454" i="3" s="1"/>
  <c r="E233" i="4"/>
  <c r="E239" i="4" s="1"/>
  <c r="AR239" i="3"/>
  <c r="AT233" i="3"/>
  <c r="AT239" i="3" s="1"/>
  <c r="EI188" i="2"/>
  <c r="EY185" i="2"/>
  <c r="EY102" i="2"/>
  <c r="EZ89" i="2"/>
  <c r="EI177" i="2"/>
  <c r="E447" i="3"/>
  <c r="E464" i="3" s="1"/>
  <c r="E467" i="3" s="1"/>
  <c r="E491" i="3" s="1"/>
  <c r="E433" i="4"/>
  <c r="E445" i="4" s="1"/>
  <c r="AT433" i="3"/>
  <c r="AT445" i="3" s="1"/>
  <c r="AR445" i="3"/>
  <c r="E22" i="4"/>
  <c r="E31" i="4" s="1"/>
  <c r="E32" i="4" s="1"/>
  <c r="AT22" i="3"/>
  <c r="AT31" i="3" s="1"/>
  <c r="AR31" i="3"/>
  <c r="AR32" i="3" s="1"/>
  <c r="DM247" i="2"/>
  <c r="DM248" i="2" s="1"/>
  <c r="EI183" i="2"/>
  <c r="EY178" i="2"/>
  <c r="AA87" i="3"/>
  <c r="AQ74" i="3"/>
  <c r="EY194" i="2"/>
  <c r="EI208" i="2"/>
  <c r="F94" i="7"/>
  <c r="F141" i="7" s="1"/>
  <c r="M45" i="7"/>
  <c r="E374" i="4"/>
  <c r="E406" i="4" s="1"/>
  <c r="AR406" i="3"/>
  <c r="AT374" i="3"/>
  <c r="AT406" i="3" s="1"/>
  <c r="EY111" i="2"/>
  <c r="EZ103" i="2"/>
  <c r="E230" i="4"/>
  <c r="E232" i="4" s="1"/>
  <c r="AR232" i="3"/>
  <c r="AT230" i="3"/>
  <c r="AT232" i="3" s="1"/>
  <c r="AR69" i="3"/>
  <c r="E87" i="3"/>
  <c r="E88" i="3" s="1"/>
  <c r="EI131" i="2"/>
  <c r="EI247" i="2" s="1"/>
  <c r="EI248" i="2" s="1"/>
  <c r="E480" i="4"/>
  <c r="E417" i="4"/>
  <c r="E432" i="4" s="1"/>
  <c r="AR432" i="3"/>
  <c r="AT417" i="3"/>
  <c r="AT432" i="3" s="1"/>
  <c r="E32" i="3"/>
  <c r="A2" i="2"/>
  <c r="AT189" i="3"/>
  <c r="AT193" i="3" s="1"/>
  <c r="E189" i="4"/>
  <c r="E193" i="4" s="1"/>
  <c r="AR193" i="3"/>
  <c r="EY176" i="2"/>
  <c r="EZ166" i="2"/>
  <c r="AT447" i="3" l="1"/>
  <c r="AT32" i="3"/>
  <c r="E447" i="4"/>
  <c r="E494" i="3"/>
  <c r="EZ176" i="2"/>
  <c r="FA166" i="2"/>
  <c r="E69" i="4"/>
  <c r="AT69" i="3"/>
  <c r="AQ87" i="3"/>
  <c r="AR74" i="3"/>
  <c r="AR87" i="3" s="1"/>
  <c r="EY165" i="2"/>
  <c r="EZ153" i="2"/>
  <c r="AA63" i="3"/>
  <c r="AA88" i="3" s="1"/>
  <c r="AQ40" i="3"/>
  <c r="EY177" i="2"/>
  <c r="AR447" i="3"/>
  <c r="AR464" i="3" s="1"/>
  <c r="AR467" i="3" s="1"/>
  <c r="AR491" i="3" s="1"/>
  <c r="AT464" i="3"/>
  <c r="AT467" i="3" s="1"/>
  <c r="AT491" i="3" s="1"/>
  <c r="AA118" i="3"/>
  <c r="AQ113" i="3"/>
  <c r="EY493" i="2"/>
  <c r="EZ493" i="2" s="1"/>
  <c r="FA493" i="2" s="1"/>
  <c r="FC493" i="2" s="1"/>
  <c r="EI495" i="2"/>
  <c r="EY495" i="2" s="1"/>
  <c r="EZ495" i="2" s="1"/>
  <c r="FA495" i="2" s="1"/>
  <c r="FC495" i="2" s="1"/>
  <c r="F146" i="7" a="1"/>
  <c r="EZ111" i="2"/>
  <c r="FA103" i="2"/>
  <c r="E464" i="4"/>
  <c r="E467" i="4" s="1"/>
  <c r="E491" i="4" s="1"/>
  <c r="EZ130" i="2"/>
  <c r="FA129" i="2"/>
  <c r="E210" i="4"/>
  <c r="E221" i="4" s="1"/>
  <c r="AT210" i="3"/>
  <c r="AT221" i="3" s="1"/>
  <c r="AR221" i="3"/>
  <c r="H94" i="7"/>
  <c r="H141" i="7" s="1"/>
  <c r="M47" i="7"/>
  <c r="EY208" i="2"/>
  <c r="EZ194" i="2"/>
  <c r="EY183" i="2"/>
  <c r="EZ178" i="2"/>
  <c r="EZ102" i="2"/>
  <c r="FA89" i="2"/>
  <c r="EY188" i="2"/>
  <c r="EZ185" i="2"/>
  <c r="EY131" i="2"/>
  <c r="EY247" i="2" s="1"/>
  <c r="EY248" i="2" s="1"/>
  <c r="E166" i="3" l="1"/>
  <c r="FC166" i="2"/>
  <c r="FC176" i="2" s="1"/>
  <c r="FA176" i="2"/>
  <c r="FA185" i="2"/>
  <c r="EZ188" i="2"/>
  <c r="EZ208" i="2"/>
  <c r="FA194" i="2"/>
  <c r="E129" i="3"/>
  <c r="FC129" i="2"/>
  <c r="FC130" i="2" s="1"/>
  <c r="FA130" i="2"/>
  <c r="E103" i="3"/>
  <c r="FC103" i="2"/>
  <c r="FC111" i="2" s="1"/>
  <c r="FA111" i="2"/>
  <c r="EZ165" i="2"/>
  <c r="EZ177" i="2" s="1"/>
  <c r="FA153" i="2"/>
  <c r="E74" i="4"/>
  <c r="E87" i="4" s="1"/>
  <c r="AT74" i="3"/>
  <c r="AT87" i="3"/>
  <c r="EZ131" i="2"/>
  <c r="AQ63" i="3"/>
  <c r="AQ88" i="3" s="1"/>
  <c r="AR40" i="3"/>
  <c r="A2" i="3"/>
  <c r="FC89" i="2"/>
  <c r="FC102" i="2" s="1"/>
  <c r="E89" i="3"/>
  <c r="FA102" i="2"/>
  <c r="EZ183" i="2"/>
  <c r="FA178" i="2"/>
  <c r="E494" i="4"/>
  <c r="F180" i="7"/>
  <c r="H180" i="7" s="1"/>
  <c r="F176" i="7"/>
  <c r="H176" i="7" s="1"/>
  <c r="F172" i="7"/>
  <c r="H172" i="7" s="1"/>
  <c r="F178" i="7"/>
  <c r="H178" i="7" s="1"/>
  <c r="F173" i="7"/>
  <c r="H173" i="7" s="1"/>
  <c r="F168" i="7"/>
  <c r="H168" i="7" s="1"/>
  <c r="F164" i="7"/>
  <c r="H164" i="7" s="1"/>
  <c r="F160" i="7"/>
  <c r="H160" i="7" s="1"/>
  <c r="F156" i="7"/>
  <c r="H156" i="7" s="1"/>
  <c r="F152" i="7"/>
  <c r="H152" i="7" s="1"/>
  <c r="F148" i="7"/>
  <c r="H148" i="7" s="1"/>
  <c r="F182" i="7"/>
  <c r="H182" i="7" s="1"/>
  <c r="F177" i="7"/>
  <c r="H177" i="7" s="1"/>
  <c r="F171" i="7"/>
  <c r="H171" i="7" s="1"/>
  <c r="F167" i="7"/>
  <c r="H167" i="7" s="1"/>
  <c r="F163" i="7"/>
  <c r="H163" i="7" s="1"/>
  <c r="F159" i="7"/>
  <c r="H159" i="7" s="1"/>
  <c r="F155" i="7"/>
  <c r="H155" i="7" s="1"/>
  <c r="F151" i="7"/>
  <c r="H151" i="7" s="1"/>
  <c r="F147" i="7"/>
  <c r="H147" i="7" s="1"/>
  <c r="F181" i="7"/>
  <c r="H181" i="7" s="1"/>
  <c r="F175" i="7"/>
  <c r="H175" i="7" s="1"/>
  <c r="F170" i="7"/>
  <c r="H170" i="7" s="1"/>
  <c r="F166" i="7"/>
  <c r="H166" i="7" s="1"/>
  <c r="F162" i="7"/>
  <c r="H162" i="7" s="1"/>
  <c r="F158" i="7"/>
  <c r="H158" i="7" s="1"/>
  <c r="F154" i="7"/>
  <c r="H154" i="7" s="1"/>
  <c r="F150" i="7"/>
  <c r="H150" i="7" s="1"/>
  <c r="F146" i="7"/>
  <c r="F179" i="7"/>
  <c r="H179" i="7" s="1"/>
  <c r="F174" i="7"/>
  <c r="H174" i="7" s="1"/>
  <c r="F169" i="7"/>
  <c r="H169" i="7" s="1"/>
  <c r="F165" i="7"/>
  <c r="H165" i="7" s="1"/>
  <c r="F161" i="7"/>
  <c r="H161" i="7" s="1"/>
  <c r="F157" i="7"/>
  <c r="H157" i="7" s="1"/>
  <c r="F153" i="7"/>
  <c r="H153" i="7" s="1"/>
  <c r="F149" i="7"/>
  <c r="H149" i="7" s="1"/>
  <c r="AQ118" i="3"/>
  <c r="AR113" i="3"/>
  <c r="AR494" i="3"/>
  <c r="E178" i="3" l="1"/>
  <c r="FC178" i="2"/>
  <c r="FC183" i="2" s="1"/>
  <c r="FA183" i="2"/>
  <c r="E40" i="4"/>
  <c r="E63" i="4" s="1"/>
  <c r="AT40" i="3"/>
  <c r="AT63" i="3" s="1"/>
  <c r="AR63" i="3"/>
  <c r="AR88" i="3" s="1"/>
  <c r="AT88" i="3"/>
  <c r="FA131" i="2"/>
  <c r="E194" i="3"/>
  <c r="FA208" i="2"/>
  <c r="FC194" i="2"/>
  <c r="FC208" i="2" s="1"/>
  <c r="F184" i="7"/>
  <c r="H146" i="7"/>
  <c r="H184" i="7" s="1"/>
  <c r="FC131" i="2"/>
  <c r="E88" i="4"/>
  <c r="EZ247" i="2"/>
  <c r="EZ248" i="2" s="1"/>
  <c r="E130" i="3"/>
  <c r="E176" i="3"/>
  <c r="E113" i="4"/>
  <c r="E118" i="4" s="1"/>
  <c r="AT113" i="3"/>
  <c r="AT118" i="3" s="1"/>
  <c r="AR118" i="3"/>
  <c r="E102" i="3"/>
  <c r="E153" i="3"/>
  <c r="FA165" i="2"/>
  <c r="FA177" i="2" s="1"/>
  <c r="FC153" i="2"/>
  <c r="FC165" i="2" s="1"/>
  <c r="FC177" i="2" s="1"/>
  <c r="E111" i="3"/>
  <c r="E185" i="3"/>
  <c r="FC185" i="2"/>
  <c r="FC188" i="2" s="1"/>
  <c r="FA188" i="2"/>
  <c r="AA176" i="3" l="1"/>
  <c r="AQ166" i="3"/>
  <c r="E131" i="3"/>
  <c r="FC247" i="2"/>
  <c r="M185" i="7"/>
  <c r="H187" i="7"/>
  <c r="AA111" i="3"/>
  <c r="AQ103" i="3"/>
  <c r="AA102" i="3"/>
  <c r="AQ89" i="3"/>
  <c r="M183" i="7"/>
  <c r="F187" i="7"/>
  <c r="E208" i="3"/>
  <c r="E183" i="3"/>
  <c r="E188" i="3"/>
  <c r="E165" i="3"/>
  <c r="E177" i="3" s="1"/>
  <c r="AQ129" i="3"/>
  <c r="AA130" i="3"/>
  <c r="FA247" i="2"/>
  <c r="FA248" i="2" s="1"/>
  <c r="AA131" i="3" l="1"/>
  <c r="AA188" i="3"/>
  <c r="AQ185" i="3"/>
  <c r="E247" i="3"/>
  <c r="E248" i="3" s="1"/>
  <c r="AQ153" i="3"/>
  <c r="AA165" i="3"/>
  <c r="AA177" i="3" s="1"/>
  <c r="AA247" i="3" s="1"/>
  <c r="AA248" i="3" s="1"/>
  <c r="AQ130" i="3"/>
  <c r="AR129" i="3"/>
  <c r="AA208" i="3"/>
  <c r="AQ194" i="3"/>
  <c r="AQ111" i="3"/>
  <c r="AR103" i="3"/>
  <c r="AQ176" i="3"/>
  <c r="AR166" i="3"/>
  <c r="AQ102" i="3"/>
  <c r="AR89" i="3"/>
  <c r="AA183" i="3"/>
  <c r="AQ178" i="3"/>
  <c r="FC248" i="2"/>
  <c r="AQ493" i="3" l="1"/>
  <c r="F192" i="7" a="1"/>
  <c r="AQ183" i="3"/>
  <c r="AR178" i="3"/>
  <c r="E166" i="4"/>
  <c r="E176" i="4" s="1"/>
  <c r="AR176" i="3"/>
  <c r="AT166" i="3"/>
  <c r="AT176" i="3" s="1"/>
  <c r="AQ208" i="3"/>
  <c r="AR194" i="3"/>
  <c r="AQ188" i="3"/>
  <c r="AR185" i="3"/>
  <c r="A1" i="2"/>
  <c r="AQ165" i="3"/>
  <c r="AQ177" i="3" s="1"/>
  <c r="AR153" i="3"/>
  <c r="AQ131" i="3"/>
  <c r="AR102" i="3"/>
  <c r="E89" i="4"/>
  <c r="E102" i="4" s="1"/>
  <c r="AT89" i="3"/>
  <c r="AT102" i="3" s="1"/>
  <c r="E103" i="4"/>
  <c r="E111" i="4" s="1"/>
  <c r="AT103" i="3"/>
  <c r="AT111" i="3" s="1"/>
  <c r="AR111" i="3"/>
  <c r="AR130" i="3"/>
  <c r="E129" i="4"/>
  <c r="E130" i="4" s="1"/>
  <c r="AT129" i="3"/>
  <c r="AT130" i="3" s="1"/>
  <c r="AT131" i="3" s="1"/>
  <c r="E495" i="3"/>
  <c r="AM495" i="3" s="1"/>
  <c r="AR493" i="3"/>
  <c r="AO495" i="3" l="1"/>
  <c r="G495" i="3"/>
  <c r="L495" i="3"/>
  <c r="H495" i="3"/>
  <c r="F495" i="3"/>
  <c r="K495" i="3"/>
  <c r="P495" i="3"/>
  <c r="U495" i="3"/>
  <c r="AL495" i="3"/>
  <c r="AC495" i="3"/>
  <c r="N495" i="3"/>
  <c r="W495" i="3"/>
  <c r="AG495" i="3"/>
  <c r="T495" i="3"/>
  <c r="O495" i="3"/>
  <c r="AB495" i="3"/>
  <c r="X495" i="3"/>
  <c r="R495" i="3"/>
  <c r="AJ495" i="3"/>
  <c r="AN495" i="3"/>
  <c r="V495" i="3"/>
  <c r="AA495" i="3"/>
  <c r="AD495" i="3"/>
  <c r="I495" i="3"/>
  <c r="AE495" i="3"/>
  <c r="M495" i="3"/>
  <c r="Q495" i="3"/>
  <c r="AH495" i="3"/>
  <c r="F228" i="7"/>
  <c r="H228" i="7" s="1"/>
  <c r="F224" i="7"/>
  <c r="H224" i="7" s="1"/>
  <c r="F220" i="7"/>
  <c r="H220" i="7" s="1"/>
  <c r="F216" i="7"/>
  <c r="H216" i="7" s="1"/>
  <c r="F212" i="7"/>
  <c r="H212" i="7" s="1"/>
  <c r="F208" i="7"/>
  <c r="H208" i="7" s="1"/>
  <c r="F204" i="7"/>
  <c r="H204" i="7" s="1"/>
  <c r="F200" i="7"/>
  <c r="H200" i="7" s="1"/>
  <c r="F196" i="7"/>
  <c r="H196" i="7" s="1"/>
  <c r="F192" i="7"/>
  <c r="F225" i="7"/>
  <c r="H225" i="7" s="1"/>
  <c r="F219" i="7"/>
  <c r="H219" i="7" s="1"/>
  <c r="F214" i="7"/>
  <c r="H214" i="7" s="1"/>
  <c r="F209" i="7"/>
  <c r="H209" i="7" s="1"/>
  <c r="F203" i="7"/>
  <c r="H203" i="7" s="1"/>
  <c r="F198" i="7"/>
  <c r="H198" i="7" s="1"/>
  <c r="F193" i="7"/>
  <c r="H193" i="7" s="1"/>
  <c r="F223" i="7"/>
  <c r="H223" i="7" s="1"/>
  <c r="F218" i="7"/>
  <c r="H218" i="7" s="1"/>
  <c r="F213" i="7"/>
  <c r="H213" i="7" s="1"/>
  <c r="F207" i="7"/>
  <c r="H207" i="7" s="1"/>
  <c r="F202" i="7"/>
  <c r="H202" i="7" s="1"/>
  <c r="F197" i="7"/>
  <c r="H197" i="7" s="1"/>
  <c r="F227" i="7"/>
  <c r="H227" i="7" s="1"/>
  <c r="F222" i="7"/>
  <c r="H222" i="7" s="1"/>
  <c r="F217" i="7"/>
  <c r="H217" i="7" s="1"/>
  <c r="F211" i="7"/>
  <c r="H211" i="7" s="1"/>
  <c r="F206" i="7"/>
  <c r="H206" i="7" s="1"/>
  <c r="F201" i="7"/>
  <c r="H201" i="7" s="1"/>
  <c r="F195" i="7"/>
  <c r="H195" i="7" s="1"/>
  <c r="F226" i="7"/>
  <c r="H226" i="7" s="1"/>
  <c r="F221" i="7"/>
  <c r="H221" i="7" s="1"/>
  <c r="F215" i="7"/>
  <c r="H215" i="7" s="1"/>
  <c r="F210" i="7"/>
  <c r="H210" i="7" s="1"/>
  <c r="F205" i="7"/>
  <c r="H205" i="7" s="1"/>
  <c r="F199" i="7"/>
  <c r="H199" i="7" s="1"/>
  <c r="F194" i="7"/>
  <c r="H194" i="7" s="1"/>
  <c r="E131" i="4"/>
  <c r="AQ247" i="3"/>
  <c r="AQ248" i="3" s="1"/>
  <c r="E194" i="4"/>
  <c r="E208" i="4" s="1"/>
  <c r="AT194" i="3"/>
  <c r="AT208" i="3" s="1"/>
  <c r="AR208" i="3"/>
  <c r="E185" i="4"/>
  <c r="E188" i="4" s="1"/>
  <c r="AT185" i="3"/>
  <c r="AT188" i="3" s="1"/>
  <c r="AR188" i="3"/>
  <c r="AK495" i="3"/>
  <c r="AF495" i="3"/>
  <c r="Y495" i="3"/>
  <c r="J495" i="3"/>
  <c r="Z495" i="3"/>
  <c r="AP495" i="3"/>
  <c r="S495" i="3"/>
  <c r="AI495" i="3"/>
  <c r="AR131" i="3"/>
  <c r="AR165" i="3"/>
  <c r="AR177" i="3" s="1"/>
  <c r="AT153" i="3"/>
  <c r="AT165" i="3" s="1"/>
  <c r="AT177" i="3" s="1"/>
  <c r="E153" i="4"/>
  <c r="E165" i="4" s="1"/>
  <c r="E177" i="4" s="1"/>
  <c r="E178" i="4"/>
  <c r="E183" i="4" s="1"/>
  <c r="AT178" i="3"/>
  <c r="AT183" i="3" s="1"/>
  <c r="AR183" i="3"/>
  <c r="AQ495" i="3" l="1"/>
  <c r="AR495" i="3" s="1"/>
  <c r="AT247" i="3"/>
  <c r="E247" i="4"/>
  <c r="E248" i="4" s="1"/>
  <c r="AR247" i="3"/>
  <c r="AR248" i="3" s="1"/>
  <c r="H192" i="7"/>
  <c r="H230" i="7" s="1"/>
  <c r="F230" i="7"/>
  <c r="E495" i="4" l="1"/>
  <c r="M229" i="7"/>
  <c r="F233" i="7"/>
  <c r="F279" i="7" s="1"/>
  <c r="AT248" i="3"/>
  <c r="M231" i="7"/>
  <c r="H233" i="7"/>
  <c r="H279" i="7" s="1"/>
  <c r="A1" i="3" l="1"/>
</calcChain>
</file>

<file path=xl/sharedStrings.xml><?xml version="1.0" encoding="utf-8"?>
<sst xmlns="http://schemas.openxmlformats.org/spreadsheetml/2006/main" count="4156" uniqueCount="725">
  <si>
    <t>GAS COST OF SERVICE TEMPLATE</t>
  </si>
  <si>
    <t>GCOST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</si>
  <si>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</si>
  <si>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Total costs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</si>
  <si>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</si>
  <si>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</si>
  <si>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</si>
  <si>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</si>
  <si>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</si>
  <si>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</si>
  <si>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</si>
  <si>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</si>
  <si>
    <t>Special note:</t>
  </si>
  <si>
    <t>Account 870 has been moved from the transmission to distribution grouping. Please functionalize account 870 as distribution. Please request an on-going exemption for this account, and only this account, to functionalize as distribution until the WACs have been updated.</t>
  </si>
  <si>
    <t>Most Current Version as of:</t>
  </si>
  <si>
    <t>August 2021</t>
  </si>
  <si>
    <t>Check NOI</t>
  </si>
  <si>
    <t>Check Rate Base</t>
  </si>
  <si>
    <t>Tab A - Revenue Requirement Cross-Reference</t>
  </si>
  <si>
    <t>A</t>
  </si>
  <si>
    <t>B</t>
  </si>
  <si>
    <t>C</t>
  </si>
  <si>
    <t>RESTATING</t>
  </si>
  <si>
    <t>PROFORMA</t>
  </si>
  <si>
    <t>GAP</t>
  </si>
  <si>
    <t>Line No.</t>
  </si>
  <si>
    <t>FERC Acct #</t>
  </si>
  <si>
    <t>Total Washington CBR/ROO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</si>
  <si>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</si>
  <si>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</si>
  <si>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</si>
  <si>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</si>
  <si>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</si>
  <si>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DEBTS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</si>
  <si>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</si>
  <si>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</si>
  <si>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</si>
  <si>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</si>
  <si>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</si>
  <si>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</si>
  <si>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</si>
  <si>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</si>
  <si>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G/L ON PROPERTY SALES</t>
  </si>
  <si>
    <t>D&amp;O INSURANCE</t>
  </si>
  <si>
    <t>PENSION PLAN</t>
  </si>
  <si>
    <t>WAGE INCREASE</t>
  </si>
  <si>
    <t>AMA TO EOP RATE BASE</t>
  </si>
  <si>
    <t>AMA TO EOP DEPRECIATION</t>
  </si>
  <si>
    <t>WUTC FILING FEE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</si>
  <si>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</si>
  <si>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</si>
  <si>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</si>
  <si>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</si>
  <si>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</si>
  <si>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</si>
  <si>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WATER HEATER PROGRAM SALE DEFERRAL</t>
  </si>
  <si>
    <t>TACOMA LNG UPGRADE PLANT AND DEFERRAL</t>
  </si>
  <si>
    <t>REGULATORY ASSETS &amp; LIAB</t>
  </si>
  <si>
    <t>TACOMA LNG PLANT DEFERRAL</t>
  </si>
  <si>
    <t>Total Restating Adjustments</t>
  </si>
  <si>
    <t>ESTIMATED PLANT RETIREMENTS</t>
  </si>
  <si>
    <t>TEST YEAR PLANT ROLL FORWARD</t>
  </si>
  <si>
    <t>PROVISIONAL PROFORMA RETIREMENTS</t>
  </si>
  <si>
    <t>PROGRAMMATIC PROVISIONAL PROFORMA</t>
  </si>
  <si>
    <t>CUSTOMER DRIVEN PROGRAMMATIC PROVISIONAL PROFORMA</t>
  </si>
  <si>
    <t>SPECIFIC PROVISIONAL PROFORMA</t>
  </si>
  <si>
    <t>PROJECTED PROVISIONAL PROFORMA</t>
  </si>
  <si>
    <t>Total Proforma Adjustments</t>
  </si>
  <si>
    <t>Total Proforma and Restating Adjustments</t>
  </si>
  <si>
    <t>Subtotal Proforma Results of Operations</t>
  </si>
  <si>
    <t>Total GAP YEAR Adjustments</t>
  </si>
  <si>
    <t>Total Gap Year Adjusted Results of Operations</t>
  </si>
  <si>
    <t>ESTIMATED PLANT RETIREMENTS RATE BASE</t>
  </si>
  <si>
    <t>RATE YEAR 1 PROVISIONAL ADJUSTMENTS</t>
  </si>
  <si>
    <t>All Adjustments</t>
  </si>
  <si>
    <t>Rate Year 1 Adjusted Results of Operations</t>
  </si>
  <si>
    <t>Revenue Change to Base Rates</t>
  </si>
  <si>
    <t>ROO after Rate Change</t>
  </si>
  <si>
    <t>Adjustment number</t>
  </si>
  <si>
    <t>Sum of restating adjustments</t>
  </si>
  <si>
    <t>Sum of proforma adjustments</t>
  </si>
  <si>
    <t>Sum of GAP YEAR adjustments</t>
  </si>
  <si>
    <t>C+F</t>
  </si>
  <si>
    <t>RR input and revenue sensitive items</t>
  </si>
  <si>
    <t>G+H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</si>
  <si>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</si>
  <si>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</si>
  <si>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</si>
  <si>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</si>
  <si>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</si>
  <si>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</si>
  <si>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</si>
  <si>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</si>
  <si>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</si>
  <si>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</si>
  <si>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</si>
  <si>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</si>
  <si>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</si>
  <si>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</si>
  <si>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</si>
  <si>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</si>
  <si>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</si>
  <si>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</si>
  <si>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</si>
  <si>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</si>
  <si>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</si>
  <si>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</si>
  <si>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</si>
  <si>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</si>
  <si>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</si>
  <si>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</si>
  <si>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</si>
  <si>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</si>
  <si>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</si>
  <si>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</si>
  <si>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</si>
  <si>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</si>
  <si>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</si>
  <si>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</si>
  <si>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</si>
  <si>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</si>
  <si>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</si>
  <si>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</si>
  <si>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</si>
  <si>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</si>
  <si>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</si>
  <si>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</si>
  <si>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</si>
  <si>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</si>
  <si>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</si>
  <si>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</si>
  <si>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</si>
  <si>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</si>
  <si>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</si>
  <si>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</si>
  <si>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</si>
  <si>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</si>
  <si>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</si>
  <si>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</si>
  <si>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</si>
  <si>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</si>
  <si>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</si>
  <si>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</si>
  <si>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</si>
  <si>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</si>
  <si>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</si>
  <si>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</si>
  <si>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</si>
  <si>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</si>
  <si>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</si>
  <si>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</si>
  <si>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</si>
  <si>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</si>
  <si>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Well expenses—Purchased gas.</t>
  </si>
  <si>
    <t>Operation of purchased gas measuring stations.</t>
  </si>
  <si>
    <t>Maintenance of purchased gas measuring stations.</t>
  </si>
  <si>
    <t>Purchased gas calculations expenses.</t>
  </si>
  <si>
    <t>Other purchased gas expenses.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</si>
  <si>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</si>
  <si>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</si>
  <si>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</si>
  <si>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</si>
  <si>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</si>
  <si>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</si>
  <si>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</si>
  <si>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</si>
  <si>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</si>
  <si>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>Total production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</si>
  <si>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</si>
  <si>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</si>
  <si>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</si>
  <si>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</si>
  <si>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</si>
  <si>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</si>
  <si>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</si>
  <si>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</si>
  <si>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</si>
  <si>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</si>
  <si>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</si>
  <si>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</si>
  <si>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</si>
  <si>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</si>
  <si>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</si>
  <si>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</si>
  <si>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</si>
  <si>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</si>
  <si>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</si>
  <si>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</si>
  <si>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</si>
  <si>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</si>
  <si>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</si>
  <si>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</si>
  <si>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</si>
  <si>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</si>
  <si>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</si>
  <si>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</si>
  <si>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</si>
  <si>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</si>
  <si>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 Operation supervision and engineering</t>
  </si>
  <si>
    <t>Total liquefied natural gas terminaling and processing expenses - operation</t>
  </si>
  <si>
    <t>Total natural gas storage, terminaling,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</si>
  <si>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</si>
  <si>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</si>
  <si>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</si>
  <si>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</si>
  <si>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</si>
  <si>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</si>
  <si>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</si>
  <si>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</si>
  <si>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 transmission expenses - operation</t>
  </si>
  <si>
    <t>Maintenance of mains</t>
  </si>
  <si>
    <t>Maintenance of communication equipment</t>
  </si>
  <si>
    <t>Total transmission expenses - maintenance</t>
  </si>
  <si>
    <t>Total 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</si>
  <si>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</si>
  <si>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</si>
  <si>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</si>
  <si>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</si>
  <si>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</si>
  <si>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</si>
  <si>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</si>
  <si>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</si>
  <si>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</si>
  <si>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</si>
  <si>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</si>
  <si>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</si>
  <si>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</si>
  <si>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</si>
  <si>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</si>
  <si>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</si>
  <si>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</si>
  <si>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</si>
  <si>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</si>
  <si>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</si>
  <si>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</si>
  <si>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</si>
  <si>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</si>
  <si>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</si>
  <si>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</si>
  <si>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</si>
  <si>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</si>
  <si>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</si>
  <si>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</si>
  <si>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Sales expenses</t>
  </si>
  <si>
    <t>Supervision</t>
  </si>
  <si>
    <t>Demonstrating and selling expenses</t>
  </si>
  <si>
    <t>Advertising expenses</t>
  </si>
  <si>
    <t>Miscellaneous sales expenses</t>
  </si>
  <si>
    <t>Total sales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</si>
  <si>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</si>
  <si>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</si>
  <si>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</si>
  <si>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</si>
  <si>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</si>
  <si>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</si>
  <si>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</si>
  <si>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</si>
  <si>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</si>
  <si>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</si>
  <si>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</si>
  <si>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</si>
  <si>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</si>
  <si>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</si>
  <si>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</si>
  <si>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</si>
  <si>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</si>
  <si>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</si>
  <si>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</si>
  <si>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</si>
  <si>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</si>
  <si>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</si>
  <si>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Depreciation expense for asset retirement obligation  production</t>
  </si>
  <si>
    <t>Depreciation expense for asset retirement obligation  storage and terminaling</t>
  </si>
  <si>
    <t>Depreciation expense for asset retirement obligation  transmission</t>
  </si>
  <si>
    <t>Depreciation expense for asset retirement obligation  distribution</t>
  </si>
  <si>
    <t>Depreciation expense for asset retirement obligation  general plant</t>
  </si>
  <si>
    <t>Depreciation expense for asset retirement obligation  common</t>
  </si>
  <si>
    <t>Total depreciation expenses</t>
  </si>
  <si>
    <t>Amortization expenses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</si>
  <si>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</si>
  <si>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</si>
  <si>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</si>
  <si>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</si>
  <si>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</si>
  <si>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</si>
  <si>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</si>
  <si>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</si>
  <si>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</si>
  <si>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>Regulatory debits</t>
  </si>
  <si>
    <t xml:space="preserve">Regulatory credits 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</si>
  <si>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</si>
  <si>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</si>
  <si>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</si>
  <si>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</si>
  <si>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</si>
  <si>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</si>
  <si>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</si>
  <si>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</si>
  <si>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</si>
  <si>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</si>
  <si>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</si>
  <si>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</si>
  <si>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</si>
  <si>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</si>
  <si>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Accretion expense</t>
  </si>
  <si>
    <t>Total various utility operating income items</t>
  </si>
  <si>
    <t>Total 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</si>
  <si>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</si>
  <si>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</si>
  <si>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</si>
  <si>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</si>
  <si>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</si>
  <si>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 xml:space="preserve">Total intangible plant </t>
  </si>
  <si>
    <t>Land and land rights</t>
  </si>
  <si>
    <t>Structures and improvements</t>
  </si>
  <si>
    <t>Liquefied petroleum gas equipment</t>
  </si>
  <si>
    <t>Other equipment</t>
  </si>
  <si>
    <t>Asset retirement costs for manufactured gas production plant</t>
  </si>
  <si>
    <t>Total manufactured gas production plant</t>
  </si>
  <si>
    <t>Land</t>
  </si>
  <si>
    <t>Rights-of-way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</si>
  <si>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</si>
  <si>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</si>
  <si>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</si>
  <si>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</si>
  <si>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</si>
  <si>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</si>
  <si>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</si>
  <si>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</si>
  <si>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Asset retirement costs for underground storage plant</t>
  </si>
  <si>
    <t xml:space="preserve">Total underground storage plant </t>
  </si>
  <si>
    <t>Gas holders</t>
  </si>
  <si>
    <t>Liquefaction Equipment</t>
  </si>
  <si>
    <t>Vaporizing Equipment</t>
  </si>
  <si>
    <t>Compressor Equipment</t>
  </si>
  <si>
    <t>Measuring and Regulating Equipment</t>
  </si>
  <si>
    <t>Other Equipment</t>
  </si>
  <si>
    <t>Asset Retirement Costs for Other Storage Plant</t>
  </si>
  <si>
    <t xml:space="preserve">Total other storage plant </t>
  </si>
  <si>
    <t>Land and Land Rights</t>
  </si>
  <si>
    <t>Structures and Improvements</t>
  </si>
  <si>
    <t>LNG Processing Terminal Equipment</t>
  </si>
  <si>
    <t>LNG Transportation Equipment</t>
  </si>
  <si>
    <t>Compressor Station Equipment</t>
  </si>
  <si>
    <t>Communications Equipment</t>
  </si>
  <si>
    <t>Asset Retirement Costs for LNG Processing Plant</t>
  </si>
  <si>
    <t>Total base load liquefied natural gas terminaling and processing plant</t>
  </si>
  <si>
    <t>Mains</t>
  </si>
  <si>
    <t>Measuring and regulating station equipment</t>
  </si>
  <si>
    <t>Communication equipment</t>
  </si>
  <si>
    <t>Asset retirement costs for transmission plant</t>
  </si>
  <si>
    <t xml:space="preserve">Total transmission plant 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</si>
  <si>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</si>
  <si>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</si>
  <si>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</si>
  <si>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</si>
  <si>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</si>
  <si>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</si>
  <si>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</si>
  <si>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</si>
  <si>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</si>
  <si>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Asset retirement costs for distribution plant</t>
  </si>
  <si>
    <t xml:space="preserve">Total distribution plant 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</si>
  <si>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</si>
  <si>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</si>
  <si>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</si>
  <si>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</si>
  <si>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</si>
  <si>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</si>
  <si>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</si>
  <si>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Other tangible property </t>
  </si>
  <si>
    <t>Asset retirement costs for general plant</t>
  </si>
  <si>
    <t xml:space="preserve">Total general plant </t>
  </si>
  <si>
    <t>Total natural gas plant in service</t>
  </si>
  <si>
    <t>Property under capital leases</t>
  </si>
  <si>
    <t xml:space="preserve">Intangible plant </t>
  </si>
  <si>
    <r>
      <t>Production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plant</t>
    </r>
  </si>
  <si>
    <t>Natural gas storage and processing plant</t>
  </si>
  <si>
    <t xml:space="preserve">Transmission plant </t>
  </si>
  <si>
    <t xml:space="preserve">Distribution plant </t>
  </si>
  <si>
    <t xml:space="preserve">General plant </t>
  </si>
  <si>
    <t>Total property under capital leases</t>
  </si>
  <si>
    <t>Gas plant purchased or sold</t>
  </si>
  <si>
    <t>Total gas plant purchased or sold</t>
  </si>
  <si>
    <t>Gas plant leased to others</t>
  </si>
  <si>
    <t>Production plant</t>
  </si>
  <si>
    <t>Total gas plant leased to others</t>
  </si>
  <si>
    <t>Gas plant held for future use</t>
  </si>
  <si>
    <t>Total natural gas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</si>
  <si>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</si>
  <si>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</si>
  <si>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</si>
  <si>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</si>
  <si>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Land and land rights - 304</t>
  </si>
  <si>
    <t>Structures and improvements - 305</t>
  </si>
  <si>
    <t>Liquefied petroleum gas equipment - 311</t>
  </si>
  <si>
    <t>Other equipment - 320</t>
  </si>
  <si>
    <t>Asset retirement costs for manufactured gas production plant - 321</t>
  </si>
  <si>
    <t>Total production plant</t>
  </si>
  <si>
    <t>Land -350.1</t>
  </si>
  <si>
    <t>Rights-of-way - 350.2</t>
  </si>
  <si>
    <t>Structures and improvements - 351</t>
  </si>
  <si>
    <t>Wells - 352</t>
  </si>
  <si>
    <t>Storage leaseholds and rights - 352.1</t>
  </si>
  <si>
    <t>Reservoirs - 352.2</t>
  </si>
  <si>
    <t>Nonrecoverable natural gas - 352.3</t>
  </si>
  <si>
    <t>Lines - 353</t>
  </si>
  <si>
    <t>Compressor station equipment - 354</t>
  </si>
  <si>
    <t>Measuring and regulating equipment - 355</t>
  </si>
  <si>
    <t>Purification equipment - 356</t>
  </si>
  <si>
    <t>Other equipment - 357</t>
  </si>
  <si>
    <t>Asset retirement costs for underground storage plant - 358</t>
  </si>
  <si>
    <t>Land and land rights - 360</t>
  </si>
  <si>
    <t>Structures and improvements - 361</t>
  </si>
  <si>
    <t>Gas holders - 362</t>
  </si>
  <si>
    <t>Purification equipment - 363</t>
  </si>
  <si>
    <t>Liquefaction Equipment - 363.1</t>
  </si>
  <si>
    <t>Vaporizing Equipment - 363.2</t>
  </si>
  <si>
    <t>Compressor Equipment - 363.3</t>
  </si>
  <si>
    <t>Measuring and Regulating Equipment - 363.4</t>
  </si>
  <si>
    <t>Other Equipment - 363.5</t>
  </si>
  <si>
    <t>Asset Retirement Costs for Other Storage Plant - 363.6</t>
  </si>
  <si>
    <t>Land and Land Rights - 364.1</t>
  </si>
  <si>
    <t>Structures and Improvements - 364.2</t>
  </si>
  <si>
    <t>LNG Processing Terminal Equipment - 364.3</t>
  </si>
  <si>
    <t>LNG Transportation Equipment - 364.4</t>
  </si>
  <si>
    <t>Measuring and Regulating Equipment - 364.5</t>
  </si>
  <si>
    <t>Compressor Station Equipment - 364.6</t>
  </si>
  <si>
    <t>Communications Equipment - 364.7</t>
  </si>
  <si>
    <t>Other Equipment - 364.8</t>
  </si>
  <si>
    <t>Asset Retirement Costs for LNG Processing Plant - 364.9</t>
  </si>
  <si>
    <t>Total natural gas storage and processing plant</t>
  </si>
  <si>
    <t>Land and land rights - 365.1</t>
  </si>
  <si>
    <t>Rights-of-way - 365.2</t>
  </si>
  <si>
    <t>Structures and improvements - 366</t>
  </si>
  <si>
    <t>Mains - 367</t>
  </si>
  <si>
    <t>Compressor station equipment - 368</t>
  </si>
  <si>
    <t>Measuring and regulating station equipment - 369</t>
  </si>
  <si>
    <t>Communication equipment - 370</t>
  </si>
  <si>
    <t>Other equipment - 371</t>
  </si>
  <si>
    <t>Asset retirement costs for transmission plant - 372</t>
  </si>
  <si>
    <t>Land and land rights - 374</t>
  </si>
  <si>
    <t>Structures and improvements - 375</t>
  </si>
  <si>
    <t>Mains - 376</t>
  </si>
  <si>
    <t>Compressor station equipment - 377</t>
  </si>
  <si>
    <t>Measuring and regulating station equipment—general - 378</t>
  </si>
  <si>
    <t>Measuring and reg. station equip.—city gate check stations - 379</t>
  </si>
  <si>
    <t>Services - 380</t>
  </si>
  <si>
    <t>Meters - 381</t>
  </si>
  <si>
    <t>Meter installations - 382</t>
  </si>
  <si>
    <t>House regulators - 383</t>
  </si>
  <si>
    <t>House regulatory installations - 384</t>
  </si>
  <si>
    <t>Industrial measuring and regulating station equipment - 385</t>
  </si>
  <si>
    <t>Other property on customers' premises - 386</t>
  </si>
  <si>
    <t>Other equipment - 387</t>
  </si>
  <si>
    <t>Asset retirement costs for distribution plant - 388</t>
  </si>
  <si>
    <t>Land and land rights - 389</t>
  </si>
  <si>
    <t>Structures and improvements - 390</t>
  </si>
  <si>
    <t>Office furniture and equipment - 391</t>
  </si>
  <si>
    <t>Transportation equipment - 392</t>
  </si>
  <si>
    <t>Stores equipment - 393</t>
  </si>
  <si>
    <t>Tools, shop and garage equipment - 394</t>
  </si>
  <si>
    <t>Laboratory equipment - 395</t>
  </si>
  <si>
    <t>Power operated equipment - 396</t>
  </si>
  <si>
    <t>Communication equipment - 397</t>
  </si>
  <si>
    <t>Miscellaneous equipment - 398</t>
  </si>
  <si>
    <t>Other tangible property - 399</t>
  </si>
  <si>
    <t>Asset retirement costs for general plant - 399.1</t>
  </si>
  <si>
    <t>RWIP/COR/Salvage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</si>
  <si>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</si>
  <si>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</si>
  <si>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</si>
  <si>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</si>
  <si>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</si>
  <si>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</si>
  <si>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</si>
  <si>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</si>
  <si>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</si>
  <si>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</si>
  <si>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</si>
  <si>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</si>
  <si>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Total net plant</t>
  </si>
  <si>
    <t>Prepayments</t>
  </si>
  <si>
    <t>Total prepayments</t>
  </si>
  <si>
    <t>Total 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</si>
  <si>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</si>
  <si>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</si>
  <si>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</si>
  <si>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</si>
  <si>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</si>
  <si>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</si>
  <si>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</si>
  <si>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</si>
  <si>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</si>
  <si>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</si>
  <si>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</si>
  <si>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Asset retirement obligations</t>
  </si>
  <si>
    <t>Total other non current liabilities</t>
  </si>
  <si>
    <t>Customer deposits</t>
  </si>
  <si>
    <t>Total current and accrued liabilities</t>
  </si>
  <si>
    <t>Deferred  credits</t>
  </si>
  <si>
    <t>Other 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</si>
  <si>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</si>
  <si>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</si>
  <si>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</si>
  <si>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</si>
  <si>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</si>
  <si>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</si>
  <si>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</si>
  <si>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</si>
  <si>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</si>
  <si>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</si>
  <si>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</si>
  <si>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</si>
  <si>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 xml:space="preserve">   Change in rate base</t>
  </si>
  <si>
    <t>ROR</t>
  </si>
  <si>
    <t>Rate Year 2024</t>
  </si>
  <si>
    <t>(2023) Rate Year 1 Adjusted Results of Operations</t>
  </si>
  <si>
    <t>RATE YEAR 2 PROVISIONAL ADJUSTMENTS</t>
  </si>
  <si>
    <t>Rate Year 2 Adjusted Results of Operations</t>
  </si>
  <si>
    <t>Rate Year 2025</t>
  </si>
  <si>
    <t>(2024) Rate Year 1 Adjusted Results of Operations</t>
  </si>
  <si>
    <t>RATE YEAR 3 PROVISIONAL ADJUSTMENTS</t>
  </si>
  <si>
    <t>Rate Year 3 Adjusted Results of Operations</t>
  </si>
  <si>
    <t>Tab B - Cost of Service Results</t>
  </si>
  <si>
    <t>D</t>
  </si>
  <si>
    <t>E</t>
  </si>
  <si>
    <t>F</t>
  </si>
  <si>
    <t>G</t>
  </si>
  <si>
    <t>H</t>
  </si>
  <si>
    <t>I</t>
  </si>
  <si>
    <t>J</t>
  </si>
  <si>
    <t>Total</t>
  </si>
  <si>
    <t>Other tangible property</t>
  </si>
  <si>
    <t>Accumulated provision for depreciation of natural gas utility plant</t>
  </si>
  <si>
    <t>Organization - 301</t>
  </si>
  <si>
    <t>Franchises and consents - 302</t>
  </si>
  <si>
    <t>Miscellaneous intangible plant - 303</t>
  </si>
  <si>
    <t>n/a</t>
  </si>
  <si>
    <t>Tab D - Summary of Adjustments</t>
  </si>
  <si>
    <t>UTILITY COMPANY</t>
  </si>
  <si>
    <t>Summary of Adjustments</t>
  </si>
  <si>
    <t>Service territory : Washington</t>
  </si>
  <si>
    <t>Service: Natural Gas</t>
  </si>
  <si>
    <t>Service = Electric</t>
  </si>
  <si>
    <t>Time period : Twelve Months ended MONTH DAY, YEAR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</si>
  <si>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</si>
  <si>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</si>
  <si>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</si>
  <si>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</si>
  <si>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</si>
  <si>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</si>
  <si>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Rate Base</t>
  </si>
  <si>
    <t>Revenue Requirement</t>
  </si>
  <si>
    <t>Conversion Factor</t>
  </si>
  <si>
    <t>NG-ROO</t>
  </si>
  <si>
    <t>check==&gt;</t>
  </si>
  <si>
    <t xml:space="preserve">     Restated Total</t>
  </si>
  <si>
    <t>Proforma Adjustments</t>
  </si>
  <si>
    <t>NG-PREV</t>
  </si>
  <si>
    <t xml:space="preserve">     Pro Forma Total</t>
  </si>
  <si>
    <t>Total Revenue Requirement Change</t>
  </si>
  <si>
    <t>GAP YEAR Adjustments</t>
  </si>
  <si>
    <t>GAP Year Total</t>
  </si>
  <si>
    <t>RATE YEAR 1 Adjustments</t>
  </si>
  <si>
    <t>RY1 Total</t>
  </si>
  <si>
    <t>RATE YEAR 2 Adjustments</t>
  </si>
  <si>
    <t>RY2 Total</t>
  </si>
  <si>
    <t>RATE YEAR 3 Adjustments</t>
  </si>
  <si>
    <t>RY3 Total</t>
  </si>
  <si>
    <t>Tab E - Summary of Results</t>
  </si>
  <si>
    <t>PUGET SOUND ENERGY</t>
  </si>
  <si>
    <t>Summary of Results</t>
  </si>
  <si>
    <t>Time period : Twelve Months ended June 30, 2021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</si>
  <si>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</si>
  <si>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</si>
  <si>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</si>
  <si>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</si>
  <si>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</si>
  <si>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</si>
  <si>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</si>
  <si>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</si>
  <si>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</si>
  <si>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</si>
  <si>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</si>
  <si>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</t>
  </si>
  <si>
    <t>Proposed Revenue from Rates</t>
  </si>
  <si>
    <t>Variance from Unity</t>
  </si>
  <si>
    <t>Revenue-to Cost Ratio at Proposed Rates</t>
  </si>
  <si>
    <t>Parity Ratio at Proposed Rates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</si>
  <si>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</si>
  <si>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</si>
  <si>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</si>
  <si>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</si>
  <si>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</si>
  <si>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</si>
  <si>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</si>
  <si>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Tab C - Cost of Service Allocation Factors</t>
  </si>
  <si>
    <t>K</t>
  </si>
  <si>
    <t>L</t>
  </si>
  <si>
    <t>M</t>
  </si>
  <si>
    <t>N</t>
  </si>
  <si>
    <t>O</t>
  </si>
  <si>
    <t>Costs</t>
  </si>
  <si>
    <t>Description</t>
  </si>
  <si>
    <t>Acronym</t>
  </si>
  <si>
    <t>Functionalization</t>
  </si>
  <si>
    <t>Classification</t>
  </si>
  <si>
    <t>Allocation</t>
  </si>
  <si>
    <t>TOTAL</t>
  </si>
  <si>
    <t>Customer Expenses</t>
  </si>
  <si>
    <t>Allocation of Account 903</t>
  </si>
  <si>
    <t>ACT_903</t>
  </si>
  <si>
    <t>Customer</t>
  </si>
  <si>
    <t>External Alloc</t>
  </si>
  <si>
    <t>All Mains Expenses</t>
  </si>
  <si>
    <t>Results of All Mains</t>
  </si>
  <si>
    <t>ALL_MAINS</t>
  </si>
  <si>
    <t>Various</t>
  </si>
  <si>
    <t>Internal Alloc</t>
  </si>
  <si>
    <t>Sales Revenue</t>
  </si>
  <si>
    <t>Commercial &amp; Industrial Sales Revenue</t>
  </si>
  <si>
    <t>C&amp;I_REV</t>
  </si>
  <si>
    <t>Revenue</t>
  </si>
  <si>
    <t>Common Expenses</t>
  </si>
  <si>
    <t>Weather Normalized Volumes</t>
  </si>
  <si>
    <t>COM_1</t>
  </si>
  <si>
    <t>Common</t>
  </si>
  <si>
    <t>Commodity</t>
  </si>
  <si>
    <t>Weather Normalized Volumes (excl. Transportation)</t>
  </si>
  <si>
    <t>COM1XT</t>
  </si>
  <si>
    <t>Distribution Plant</t>
  </si>
  <si>
    <t>Direct Assignment for Contracts</t>
  </si>
  <si>
    <t>CONTRACTS</t>
  </si>
  <si>
    <t>Demand</t>
  </si>
  <si>
    <t>Intangible Plant, Customer Expenses</t>
  </si>
  <si>
    <t>Average Customers</t>
  </si>
  <si>
    <t>CUST</t>
  </si>
  <si>
    <t>Other Rate Base</t>
  </si>
  <si>
    <t>Customer Deposit</t>
  </si>
  <si>
    <t>Cust_Deposit</t>
  </si>
  <si>
    <t>Customer Accounts</t>
  </si>
  <si>
    <t>CUSTACC</t>
  </si>
  <si>
    <t>Customers (excl. transport)</t>
  </si>
  <si>
    <t>CUSTXT</t>
  </si>
  <si>
    <t>Cust. Adv. in Aid of Construction (# cust)</t>
  </si>
  <si>
    <t>DIR_252</t>
  </si>
  <si>
    <t>Distr. Plant - Services</t>
  </si>
  <si>
    <t>DIR_380</t>
  </si>
  <si>
    <t>Distribution Expenses</t>
  </si>
  <si>
    <t>Distribution Maintenance Expenses Labor</t>
  </si>
  <si>
    <t>DIST_ML</t>
  </si>
  <si>
    <t>Distribution Operation Expenses Labor</t>
  </si>
  <si>
    <t>DIST_OL</t>
  </si>
  <si>
    <t>DISTPT</t>
  </si>
  <si>
    <t>Varous</t>
  </si>
  <si>
    <t>Mains &amp; Services</t>
  </si>
  <si>
    <t>DMAINS_SERV</t>
  </si>
  <si>
    <t>General Plant, Common Expenses</t>
  </si>
  <si>
    <t>General Plant</t>
  </si>
  <si>
    <t>GENPLT</t>
  </si>
  <si>
    <t>Production Plant, Natural Gas Storage &amp; Processing Plant, LNG Plant, Other Rate Base, Natural Gas Storage &amp; Processing Expenses</t>
  </si>
  <si>
    <t>Incremental Winter Sales Throughput</t>
  </si>
  <si>
    <t>INCR_WNTR</t>
  </si>
  <si>
    <t>Intangible Plant</t>
  </si>
  <si>
    <t>INTGPLT</t>
  </si>
  <si>
    <t>Peak Day (excl. transport)</t>
  </si>
  <si>
    <t>LNGMAINS</t>
  </si>
  <si>
    <t>LNG Expenses</t>
  </si>
  <si>
    <t>LNG Plant</t>
  </si>
  <si>
    <t>LNGPLT</t>
  </si>
  <si>
    <t>Distribution Plant, Distribution Expenses</t>
  </si>
  <si>
    <t>Peak and Average for Mains</t>
  </si>
  <si>
    <t>MAINS</t>
  </si>
  <si>
    <t>Mains Plant</t>
  </si>
  <si>
    <t>MAINSPLT</t>
  </si>
  <si>
    <t>Meters &amp; House Regulators</t>
  </si>
  <si>
    <t>MRHREG</t>
  </si>
  <si>
    <t>Regulators - Acc 385</t>
  </si>
  <si>
    <t>MTRS_385</t>
  </si>
  <si>
    <t>Customer Meters - Acc 381</t>
  </si>
  <si>
    <t>MTRS_CUS</t>
  </si>
  <si>
    <t>Meters Installation - Acc 382</t>
  </si>
  <si>
    <t>MTRS_INST</t>
  </si>
  <si>
    <t>Other Rate Base, Common Expenses</t>
  </si>
  <si>
    <t>O&amp;M</t>
  </si>
  <si>
    <t>OM</t>
  </si>
  <si>
    <t>O&amp;M Labor</t>
  </si>
  <si>
    <t>OML</t>
  </si>
  <si>
    <t>Non-Firm Revenue</t>
  </si>
  <si>
    <t>Other Revenues</t>
  </si>
  <si>
    <t>OTHREV</t>
  </si>
  <si>
    <t>Intangible Plant, General Plant, Other Rate Base</t>
  </si>
  <si>
    <t>Total Plant w/o General Plant and Intangible Plant</t>
  </si>
  <si>
    <t>PLTxGN_INT</t>
  </si>
  <si>
    <t>Total Plant w/o Intangible Plant</t>
  </si>
  <si>
    <t>PLTxINT</t>
  </si>
  <si>
    <t>Production Plant</t>
  </si>
  <si>
    <t>PRODPT</t>
  </si>
  <si>
    <t>Total Rate Base</t>
  </si>
  <si>
    <t>RATEBASE</t>
  </si>
  <si>
    <t>Residential Sales Revenue</t>
  </si>
  <si>
    <t>RES_REV</t>
  </si>
  <si>
    <t>All Plant, All Expenses</t>
  </si>
  <si>
    <t>Total Revenue Requirement w/ Gross-Up Items</t>
  </si>
  <si>
    <t>REVREQxGRSUP</t>
  </si>
  <si>
    <t>SERV</t>
  </si>
  <si>
    <t>Production Expenses, Natural Gas Storage &amp; Processing Expenses</t>
  </si>
  <si>
    <t>Storage Plant</t>
  </si>
  <si>
    <t>STORPT</t>
  </si>
  <si>
    <t>Sales Revenue, Common Expenses</t>
  </si>
  <si>
    <t>Sales &amp; Transportation Margin Revenue</t>
  </si>
  <si>
    <t>STREV</t>
  </si>
  <si>
    <t>Intangible Plant, Production Plant, Natural Gas Storage &amp; Processing Plant, Distribution Plant, General Plant, LNG Plant, Common Expenses</t>
  </si>
  <si>
    <t>Total Plant</t>
  </si>
  <si>
    <t>TOTPLT</t>
  </si>
  <si>
    <t>Transportation Revenue</t>
  </si>
  <si>
    <t>TRANSREV</t>
  </si>
  <si>
    <t xml:space="preserve">Uncollectibles </t>
  </si>
  <si>
    <t>UNCOLLECT</t>
  </si>
  <si>
    <t>Natural Gas Storage &amp; Processing Plant, Natural Gas Storage &amp; Processing Expenses</t>
  </si>
  <si>
    <t>Winter Throughput</t>
  </si>
  <si>
    <t>WNTR_COM</t>
  </si>
  <si>
    <t>COM</t>
  </si>
  <si>
    <t>This exhibit, Exh. BDJ-JDT-12, updates the Third Exhibit to the Prefiled Direct Testimony of John D. Taylor, Exh. JDT-4, filed on Jan.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</si>
</sst>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  <numFmt numFmtId="166" formatCode="#,##0.0"/>
    <numFmt numFmtId="167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Times New Roman"/>
      <family val="1"/>
    </font>
    <font>
      <u/>
      <sz val="12"/>
      <name val="Calibri"/>
      <family val="2"/>
      <scheme val="minor"/>
    </font>
    <font>
      <sz val="12"/>
      <color indexed="21"/>
      <name val="Calibri"/>
      <family val="2"/>
      <scheme val="minor"/>
    </font>
    <font>
      <sz val="12"/>
      <color indexed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Fill="1" applyBorder="1" applyAlignment="1"/>
    <xf numFmtId="0" fontId="3" fillId="0" borderId="0" xfId="0" applyFont="1" applyFill="1"/>
    <xf numFmtId="0" fontId="5" fillId="0" borderId="0" xfId="0" applyFont="1" applyFill="1" applyBorder="1" applyAlignment="1">
      <alignment wrapText="1"/>
    </xf>
    <xf numFmtId="49" fontId="3" fillId="0" borderId="0" xfId="0" applyNumberFormat="1" applyFont="1" applyFill="1"/>
    <xf numFmtId="17" fontId="3" fillId="0" borderId="0" xfId="0" applyNumberFormat="1" applyFont="1"/>
    <xf numFmtId="3" fontId="6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37" fontId="6" fillId="2" borderId="0" xfId="0" applyNumberFormat="1" applyFont="1" applyFill="1" applyAlignment="1">
      <alignment horizontal="right"/>
    </xf>
    <xf numFmtId="49" fontId="3" fillId="0" borderId="0" xfId="0" applyNumberFormat="1" applyFont="1"/>
    <xf numFmtId="0" fontId="4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0" xfId="0" applyFont="1"/>
    <xf numFmtId="17" fontId="9" fillId="0" borderId="0" xfId="0" applyNumberFormat="1" applyFont="1" applyAlignment="1">
      <alignment horizontal="left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/>
    </xf>
    <xf numFmtId="164" fontId="3" fillId="0" borderId="0" xfId="0" applyNumberFormat="1" applyFont="1"/>
    <xf numFmtId="0" fontId="4" fillId="6" borderId="4" xfId="0" applyFont="1" applyFill="1" applyBorder="1" applyAlignment="1">
      <alignment horizontal="center" wrapText="1"/>
    </xf>
    <xf numFmtId="2" fontId="4" fillId="6" borderId="4" xfId="0" applyNumberFormat="1" applyFont="1" applyFill="1" applyBorder="1" applyAlignment="1">
      <alignment horizontal="center"/>
    </xf>
    <xf numFmtId="0" fontId="13" fillId="0" borderId="6" xfId="0" applyFont="1" applyFill="1" applyBorder="1" applyAlignment="1" applyProtection="1">
      <alignment horizontal="left" vertical="center" wrapText="1"/>
    </xf>
    <xf numFmtId="0" fontId="3" fillId="0" borderId="7" xfId="0" quotePrefix="1" applyFont="1" applyFill="1" applyBorder="1" applyAlignment="1">
      <alignment horizontal="center"/>
    </xf>
    <xf numFmtId="165" fontId="0" fillId="0" borderId="0" xfId="0" applyNumberFormat="1" applyFont="1" applyFill="1" applyAlignment="1">
      <alignment horizontal="left" wrapText="1"/>
    </xf>
    <xf numFmtId="165" fontId="0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5" fontId="3" fillId="0" borderId="0" xfId="0" applyNumberFormat="1" applyFont="1"/>
    <xf numFmtId="0" fontId="13" fillId="0" borderId="0" xfId="0" applyFont="1" applyFill="1" applyBorder="1" applyAlignment="1" applyProtection="1">
      <alignment horizontal="left" vertical="center" wrapText="1"/>
    </xf>
    <xf numFmtId="0" fontId="3" fillId="0" borderId="9" xfId="0" quotePrefix="1" applyFont="1" applyFill="1" applyBorder="1" applyAlignment="1">
      <alignment horizontal="center" vertical="center"/>
    </xf>
    <xf numFmtId="165" fontId="1" fillId="0" borderId="0" xfId="0" applyNumberFormat="1" applyFont="1"/>
    <xf numFmtId="0" fontId="3" fillId="0" borderId="9" xfId="0" quotePrefix="1" applyFont="1" applyFill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3" fontId="4" fillId="6" borderId="11" xfId="0" applyNumberFormat="1" applyFont="1" applyFill="1" applyBorder="1"/>
    <xf numFmtId="165" fontId="4" fillId="6" borderId="11" xfId="0" applyNumberFormat="1" applyFont="1" applyFill="1" applyBorder="1"/>
    <xf numFmtId="41" fontId="4" fillId="6" borderId="11" xfId="0" applyNumberFormat="1" applyFont="1" applyFill="1" applyBorder="1"/>
    <xf numFmtId="0" fontId="13" fillId="0" borderId="0" xfId="0" applyFont="1" applyBorder="1" applyAlignment="1">
      <alignment vertical="center"/>
    </xf>
    <xf numFmtId="0" fontId="3" fillId="0" borderId="9" xfId="0" quotePrefix="1" applyFont="1" applyBorder="1" applyAlignment="1">
      <alignment horizontal="center"/>
    </xf>
    <xf numFmtId="3" fontId="3" fillId="0" borderId="0" xfId="0" applyNumberFormat="1" applyFont="1"/>
    <xf numFmtId="0" fontId="13" fillId="0" borderId="0" xfId="0" applyFont="1" applyBorder="1" applyAlignment="1">
      <alignment horizontal="left" vertical="center"/>
    </xf>
    <xf numFmtId="41" fontId="0" fillId="0" borderId="0" xfId="0" applyNumberFormat="1" applyFont="1"/>
    <xf numFmtId="0" fontId="3" fillId="0" borderId="9" xfId="0" applyFont="1" applyBorder="1" applyAlignment="1">
      <alignment horizontal="center" vertical="center"/>
    </xf>
    <xf numFmtId="41" fontId="3" fillId="0" borderId="0" xfId="0" applyNumberFormat="1" applyFont="1"/>
    <xf numFmtId="165" fontId="2" fillId="6" borderId="11" xfId="0" applyNumberFormat="1" applyFont="1" applyFill="1" applyBorder="1"/>
    <xf numFmtId="165" fontId="8" fillId="8" borderId="13" xfId="0" applyNumberFormat="1" applyFont="1" applyFill="1" applyBorder="1"/>
    <xf numFmtId="0" fontId="13" fillId="0" borderId="6" xfId="0" applyFont="1" applyFill="1" applyBorder="1" applyAlignment="1" applyProtection="1">
      <alignment vertical="center" wrapText="1"/>
    </xf>
    <xf numFmtId="3" fontId="13" fillId="0" borderId="9" xfId="0" applyNumberFormat="1" applyFont="1" applyFill="1" applyBorder="1" applyAlignment="1" applyProtection="1">
      <alignment horizontal="center" wrapText="1"/>
    </xf>
    <xf numFmtId="166" fontId="13" fillId="0" borderId="9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/>
    <xf numFmtId="43" fontId="3" fillId="0" borderId="0" xfId="0" applyNumberFormat="1" applyFont="1"/>
    <xf numFmtId="0" fontId="13" fillId="0" borderId="14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horizontal="center" wrapText="1"/>
    </xf>
    <xf numFmtId="0" fontId="3" fillId="0" borderId="15" xfId="0" applyFont="1" applyBorder="1"/>
    <xf numFmtId="0" fontId="13" fillId="0" borderId="15" xfId="0" applyFont="1" applyFill="1" applyBorder="1" applyAlignment="1" applyProtection="1">
      <alignment vertical="center" wrapText="1"/>
    </xf>
    <xf numFmtId="0" fontId="3" fillId="0" borderId="15" xfId="0" applyFont="1" applyFill="1" applyBorder="1"/>
    <xf numFmtId="165" fontId="3" fillId="9" borderId="0" xfId="0" applyNumberFormat="1" applyFont="1" applyFill="1"/>
    <xf numFmtId="3" fontId="13" fillId="0" borderId="7" xfId="0" applyNumberFormat="1" applyFont="1" applyFill="1" applyBorder="1" applyAlignment="1" applyProtection="1">
      <alignment horizontal="center" wrapText="1"/>
    </xf>
    <xf numFmtId="0" fontId="3" fillId="0" borderId="9" xfId="0" applyFont="1" applyFill="1" applyBorder="1" applyAlignment="1">
      <alignment horizontal="center" vertical="center"/>
    </xf>
    <xf numFmtId="165" fontId="0" fillId="10" borderId="0" xfId="0" applyNumberFormat="1" applyFont="1" applyFill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3" fontId="13" fillId="0" borderId="7" xfId="0" applyNumberFormat="1" applyFont="1" applyBorder="1" applyAlignment="1">
      <alignment horizontal="center" wrapText="1"/>
    </xf>
    <xf numFmtId="3" fontId="13" fillId="0" borderId="9" xfId="0" applyNumberFormat="1" applyFont="1" applyBorder="1" applyAlignment="1">
      <alignment horizontal="center" wrapText="1"/>
    </xf>
    <xf numFmtId="0" fontId="13" fillId="0" borderId="3" xfId="0" applyFont="1" applyBorder="1" applyAlignment="1">
      <alignment vertical="center" wrapText="1"/>
    </xf>
    <xf numFmtId="3" fontId="13" fillId="0" borderId="16" xfId="0" applyNumberFormat="1" applyFont="1" applyBorder="1" applyAlignment="1">
      <alignment horizontal="center" wrapText="1"/>
    </xf>
    <xf numFmtId="0" fontId="3" fillId="0" borderId="14" xfId="0" applyFont="1" applyFill="1" applyBorder="1"/>
    <xf numFmtId="0" fontId="3" fillId="0" borderId="3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7" xfId="0" applyFont="1" applyBorder="1" applyAlignment="1">
      <alignment horizontal="center" vertical="center"/>
    </xf>
    <xf numFmtId="41" fontId="3" fillId="0" borderId="0" xfId="0" applyNumberFormat="1" applyFont="1" applyFill="1"/>
    <xf numFmtId="0" fontId="13" fillId="0" borderId="0" xfId="0" applyFont="1" applyFill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13" fillId="0" borderId="9" xfId="0" applyNumberFormat="1" applyFont="1" applyFill="1" applyBorder="1" applyAlignment="1">
      <alignment horizontal="center" wrapText="1"/>
    </xf>
    <xf numFmtId="43" fontId="0" fillId="0" borderId="0" xfId="0" applyNumberFormat="1" applyFont="1" applyAlignment="1">
      <alignment horizontal="left" wrapText="1"/>
    </xf>
    <xf numFmtId="0" fontId="13" fillId="0" borderId="14" xfId="0" applyFont="1" applyFill="1" applyBorder="1" applyAlignment="1">
      <alignment vertical="center" wrapText="1"/>
    </xf>
    <xf numFmtId="166" fontId="13" fillId="0" borderId="7" xfId="0" applyNumberFormat="1" applyFont="1" applyFill="1" applyBorder="1" applyAlignment="1">
      <alignment horizontal="center" wrapText="1"/>
    </xf>
    <xf numFmtId="0" fontId="13" fillId="0" borderId="3" xfId="0" applyFont="1" applyFill="1" applyBorder="1" applyAlignment="1">
      <alignment vertical="center" wrapText="1"/>
    </xf>
    <xf numFmtId="166" fontId="13" fillId="0" borderId="16" xfId="0" applyNumberFormat="1" applyFont="1" applyFill="1" applyBorder="1" applyAlignment="1">
      <alignment horizontal="center" wrapText="1"/>
    </xf>
    <xf numFmtId="42" fontId="3" fillId="0" borderId="0" xfId="0" applyNumberFormat="1" applyFont="1"/>
    <xf numFmtId="0" fontId="13" fillId="0" borderId="14" xfId="0" applyFont="1" applyBorder="1" applyAlignment="1">
      <alignment vertical="center" wrapText="1"/>
    </xf>
    <xf numFmtId="166" fontId="13" fillId="0" borderId="7" xfId="0" applyNumberFormat="1" applyFont="1" applyBorder="1" applyAlignment="1">
      <alignment horizontal="center" wrapText="1"/>
    </xf>
    <xf numFmtId="166" fontId="13" fillId="0" borderId="9" xfId="0" applyNumberFormat="1" applyFont="1" applyBorder="1" applyAlignment="1">
      <alignment horizontal="center" wrapText="1"/>
    </xf>
    <xf numFmtId="0" fontId="3" fillId="4" borderId="0" xfId="0" applyFont="1" applyFill="1"/>
    <xf numFmtId="166" fontId="13" fillId="0" borderId="16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 vertical="center" indent="4"/>
    </xf>
    <xf numFmtId="0" fontId="15" fillId="0" borderId="2" xfId="0" applyFont="1" applyFill="1" applyBorder="1" applyAlignment="1">
      <alignment horizontal="right"/>
    </xf>
    <xf numFmtId="0" fontId="13" fillId="0" borderId="0" xfId="0" applyFont="1" applyBorder="1" applyAlignment="1">
      <alignment vertical="center" wrapText="1"/>
    </xf>
    <xf numFmtId="43" fontId="3" fillId="0" borderId="0" xfId="0" applyNumberFormat="1" applyFont="1" applyFill="1"/>
    <xf numFmtId="4" fontId="3" fillId="0" borderId="0" xfId="0" applyNumberFormat="1" applyFont="1"/>
    <xf numFmtId="0" fontId="13" fillId="0" borderId="2" xfId="0" applyFont="1" applyBorder="1" applyAlignment="1">
      <alignment vertical="center" wrapText="1"/>
    </xf>
    <xf numFmtId="4" fontId="4" fillId="6" borderId="11" xfId="0" applyNumberFormat="1" applyFont="1" applyFill="1" applyBorder="1"/>
    <xf numFmtId="4" fontId="4" fillId="12" borderId="11" xfId="0" applyNumberFormat="1" applyFont="1" applyFill="1" applyBorder="1"/>
    <xf numFmtId="3" fontId="13" fillId="0" borderId="7" xfId="0" applyNumberFormat="1" applyFont="1" applyFill="1" applyBorder="1" applyAlignment="1">
      <alignment horizontal="center" wrapText="1"/>
    </xf>
    <xf numFmtId="0" fontId="13" fillId="0" borderId="15" xfId="0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horizontal="center" wrapText="1"/>
    </xf>
    <xf numFmtId="3" fontId="13" fillId="0" borderId="16" xfId="0" applyNumberFormat="1" applyFont="1" applyFill="1" applyBorder="1" applyAlignment="1">
      <alignment horizont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NumberFormat="1" applyFont="1" applyBorder="1" applyAlignment="1">
      <alignment horizontal="center" wrapText="1"/>
    </xf>
    <xf numFmtId="0" fontId="1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13" fillId="13" borderId="0" xfId="0" applyFont="1" applyFill="1" applyBorder="1" applyAlignment="1">
      <alignment vertical="center" wrapText="1"/>
    </xf>
    <xf numFmtId="0" fontId="3" fillId="13" borderId="9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166" fontId="13" fillId="0" borderId="9" xfId="0" applyNumberFormat="1" applyFont="1" applyFill="1" applyBorder="1" applyAlignment="1">
      <alignment horizontal="center" wrapText="1"/>
    </xf>
    <xf numFmtId="43" fontId="3" fillId="10" borderId="0" xfId="0" applyNumberFormat="1" applyFont="1" applyFill="1"/>
    <xf numFmtId="3" fontId="13" fillId="13" borderId="9" xfId="0" applyNumberFormat="1" applyFont="1" applyFill="1" applyBorder="1" applyAlignment="1">
      <alignment horizontal="center" wrapText="1"/>
    </xf>
    <xf numFmtId="43" fontId="3" fillId="14" borderId="0" xfId="0" applyNumberFormat="1" applyFont="1" applyFill="1"/>
    <xf numFmtId="166" fontId="13" fillId="13" borderId="9" xfId="0" applyNumberFormat="1" applyFont="1" applyFill="1" applyBorder="1" applyAlignment="1">
      <alignment horizontal="center" wrapText="1"/>
    </xf>
    <xf numFmtId="44" fontId="4" fillId="6" borderId="13" xfId="0" applyNumberFormat="1" applyFont="1" applyFill="1" applyBorder="1"/>
    <xf numFmtId="0" fontId="13" fillId="0" borderId="14" xfId="0" applyFont="1" applyFill="1" applyBorder="1" applyAlignment="1" applyProtection="1"/>
    <xf numFmtId="0" fontId="13" fillId="0" borderId="7" xfId="0" applyFont="1" applyFill="1" applyBorder="1" applyAlignment="1">
      <alignment horizontal="center"/>
    </xf>
    <xf numFmtId="0" fontId="13" fillId="0" borderId="15" xfId="0" applyFont="1" applyFill="1" applyBorder="1" applyAlignment="1" applyProtection="1"/>
    <xf numFmtId="0" fontId="13" fillId="0" borderId="9" xfId="0" applyFont="1" applyFill="1" applyBorder="1" applyAlignment="1">
      <alignment horizontal="center"/>
    </xf>
    <xf numFmtId="44" fontId="3" fillId="0" borderId="0" xfId="0" applyNumberFormat="1" applyFont="1"/>
    <xf numFmtId="0" fontId="13" fillId="13" borderId="15" xfId="0" applyFont="1" applyFill="1" applyBorder="1" applyAlignment="1" applyProtection="1"/>
    <xf numFmtId="0" fontId="13" fillId="0" borderId="3" xfId="0" applyFont="1" applyFill="1" applyBorder="1" applyAlignment="1" applyProtection="1"/>
    <xf numFmtId="0" fontId="13" fillId="0" borderId="16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15" borderId="0" xfId="0" applyFont="1" applyFill="1"/>
    <xf numFmtId="0" fontId="13" fillId="13" borderId="14" xfId="0" applyFont="1" applyFill="1" applyBorder="1" applyAlignment="1">
      <alignment vertical="center" wrapText="1"/>
    </xf>
    <xf numFmtId="3" fontId="13" fillId="13" borderId="7" xfId="0" applyNumberFormat="1" applyFont="1" applyFill="1" applyBorder="1" applyAlignment="1">
      <alignment horizontal="center" wrapText="1"/>
    </xf>
    <xf numFmtId="0" fontId="13" fillId="13" borderId="15" xfId="0" applyFont="1" applyFill="1" applyBorder="1" applyAlignment="1">
      <alignment vertical="center" wrapText="1"/>
    </xf>
    <xf numFmtId="0" fontId="13" fillId="13" borderId="3" xfId="0" applyFont="1" applyFill="1" applyBorder="1" applyAlignment="1">
      <alignment vertical="center" wrapText="1"/>
    </xf>
    <xf numFmtId="3" fontId="13" fillId="13" borderId="16" xfId="0" applyNumberFormat="1" applyFont="1" applyFill="1" applyBorder="1" applyAlignment="1">
      <alignment horizontal="center" wrapText="1"/>
    </xf>
    <xf numFmtId="0" fontId="13" fillId="13" borderId="0" xfId="0" applyFont="1" applyFill="1" applyBorder="1" applyAlignment="1" applyProtection="1"/>
    <xf numFmtId="0" fontId="13" fillId="13" borderId="9" xfId="0" applyFont="1" applyFill="1" applyBorder="1" applyAlignment="1">
      <alignment horizontal="center"/>
    </xf>
    <xf numFmtId="43" fontId="3" fillId="16" borderId="0" xfId="0" applyNumberFormat="1" applyFont="1" applyFill="1"/>
    <xf numFmtId="0" fontId="13" fillId="0" borderId="0" xfId="0" applyFont="1" applyFill="1" applyBorder="1" applyAlignment="1" applyProtection="1"/>
    <xf numFmtId="0" fontId="14" fillId="0" borderId="11" xfId="0" applyFont="1" applyBorder="1" applyAlignment="1">
      <alignment horizontal="center" vertical="center" wrapText="1"/>
    </xf>
    <xf numFmtId="44" fontId="4" fillId="17" borderId="13" xfId="0" applyNumberFormat="1" applyFont="1" applyFill="1" applyBorder="1"/>
    <xf numFmtId="0" fontId="13" fillId="4" borderId="11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4" fontId="4" fillId="6" borderId="11" xfId="0" applyNumberFormat="1" applyFont="1" applyFill="1" applyBorder="1"/>
    <xf numFmtId="0" fontId="14" fillId="4" borderId="1" xfId="0" applyFont="1" applyFill="1" applyBorder="1" applyAlignment="1">
      <alignment horizontal="center"/>
    </xf>
    <xf numFmtId="0" fontId="13" fillId="0" borderId="15" xfId="0" applyFont="1" applyBorder="1" applyAlignment="1">
      <alignment wrapText="1"/>
    </xf>
    <xf numFmtId="0" fontId="0" fillId="0" borderId="0" xfId="0" applyFill="1"/>
    <xf numFmtId="38" fontId="3" fillId="0" borderId="0" xfId="0" applyNumberFormat="1" applyFont="1"/>
    <xf numFmtId="39" fontId="3" fillId="0" borderId="0" xfId="0" applyNumberFormat="1" applyFont="1"/>
    <xf numFmtId="10" fontId="3" fillId="0" borderId="0" xfId="0" applyNumberFormat="1" applyFont="1"/>
    <xf numFmtId="165" fontId="0" fillId="0" borderId="0" xfId="0" applyNumberFormat="1" applyFont="1" applyAlignment="1">
      <alignment horizontal="center" wrapText="1"/>
    </xf>
    <xf numFmtId="43" fontId="0" fillId="0" borderId="0" xfId="0" applyNumberFormat="1" applyFont="1" applyAlignment="1">
      <alignment horizontal="center" wrapText="1"/>
    </xf>
    <xf numFmtId="43" fontId="0" fillId="0" borderId="0" xfId="0" applyNumberFormat="1" applyAlignment="1">
      <alignment horizontal="left" wrapText="1"/>
    </xf>
    <xf numFmtId="37" fontId="3" fillId="0" borderId="0" xfId="0" applyNumberFormat="1" applyFont="1"/>
    <xf numFmtId="43" fontId="0" fillId="0" borderId="0" xfId="0" applyNumberFormat="1" applyFont="1"/>
    <xf numFmtId="0" fontId="16" fillId="0" borderId="0" xfId="0" applyFont="1" applyFill="1" applyAlignment="1">
      <alignment horizontal="center" vertical="center" wrapText="1"/>
    </xf>
    <xf numFmtId="0" fontId="16" fillId="19" borderId="0" xfId="0" applyFont="1" applyFill="1" applyAlignment="1">
      <alignment horizontal="center" vertical="center" wrapText="1"/>
    </xf>
    <xf numFmtId="0" fontId="16" fillId="0" borderId="0" xfId="0" quotePrefix="1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41" fontId="0" fillId="0" borderId="0" xfId="0" applyNumberFormat="1" applyAlignment="1">
      <alignment horizontal="left" wrapText="1"/>
    </xf>
    <xf numFmtId="42" fontId="0" fillId="0" borderId="0" xfId="0" applyNumberFormat="1" applyAlignment="1">
      <alignment horizontal="left" wrapText="1"/>
    </xf>
    <xf numFmtId="37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4" xfId="0" quotePrefix="1" applyFont="1" applyFill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2" xfId="0" applyFont="1" applyBorder="1" applyAlignment="1">
      <alignment horizontal="right"/>
    </xf>
    <xf numFmtId="0" fontId="13" fillId="0" borderId="7" xfId="0" applyFont="1" applyBorder="1" applyAlignment="1">
      <alignment horizontal="center" wrapText="1"/>
    </xf>
    <xf numFmtId="0" fontId="13" fillId="13" borderId="0" xfId="0" applyFont="1" applyFill="1" applyAlignment="1">
      <alignment vertical="center" wrapText="1"/>
    </xf>
    <xf numFmtId="0" fontId="13" fillId="0" borderId="14" xfId="0" applyFont="1" applyBorder="1"/>
    <xf numFmtId="0" fontId="13" fillId="0" borderId="7" xfId="0" applyFont="1" applyBorder="1" applyAlignment="1">
      <alignment horizontal="center"/>
    </xf>
    <xf numFmtId="0" fontId="13" fillId="0" borderId="15" xfId="0" applyFont="1" applyBorder="1"/>
    <xf numFmtId="0" fontId="13" fillId="0" borderId="9" xfId="0" applyFont="1" applyBorder="1" applyAlignment="1">
      <alignment horizontal="center"/>
    </xf>
    <xf numFmtId="0" fontId="13" fillId="13" borderId="15" xfId="0" applyFont="1" applyFill="1" applyBorder="1"/>
    <xf numFmtId="0" fontId="13" fillId="0" borderId="3" xfId="0" applyFont="1" applyBorder="1"/>
    <xf numFmtId="0" fontId="13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13" borderId="0" xfId="0" applyFont="1" applyFill="1"/>
    <xf numFmtId="0" fontId="13" fillId="0" borderId="0" xfId="0" applyFont="1"/>
    <xf numFmtId="167" fontId="8" fillId="8" borderId="13" xfId="0" applyNumberFormat="1" applyFont="1" applyFill="1" applyBorder="1"/>
    <xf numFmtId="167" fontId="4" fillId="17" borderId="13" xfId="0" applyNumberFormat="1" applyFont="1" applyFill="1" applyBorder="1"/>
    <xf numFmtId="0" fontId="3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1" fontId="14" fillId="0" borderId="0" xfId="0" applyNumberFormat="1" applyFont="1" applyAlignment="1">
      <alignment horizontal="center"/>
    </xf>
    <xf numFmtId="0" fontId="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41" fontId="13" fillId="0" borderId="2" xfId="0" applyNumberFormat="1" applyFont="1" applyBorder="1" applyAlignment="1">
      <alignment horizontal="center"/>
    </xf>
    <xf numFmtId="41" fontId="13" fillId="0" borderId="4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41" fontId="13" fillId="0" borderId="0" xfId="0" applyNumberFormat="1" applyFont="1"/>
    <xf numFmtId="165" fontId="13" fillId="0" borderId="0" xfId="0" applyNumberFormat="1" applyFont="1"/>
    <xf numFmtId="165" fontId="13" fillId="0" borderId="0" xfId="0" applyNumberFormat="1" applyFont="1" applyFill="1"/>
    <xf numFmtId="41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center"/>
    </xf>
    <xf numFmtId="3" fontId="19" fillId="0" borderId="0" xfId="0" applyNumberFormat="1" applyFont="1"/>
    <xf numFmtId="41" fontId="19" fillId="0" borderId="0" xfId="0" applyNumberFormat="1" applyFont="1"/>
    <xf numFmtId="0" fontId="13" fillId="0" borderId="0" xfId="0" applyFont="1" applyAlignment="1">
      <alignment horizontal="left"/>
    </xf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41" fontId="13" fillId="0" borderId="18" xfId="0" applyNumberFormat="1" applyFont="1" applyFill="1" applyBorder="1"/>
    <xf numFmtId="10" fontId="14" fillId="0" borderId="18" xfId="0" applyNumberFormat="1" applyFont="1" applyBorder="1" applyAlignment="1">
      <alignment horizontal="left"/>
    </xf>
    <xf numFmtId="41" fontId="13" fillId="0" borderId="0" xfId="0" applyNumberFormat="1" applyFont="1" applyFill="1" applyBorder="1"/>
    <xf numFmtId="10" fontId="14" fillId="0" borderId="0" xfId="0" applyNumberFormat="1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165" fontId="13" fillId="0" borderId="0" xfId="0" applyNumberFormat="1" applyFont="1" applyFill="1" applyBorder="1"/>
    <xf numFmtId="4" fontId="13" fillId="0" borderId="0" xfId="0" applyNumberFormat="1" applyFont="1" applyAlignment="1">
      <alignment horizontal="center"/>
    </xf>
    <xf numFmtId="3" fontId="13" fillId="0" borderId="0" xfId="0" applyNumberFormat="1" applyFont="1"/>
    <xf numFmtId="41" fontId="13" fillId="0" borderId="0" xfId="0" applyNumberFormat="1" applyFont="1" applyBorder="1"/>
    <xf numFmtId="41" fontId="13" fillId="0" borderId="19" xfId="0" applyNumberFormat="1" applyFont="1" applyBorder="1"/>
    <xf numFmtId="43" fontId="13" fillId="0" borderId="0" xfId="0" applyNumberFormat="1" applyFont="1"/>
    <xf numFmtId="0" fontId="4" fillId="0" borderId="20" xfId="0" applyFont="1" applyBorder="1" applyAlignment="1">
      <alignment horizontal="center"/>
    </xf>
    <xf numFmtId="0" fontId="4" fillId="0" borderId="21" xfId="0" applyFont="1" applyBorder="1"/>
    <xf numFmtId="37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7" fontId="13" fillId="0" borderId="0" xfId="0" applyNumberFormat="1" applyFont="1" applyFill="1"/>
    <xf numFmtId="167" fontId="13" fillId="0" borderId="0" xfId="0" applyNumberFormat="1" applyFont="1"/>
    <xf numFmtId="10" fontId="13" fillId="0" borderId="0" xfId="0" applyNumberFormat="1" applyFont="1" applyFill="1"/>
    <xf numFmtId="167" fontId="3" fillId="0" borderId="6" xfId="0" applyNumberFormat="1" applyFont="1" applyBorder="1"/>
    <xf numFmtId="2" fontId="3" fillId="0" borderId="0" xfId="0" applyNumberFormat="1" applyFont="1"/>
    <xf numFmtId="167" fontId="3" fillId="0" borderId="0" xfId="0" applyNumberFormat="1" applyFont="1" applyFill="1"/>
    <xf numFmtId="167" fontId="3" fillId="0" borderId="0" xfId="0" applyNumberFormat="1" applyFo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7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4" fillId="18" borderId="11" xfId="0" applyFont="1" applyFill="1" applyBorder="1" applyAlignment="1">
      <alignment horizontal="right"/>
    </xf>
    <xf numFmtId="0" fontId="14" fillId="18" borderId="4" xfId="0" applyFont="1" applyFill="1" applyBorder="1" applyAlignment="1">
      <alignment horizontal="right"/>
    </xf>
    <xf numFmtId="0" fontId="14" fillId="18" borderId="10" xfId="0" applyFont="1" applyFill="1" applyBorder="1" applyAlignment="1">
      <alignment horizontal="right"/>
    </xf>
    <xf numFmtId="0" fontId="8" fillId="7" borderId="6" xfId="0" applyFont="1" applyFill="1" applyBorder="1" applyAlignment="1">
      <alignment horizontal="right"/>
    </xf>
    <xf numFmtId="0" fontId="8" fillId="7" borderId="7" xfId="0" applyFont="1" applyFill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14" fillId="18" borderId="14" xfId="0" applyFont="1" applyFill="1" applyBorder="1" applyAlignment="1">
      <alignment horizontal="right"/>
    </xf>
    <xf numFmtId="0" fontId="14" fillId="18" borderId="0" xfId="0" applyFont="1" applyFill="1" applyBorder="1" applyAlignment="1">
      <alignment horizontal="right"/>
    </xf>
    <xf numFmtId="0" fontId="14" fillId="18" borderId="9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4" fillId="18" borderId="3" xfId="0" applyFont="1" applyFill="1" applyBorder="1" applyAlignment="1">
      <alignment horizontal="right"/>
    </xf>
    <xf numFmtId="0" fontId="14" fillId="18" borderId="2" xfId="0" applyFont="1" applyFill="1" applyBorder="1" applyAlignment="1">
      <alignment horizontal="right"/>
    </xf>
    <xf numFmtId="0" fontId="14" fillId="18" borderId="16" xfId="0" applyFont="1" applyFill="1" applyBorder="1" applyAlignment="1">
      <alignment horizontal="right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right"/>
    </xf>
    <xf numFmtId="0" fontId="14" fillId="11" borderId="0" xfId="0" applyFont="1" applyFill="1" applyBorder="1" applyAlignment="1">
      <alignment horizontal="right"/>
    </xf>
    <xf numFmtId="0" fontId="14" fillId="11" borderId="9" xfId="0" applyFont="1" applyFill="1" applyBorder="1" applyAlignment="1">
      <alignment horizontal="right"/>
    </xf>
    <xf numFmtId="0" fontId="8" fillId="7" borderId="0" xfId="0" applyFont="1" applyFill="1" applyBorder="1" applyAlignment="1">
      <alignment horizontal="right"/>
    </xf>
    <xf numFmtId="0" fontId="8" fillId="7" borderId="9" xfId="0" applyFont="1" applyFill="1" applyBorder="1" applyAlignment="1">
      <alignment horizontal="right"/>
    </xf>
    <xf numFmtId="0" fontId="14" fillId="11" borderId="11" xfId="0" applyFont="1" applyFill="1" applyBorder="1" applyAlignment="1">
      <alignment horizontal="right"/>
    </xf>
    <xf numFmtId="0" fontId="14" fillId="11" borderId="4" xfId="0" applyFont="1" applyFill="1" applyBorder="1" applyAlignment="1">
      <alignment horizontal="right"/>
    </xf>
    <xf numFmtId="0" fontId="14" fillId="11" borderId="10" xfId="0" applyFont="1" applyFill="1" applyBorder="1" applyAlignment="1">
      <alignment horizontal="right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6" borderId="4" xfId="0" quotePrefix="1" applyFont="1" applyFill="1" applyBorder="1" applyAlignment="1">
      <alignment horizontal="right"/>
    </xf>
    <xf numFmtId="0" fontId="4" fillId="6" borderId="10" xfId="0" quotePrefix="1" applyFont="1" applyFill="1" applyBorder="1" applyAlignment="1">
      <alignment horizontal="right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right"/>
    </xf>
    <xf numFmtId="0" fontId="14" fillId="11" borderId="7" xfId="0" applyFont="1" applyFill="1" applyBorder="1" applyAlignment="1">
      <alignment horizontal="right"/>
    </xf>
    <xf numFmtId="0" fontId="14" fillId="0" borderId="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6" borderId="3" xfId="0" quotePrefix="1" applyFont="1" applyFill="1" applyBorder="1" applyAlignment="1">
      <alignment horizontal="right"/>
    </xf>
    <xf numFmtId="0" fontId="4" fillId="6" borderId="16" xfId="0" quotePrefix="1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14" fillId="11" borderId="16" xfId="0" applyFont="1" applyFill="1" applyBorder="1" applyAlignment="1">
      <alignment horizontal="right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4" fillId="6" borderId="14" xfId="0" quotePrefix="1" applyFont="1" applyFill="1" applyBorder="1" applyAlignment="1">
      <alignment horizontal="right"/>
    </xf>
    <xf numFmtId="0" fontId="4" fillId="6" borderId="7" xfId="0" quotePrefix="1" applyFont="1" applyFill="1" applyBorder="1" applyAlignment="1">
      <alignment horizontal="right"/>
    </xf>
    <xf numFmtId="0" fontId="14" fillId="11" borderId="5" xfId="0" applyFont="1" applyFill="1" applyBorder="1" applyAlignment="1">
      <alignment horizontal="right"/>
    </xf>
    <xf numFmtId="0" fontId="14" fillId="11" borderId="3" xfId="0" applyFont="1" applyFill="1" applyBorder="1" applyAlignment="1">
      <alignment horizontal="right"/>
    </xf>
    <xf numFmtId="0" fontId="8" fillId="7" borderId="4" xfId="0" applyFont="1" applyFill="1" applyBorder="1" applyAlignment="1">
      <alignment horizontal="right"/>
    </xf>
    <xf numFmtId="0" fontId="8" fillId="7" borderId="10" xfId="0" applyFont="1" applyFill="1" applyBorder="1" applyAlignment="1">
      <alignment horizontal="right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11" borderId="1" xfId="0" applyFont="1" applyFill="1" applyBorder="1" applyAlignment="1">
      <alignment horizontal="right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5" borderId="4" xfId="0" quotePrefix="1" applyFont="1" applyFill="1" applyBorder="1" applyAlignment="1">
      <alignment horizontal="right"/>
    </xf>
    <xf numFmtId="0" fontId="4" fillId="5" borderId="10" xfId="0" quotePrefix="1" applyFont="1" applyFill="1" applyBorder="1" applyAlignment="1">
      <alignment horizontal="right"/>
    </xf>
    <xf numFmtId="0" fontId="4" fillId="5" borderId="11" xfId="0" quotePrefix="1" applyFont="1" applyFill="1" applyBorder="1" applyAlignment="1">
      <alignment horizontal="right"/>
    </xf>
    <xf numFmtId="0" fontId="4" fillId="6" borderId="1" xfId="0" quotePrefix="1" applyFont="1" applyFill="1" applyBorder="1" applyAlignment="1">
      <alignment horizontal="right"/>
    </xf>
    <xf numFmtId="0" fontId="14" fillId="5" borderId="10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5" borderId="3" xfId="0" quotePrefix="1" applyFont="1" applyFill="1" applyBorder="1" applyAlignment="1">
      <alignment horizontal="right"/>
    </xf>
    <xf numFmtId="0" fontId="4" fillId="5" borderId="2" xfId="0" quotePrefix="1" applyFont="1" applyFill="1" applyBorder="1" applyAlignment="1">
      <alignment horizontal="right"/>
    </xf>
    <xf numFmtId="0" fontId="14" fillId="5" borderId="4" xfId="0" applyFont="1" applyFill="1" applyBorder="1" applyAlignment="1">
      <alignment horizontal="right" vertical="center"/>
    </xf>
    <xf numFmtId="0" fontId="14" fillId="5" borderId="4" xfId="0" applyFont="1" applyFill="1" applyBorder="1" applyAlignment="1" applyProtection="1">
      <alignment horizontal="right" vertical="center"/>
    </xf>
    <xf numFmtId="0" fontId="14" fillId="5" borderId="10" xfId="0" applyFont="1" applyFill="1" applyBorder="1" applyAlignment="1" applyProtection="1">
      <alignment horizontal="right" vertical="center"/>
    </xf>
    <xf numFmtId="0" fontId="14" fillId="5" borderId="11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4" fillId="18" borderId="0" xfId="0" applyFont="1" applyFill="1" applyAlignment="1">
      <alignment horizontal="right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11" borderId="0" xfId="0" applyFont="1" applyFill="1" applyAlignment="1">
      <alignment horizontal="right"/>
    </xf>
    <xf numFmtId="0" fontId="8" fillId="7" borderId="0" xfId="0" applyFont="1" applyFill="1" applyAlignment="1">
      <alignment horizontal="right"/>
    </xf>
    <xf numFmtId="0" fontId="4" fillId="6" borderId="11" xfId="0" quotePrefix="1" applyFont="1" applyFill="1" applyBorder="1" applyAlignment="1">
      <alignment horizontal="right"/>
    </xf>
    <xf numFmtId="41" fontId="13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112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169158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11839" cy="76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149733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9FBFD3-F6FF-4525-A888-E753D701F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B4:O47" totalsRowShown="0" headerRowDxfId="31" dataDxfId="30">
  <tableColumns count="14">
    <tableColumn id="1" xr3:uid="{00000000-0010-0000-0000-000001000000}" name="Costs" dataDxfId="29"/>
    <tableColumn id="13" xr3:uid="{00000000-0010-0000-0000-00000D000000}" name="Description" dataDxfId="28"/>
    <tableColumn id="11" xr3:uid="{00000000-0010-0000-0000-00000B000000}" name="Acronym" dataDxfId="27"/>
    <tableColumn id="6" xr3:uid="{00000000-0010-0000-0000-000006000000}" name="Functionalization" dataDxfId="26"/>
    <tableColumn id="7" xr3:uid="{00000000-0010-0000-0000-000007000000}" name="Classification" dataDxfId="25"/>
    <tableColumn id="8" xr3:uid="{00000000-0010-0000-0000-000008000000}" name="Allocation" dataDxfId="24"/>
    <tableColumn id="2" xr3:uid="{00000000-0010-0000-0000-000002000000}" name="Residential (16,23,53)" dataDxfId="23"/>
    <tableColumn id="3" xr3:uid="{00000000-0010-0000-0000-000003000000}" name="Comm. &amp; Indus. (31,31T)" dataDxfId="22"/>
    <tableColumn id="4" xr3:uid="{00000000-0010-0000-0000-000004000000}" name="Large Volume (41,41T)" dataDxfId="21"/>
    <tableColumn id="5" xr3:uid="{00000000-0010-0000-0000-000005000000}" name="Interruptible (85, 85T)" dataDxfId="20"/>
    <tableColumn id="14" xr3:uid="{00000000-0010-0000-0000-00000E000000}" name="Limited Interruptible (86, 86T)" dataDxfId="19"/>
    <tableColumn id="10" xr3:uid="{00000000-0010-0000-0000-00000A000000}" name="Non-Exclusive Interruptible (87, 87T)" dataDxfId="18"/>
    <tableColumn id="9" xr3:uid="{00000000-0010-0000-0000-000009000000}" name="Contracts" dataDxfId="17"/>
    <tableColumn id="12" xr3:uid="{00000000-0010-0000-0000-00000C000000}" name="TOTAL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2" displayName="Table132" ref="B4:O47" totalsRowShown="0" headerRowDxfId="15" dataDxfId="14">
  <tableColumns count="14">
    <tableColumn id="1" xr3:uid="{00000000-0010-0000-0100-000001000000}" name="Costs" dataDxfId="13"/>
    <tableColumn id="13" xr3:uid="{00000000-0010-0000-0100-00000D000000}" name="Description" dataDxfId="12"/>
    <tableColumn id="11" xr3:uid="{00000000-0010-0000-0100-00000B000000}" name="Acronym" dataDxfId="11"/>
    <tableColumn id="6" xr3:uid="{00000000-0010-0000-0100-000006000000}" name="Functionalization" dataDxfId="10"/>
    <tableColumn id="7" xr3:uid="{00000000-0010-0000-0100-000007000000}" name="Classification" dataDxfId="9"/>
    <tableColumn id="8" xr3:uid="{00000000-0010-0000-0100-000008000000}" name="Allocation" dataDxfId="8"/>
    <tableColumn id="2" xr3:uid="{00000000-0010-0000-0100-000002000000}" name="Residential (16,23,53)" dataDxfId="7"/>
    <tableColumn id="3" xr3:uid="{00000000-0010-0000-0100-000003000000}" name="Comm. &amp; Indus. (31,31T)" dataDxfId="6"/>
    <tableColumn id="4" xr3:uid="{00000000-0010-0000-0100-000004000000}" name="Large Volume (41,41T)" dataDxfId="5"/>
    <tableColumn id="5" xr3:uid="{00000000-0010-0000-0100-000005000000}" name="Interruptible (85, 85T)" dataDxfId="4"/>
    <tableColumn id="14" xr3:uid="{00000000-0010-0000-0100-00000E000000}" name="Limited Interruptible (86, 86T)" dataDxfId="3"/>
    <tableColumn id="10" xr3:uid="{00000000-0010-0000-0100-00000A000000}" name="Non-Exclusive Interruptible (87, 87T)" dataDxfId="2"/>
    <tableColumn id="9" xr3:uid="{00000000-0010-0000-0100-000009000000}" name="Contracts" dataDxfId="1"/>
    <tableColumn id="12" xr3:uid="{00000000-0010-0000-0100-00000C000000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49D6-435C-48C4-999A-71A705FD895F}">
  <dimension ref="A1"/>
  <sheetViews>
    <sheetView tabSelected="1" workbookViewId="0">
      <selection activeCell="B5" sqref="B5"/>
    </sheetView>
  </sheetViews>
  <sheetFormatPr defaultRowHeight="15" x14ac:dyDescent="0.25"/>
  <sheetData>
    <row r="1" spans="1:1" x14ac:dyDescent="0.25">
      <c r="A1" t="s">
        <v>724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7"/>
  <sheetViews>
    <sheetView workbookViewId="0">
      <selection activeCell="A27" sqref="A27"/>
    </sheetView>
  </sheetViews>
  <sheetFormatPr defaultColWidth="8.5703125" defaultRowHeight="15.75" x14ac:dyDescent="0.25"/>
  <cols>
    <col min="1" max="1" width="107.42578125" style="2" customWidth="1"/>
    <col min="2" max="16384" width="8.5703125" style="2"/>
  </cols>
  <sheetData>
    <row r="3" spans="1:10" x14ac:dyDescent="0.25">
      <c r="A3" s="1" t="s">
        <v>0</v>
      </c>
    </row>
    <row r="4" spans="1:10" x14ac:dyDescent="0.25">
      <c r="A4" s="1" t="s">
        <v>1</v>
      </c>
    </row>
    <row r="8" spans="1:10" x14ac:dyDescent="0.25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spans="1:10" ht="14.45" customHeight="1" x14ac:dyDescent="0.25">
      <c r="A9" s="3" t="s">
        <v>3</v>
      </c>
      <c r="B9" s="3"/>
      <c r="C9" s="3"/>
      <c r="D9" s="3"/>
      <c r="E9" s="3"/>
      <c r="F9" s="3"/>
      <c r="G9" s="3"/>
      <c r="H9" s="3"/>
      <c r="I9" s="3"/>
      <c r="J9" s="3"/>
    </row>
    <row r="10" spans="1:10" ht="14.45" customHeight="1" x14ac:dyDescent="0.2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ht="14.45" customHeight="1" x14ac:dyDescent="0.25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ht="14.45" customHeight="1" x14ac:dyDescent="0.25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</row>
    <row r="15" spans="1:10" x14ac:dyDescent="0.25">
      <c r="A15" s="4" t="s">
        <v>7</v>
      </c>
    </row>
    <row r="16" spans="1:10" x14ac:dyDescent="0.25">
      <c r="A16" s="2" t="s">
        <v>8</v>
      </c>
    </row>
    <row r="17" spans="1:1" x14ac:dyDescent="0.25">
      <c r="A17" s="2" t="s">
        <v>9</v>
      </c>
    </row>
    <row r="18" spans="1:1" x14ac:dyDescent="0.25">
      <c r="A18" s="2" t="s">
        <v>10</v>
      </c>
    </row>
    <row r="19" spans="1:1" x14ac:dyDescent="0.25">
      <c r="A19" s="2" t="s">
        <v>11</v>
      </c>
    </row>
    <row r="21" spans="1:1" s="6" customFormat="1" x14ac:dyDescent="0.25">
      <c r="A21" s="5" t="s">
        <v>12</v>
      </c>
    </row>
    <row r="22" spans="1:1" s="6" customFormat="1" ht="47.25" x14ac:dyDescent="0.25">
      <c r="A22" s="7" t="s">
        <v>13</v>
      </c>
    </row>
    <row r="23" spans="1:1" s="6" customFormat="1" x14ac:dyDescent="0.25"/>
    <row r="24" spans="1:1" s="6" customFormat="1" x14ac:dyDescent="0.25">
      <c r="A24" s="6" t="s">
        <v>14</v>
      </c>
    </row>
    <row r="25" spans="1:1" s="6" customFormat="1" x14ac:dyDescent="0.25">
      <c r="A25" s="8" t="s">
        <v>15</v>
      </c>
    </row>
    <row r="27" spans="1:1" x14ac:dyDescent="0.25">
      <c r="A27" s="9"/>
    </row>
  </sheetData>
  <pageMargins left="0.7" right="0.7" top="0.75" bottom="0.75" header="0.3" footer="0.3"/>
  <pageSetup scale="56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H497"/>
  <sheetViews>
    <sheetView zoomScale="70" zoomScaleNormal="70" workbookViewId="0">
      <pane xSplit="5" ySplit="7" topLeftCell="EV8" activePane="bottomRight" state="frozen"/>
      <selection activeCell="F39" sqref="F39"/>
      <selection pane="topRight" activeCell="F39" sqref="F39"/>
      <selection pane="bottomLeft" activeCell="F39" sqref="F39"/>
      <selection pane="bottomRight" activeCell="F39" sqref="F39"/>
    </sheetView>
  </sheetViews>
  <sheetFormatPr defaultColWidth="8.5703125" defaultRowHeight="15.75" outlineLevelRow="2" outlineLevelCol="1" x14ac:dyDescent="0.25"/>
  <cols>
    <col min="1" max="1" width="17.7109375" style="2" bestFit="1" customWidth="1"/>
    <col min="2" max="2" width="17.5703125" style="2" customWidth="1"/>
    <col min="3" max="3" width="43.42578125" style="2" customWidth="1"/>
    <col min="4" max="4" width="11.5703125" style="2" customWidth="1"/>
    <col min="5" max="5" width="27.5703125" style="2" bestFit="1" customWidth="1"/>
    <col min="6" max="6" width="26.42578125" style="2" customWidth="1" outlineLevel="1"/>
    <col min="7" max="7" width="37.140625" style="2" customWidth="1" outlineLevel="1"/>
    <col min="8" max="8" width="24.42578125" style="2" customWidth="1" outlineLevel="1"/>
    <col min="9" max="9" width="22.85546875" style="2" customWidth="1" outlineLevel="1"/>
    <col min="10" max="10" width="26.140625" style="2" customWidth="1" outlineLevel="1"/>
    <col min="11" max="11" width="13.42578125" style="2" customWidth="1" outlineLevel="1"/>
    <col min="12" max="12" width="21" style="2" customWidth="1" outlineLevel="1"/>
    <col min="13" max="13" width="20.42578125" style="2" customWidth="1" outlineLevel="1"/>
    <col min="14" max="14" width="23.85546875" style="2" customWidth="1" outlineLevel="1"/>
    <col min="15" max="15" width="22.5703125" style="2" customWidth="1" outlineLevel="1"/>
    <col min="16" max="16" width="17.5703125" style="2" customWidth="1" outlineLevel="1"/>
    <col min="17" max="17" width="20" style="2" customWidth="1" outlineLevel="1"/>
    <col min="18" max="18" width="36" style="2" customWidth="1" outlineLevel="1"/>
    <col min="19" max="19" width="33.5703125" style="2" customWidth="1" outlineLevel="1"/>
    <col min="20" max="20" width="36.5703125" style="2" customWidth="1" outlineLevel="1"/>
    <col min="21" max="21" width="17.85546875" style="2" customWidth="1" outlineLevel="1"/>
    <col min="22" max="22" width="16" style="2" customWidth="1" outlineLevel="1"/>
    <col min="23" max="23" width="17.42578125" style="2" customWidth="1" outlineLevel="1"/>
    <col min="24" max="24" width="25.42578125" style="2" customWidth="1"/>
    <col min="25" max="25" width="29.140625" style="2" customWidth="1" outlineLevel="1"/>
    <col min="26" max="26" width="17.85546875" style="2" customWidth="1" outlineLevel="1"/>
    <col min="27" max="27" width="19.42578125" style="2" customWidth="1" outlineLevel="1"/>
    <col min="28" max="28" width="26.42578125" style="2" customWidth="1" outlineLevel="1"/>
    <col min="29" max="29" width="39.5703125" style="2" customWidth="1"/>
    <col min="30" max="30" width="15.140625" style="2" customWidth="1" outlineLevel="1"/>
    <col min="31" max="31" width="33.5703125" style="2" customWidth="1" outlineLevel="1"/>
    <col min="32" max="32" width="17.85546875" style="2" customWidth="1" outlineLevel="1"/>
    <col min="33" max="33" width="43.85546875" style="2" customWidth="1" outlineLevel="1"/>
    <col min="34" max="34" width="39.5703125" style="2" customWidth="1"/>
    <col min="35" max="35" width="28.5703125" style="2" customWidth="1"/>
    <col min="36" max="36" width="22" style="2" customWidth="1"/>
    <col min="37" max="37" width="30.5703125" style="2" bestFit="1" customWidth="1"/>
    <col min="38" max="38" width="20.85546875" style="2" customWidth="1" outlineLevel="1"/>
    <col min="39" max="39" width="28.85546875" style="2" customWidth="1" outlineLevel="1"/>
    <col min="40" max="43" width="18.42578125" style="2" customWidth="1" outlineLevel="1"/>
    <col min="44" max="46" width="20.42578125" style="2" customWidth="1" outlineLevel="1"/>
    <col min="47" max="49" width="16" style="2" customWidth="1" outlineLevel="1"/>
    <col min="50" max="55" width="20.42578125" style="2" customWidth="1" outlineLevel="1"/>
    <col min="56" max="57" width="28.85546875" style="2" customWidth="1" outlineLevel="1"/>
    <col min="58" max="59" width="22.85546875" style="2" customWidth="1" outlineLevel="1"/>
    <col min="60" max="60" width="28.85546875" style="2" customWidth="1" outlineLevel="1"/>
    <col min="61" max="61" width="28.85546875" style="2" customWidth="1"/>
    <col min="62" max="62" width="19.5703125" style="2" customWidth="1"/>
    <col min="63" max="63" width="28.85546875" style="2" customWidth="1"/>
    <col min="64" max="64" width="21.5703125" style="2" customWidth="1"/>
    <col min="65" max="65" width="19.42578125" style="2" customWidth="1"/>
    <col min="66" max="75" width="26.85546875" style="2" customWidth="1"/>
    <col min="76" max="76" width="33.5703125" style="2" bestFit="1" customWidth="1"/>
    <col min="77" max="78" width="33.5703125" style="2" customWidth="1"/>
    <col min="79" max="79" width="19.5703125" style="2" customWidth="1"/>
    <col min="80" max="81" width="8.5703125" customWidth="1"/>
    <col min="82" max="82" width="18.42578125" style="2" bestFit="1" customWidth="1"/>
    <col min="83" max="83" width="13.140625" style="2" customWidth="1"/>
    <col min="84" max="88" width="8.5703125" style="2" customWidth="1"/>
    <col min="89" max="89" width="10.42578125" style="2" bestFit="1" customWidth="1"/>
    <col min="90" max="102" width="8.5703125" style="2" customWidth="1"/>
    <col min="103" max="103" width="15.42578125" style="2" bestFit="1" customWidth="1"/>
    <col min="104" max="104" width="8.5703125" style="2" customWidth="1"/>
    <col min="105" max="105" width="13.42578125" style="2" customWidth="1"/>
    <col min="106" max="106" width="8.5703125" style="2" customWidth="1"/>
    <col min="107" max="107" width="18.42578125" style="2" bestFit="1" customWidth="1"/>
    <col min="108" max="108" width="15.42578125" style="2" customWidth="1"/>
    <col min="109" max="109" width="26.140625" style="2" customWidth="1"/>
    <col min="110" max="110" width="36.5703125" style="2" customWidth="1"/>
    <col min="111" max="111" width="22.5703125" style="2" customWidth="1"/>
    <col min="112" max="112" width="25.5703125" style="2" customWidth="1"/>
    <col min="113" max="113" width="8.5703125" style="2" customWidth="1"/>
    <col min="114" max="114" width="17.5703125" style="2" bestFit="1" customWidth="1"/>
    <col min="115" max="115" width="11.5703125" style="2" customWidth="1"/>
    <col min="116" max="116" width="19.5703125" style="2" customWidth="1"/>
    <col min="117" max="117" width="25.140625" style="2" bestFit="1" customWidth="1"/>
    <col min="118" max="118" width="15.85546875" style="2" customWidth="1"/>
    <col min="119" max="119" width="42.42578125" style="2" customWidth="1"/>
    <col min="120" max="120" width="16.42578125" style="2" customWidth="1"/>
    <col min="121" max="121" width="15.42578125" style="2" customWidth="1"/>
    <col min="122" max="122" width="13.140625" style="2" customWidth="1"/>
    <col min="123" max="127" width="8.5703125" style="2" customWidth="1"/>
    <col min="128" max="128" width="10.42578125" style="2" customWidth="1"/>
    <col min="129" max="131" width="8.5703125" style="2" customWidth="1"/>
    <col min="132" max="132" width="15.5703125" style="2" customWidth="1"/>
    <col min="133" max="136" width="8.5703125" style="2" customWidth="1"/>
    <col min="137" max="137" width="15.5703125" style="2" customWidth="1"/>
    <col min="138" max="138" width="8.5703125" style="2" customWidth="1"/>
    <col min="139" max="139" width="18.5703125" style="2" bestFit="1" customWidth="1"/>
    <col min="140" max="140" width="18.85546875" style="2" bestFit="1" customWidth="1"/>
    <col min="141" max="141" width="17.28515625" style="2" bestFit="1" customWidth="1"/>
    <col min="142" max="142" width="13.5703125" style="2" customWidth="1"/>
    <col min="143" max="143" width="17.5703125" style="2" customWidth="1"/>
    <col min="144" max="144" width="13.5703125" style="2" customWidth="1"/>
    <col min="145" max="145" width="8.5703125" style="2" customWidth="1"/>
    <col min="146" max="146" width="22.85546875" style="2" bestFit="1" customWidth="1"/>
    <col min="147" max="147" width="26.85546875" style="2" bestFit="1" customWidth="1"/>
    <col min="148" max="148" width="26.140625" style="2" customWidth="1"/>
    <col min="149" max="149" width="36.5703125" style="2" customWidth="1"/>
    <col min="150" max="150" width="22.5703125" style="2" customWidth="1"/>
    <col min="151" max="151" width="25.5703125" style="2" customWidth="1"/>
    <col min="152" max="152" width="25" style="2" bestFit="1" customWidth="1"/>
    <col min="153" max="153" width="17.5703125" style="2" bestFit="1" customWidth="1"/>
    <col min="154" max="154" width="18" style="2" bestFit="1" customWidth="1"/>
    <col min="155" max="155" width="26.85546875" style="2" bestFit="1" customWidth="1"/>
    <col min="156" max="156" width="22.5703125" style="2" customWidth="1"/>
    <col min="157" max="157" width="27.140625" style="2" customWidth="1"/>
    <col min="158" max="158" width="21.42578125" style="2" customWidth="1"/>
    <col min="159" max="159" width="22.140625" style="2" bestFit="1" customWidth="1"/>
    <col min="160" max="160" width="14.5703125" style="2" bestFit="1" customWidth="1"/>
    <col min="161" max="161" width="13.5703125" style="2" bestFit="1" customWidth="1"/>
    <col min="162" max="164" width="12.42578125" style="2" bestFit="1" customWidth="1"/>
    <col min="165" max="16384" width="8.5703125" style="2"/>
  </cols>
  <sheetData>
    <row r="1" spans="1:159" x14ac:dyDescent="0.25">
      <c r="A1" s="10">
        <f>SUM(E1:FC1)</f>
        <v>0</v>
      </c>
      <c r="D1" s="11" t="s">
        <v>16</v>
      </c>
      <c r="E1" s="10">
        <v>0</v>
      </c>
      <c r="F1" s="10">
        <v>0</v>
      </c>
      <c r="G1" s="10">
        <v>0</v>
      </c>
      <c r="H1" s="10">
        <v>0</v>
      </c>
      <c r="I1" s="10">
        <v>0</v>
      </c>
      <c r="J1" s="10">
        <v>0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>
        <v>0</v>
      </c>
      <c r="U1" s="10">
        <v>0</v>
      </c>
      <c r="V1" s="10">
        <v>0</v>
      </c>
      <c r="W1" s="10">
        <v>0</v>
      </c>
      <c r="X1" s="10">
        <v>0</v>
      </c>
      <c r="Y1" s="10">
        <v>0</v>
      </c>
      <c r="Z1" s="10">
        <v>0</v>
      </c>
      <c r="AA1" s="10">
        <v>0</v>
      </c>
      <c r="AB1" s="10">
        <v>0</v>
      </c>
      <c r="AC1" s="10">
        <v>0</v>
      </c>
      <c r="AD1" s="10">
        <v>0</v>
      </c>
      <c r="AE1" s="10">
        <v>0</v>
      </c>
      <c r="AF1" s="10">
        <v>0</v>
      </c>
      <c r="AG1" s="10">
        <v>0</v>
      </c>
      <c r="AH1" s="10">
        <v>0</v>
      </c>
      <c r="AI1" s="10">
        <v>0</v>
      </c>
      <c r="AJ1" s="10">
        <v>0</v>
      </c>
      <c r="AK1" s="10">
        <v>0</v>
      </c>
      <c r="AL1" s="10">
        <v>0</v>
      </c>
      <c r="AM1" s="10">
        <v>0</v>
      </c>
      <c r="AN1" s="10">
        <v>0</v>
      </c>
      <c r="AO1" s="10">
        <v>0</v>
      </c>
      <c r="AP1" s="10">
        <v>0</v>
      </c>
      <c r="AQ1" s="10">
        <v>0</v>
      </c>
      <c r="AR1" s="10">
        <v>0</v>
      </c>
      <c r="AS1" s="10">
        <v>0</v>
      </c>
      <c r="AT1" s="10">
        <v>0</v>
      </c>
      <c r="AU1" s="10">
        <v>0</v>
      </c>
      <c r="AV1" s="10">
        <v>0</v>
      </c>
      <c r="AW1" s="10">
        <v>0</v>
      </c>
      <c r="AX1" s="10">
        <v>0</v>
      </c>
      <c r="AY1" s="10">
        <v>0</v>
      </c>
      <c r="AZ1" s="10">
        <v>0</v>
      </c>
      <c r="BA1" s="10">
        <v>0</v>
      </c>
      <c r="BB1" s="10">
        <v>0</v>
      </c>
      <c r="BC1" s="10">
        <v>0</v>
      </c>
      <c r="BD1" s="10">
        <v>0</v>
      </c>
      <c r="BE1" s="10">
        <v>0</v>
      </c>
      <c r="BF1" s="10">
        <v>0</v>
      </c>
      <c r="BG1" s="10">
        <v>0</v>
      </c>
      <c r="BH1" s="10">
        <v>0</v>
      </c>
      <c r="BI1" s="10">
        <v>0</v>
      </c>
      <c r="BJ1" s="10">
        <v>0</v>
      </c>
      <c r="BK1" s="10">
        <v>0</v>
      </c>
      <c r="BL1" s="10">
        <v>0</v>
      </c>
      <c r="BM1" s="10">
        <v>0</v>
      </c>
      <c r="BN1" s="10">
        <v>0</v>
      </c>
      <c r="BO1" s="10">
        <v>0</v>
      </c>
      <c r="BP1" s="10">
        <v>0</v>
      </c>
      <c r="BQ1" s="10">
        <v>0</v>
      </c>
      <c r="BR1" s="10">
        <v>0</v>
      </c>
      <c r="BS1" s="10">
        <v>0</v>
      </c>
      <c r="BT1" s="10">
        <v>0</v>
      </c>
      <c r="BU1" s="10">
        <v>0</v>
      </c>
      <c r="BV1" s="10">
        <v>0</v>
      </c>
      <c r="BW1" s="10">
        <v>0</v>
      </c>
      <c r="BX1" s="10">
        <v>0</v>
      </c>
      <c r="BY1" s="10">
        <v>0</v>
      </c>
      <c r="BZ1" s="10">
        <v>0</v>
      </c>
      <c r="CA1" s="10">
        <v>0</v>
      </c>
      <c r="CB1" s="10">
        <v>0</v>
      </c>
      <c r="CC1" s="10">
        <v>0</v>
      </c>
      <c r="CD1" s="10">
        <v>0</v>
      </c>
      <c r="CE1" s="10">
        <v>0</v>
      </c>
      <c r="CF1" s="10">
        <v>0</v>
      </c>
      <c r="CG1" s="10">
        <v>0</v>
      </c>
      <c r="CH1" s="10">
        <v>0</v>
      </c>
      <c r="CI1" s="10">
        <v>0</v>
      </c>
      <c r="CJ1" s="10">
        <v>0</v>
      </c>
      <c r="CK1" s="10">
        <v>0</v>
      </c>
      <c r="CL1" s="10">
        <v>0</v>
      </c>
      <c r="CM1" s="10">
        <v>0</v>
      </c>
      <c r="CN1" s="10">
        <v>0</v>
      </c>
      <c r="CO1" s="10">
        <v>0</v>
      </c>
      <c r="CP1" s="10">
        <v>0</v>
      </c>
      <c r="CQ1" s="10">
        <v>0</v>
      </c>
      <c r="CR1" s="10">
        <v>0</v>
      </c>
      <c r="CS1" s="10">
        <v>0</v>
      </c>
      <c r="CT1" s="10">
        <v>0</v>
      </c>
      <c r="CU1" s="10">
        <v>0</v>
      </c>
      <c r="CV1" s="10">
        <v>0</v>
      </c>
      <c r="CW1" s="10">
        <v>0</v>
      </c>
      <c r="CX1" s="10">
        <v>0</v>
      </c>
      <c r="CY1" s="10">
        <v>0</v>
      </c>
      <c r="CZ1" s="10">
        <v>0</v>
      </c>
      <c r="DA1" s="10">
        <v>0</v>
      </c>
      <c r="DB1" s="10">
        <v>0</v>
      </c>
      <c r="DC1" s="10">
        <v>0</v>
      </c>
      <c r="DD1" s="10">
        <v>0</v>
      </c>
      <c r="DE1" s="10">
        <v>0</v>
      </c>
      <c r="DF1" s="10">
        <v>0</v>
      </c>
      <c r="DG1" s="10">
        <v>0</v>
      </c>
      <c r="DH1" s="10">
        <v>0</v>
      </c>
      <c r="DI1" s="10">
        <v>0</v>
      </c>
      <c r="DJ1" s="10">
        <v>0</v>
      </c>
      <c r="DK1" s="10">
        <v>0</v>
      </c>
      <c r="DL1" s="10">
        <v>0</v>
      </c>
      <c r="DM1" s="10">
        <v>0</v>
      </c>
      <c r="DN1" s="10">
        <v>0</v>
      </c>
      <c r="DO1" s="10">
        <v>0</v>
      </c>
      <c r="DP1" s="10">
        <v>0</v>
      </c>
      <c r="DQ1" s="10">
        <v>0</v>
      </c>
      <c r="DR1" s="10">
        <v>0</v>
      </c>
      <c r="DS1" s="10">
        <v>0</v>
      </c>
      <c r="DT1" s="10">
        <v>0</v>
      </c>
      <c r="DU1" s="10">
        <v>0</v>
      </c>
      <c r="DV1" s="10">
        <v>0</v>
      </c>
      <c r="DW1" s="10">
        <v>0</v>
      </c>
      <c r="DX1" s="10">
        <v>0</v>
      </c>
      <c r="DY1" s="10">
        <v>0</v>
      </c>
      <c r="DZ1" s="10">
        <v>0</v>
      </c>
      <c r="EA1" s="10">
        <v>0</v>
      </c>
      <c r="EB1" s="10">
        <v>0</v>
      </c>
      <c r="EC1" s="10">
        <v>0</v>
      </c>
      <c r="ED1" s="10">
        <v>0</v>
      </c>
      <c r="EE1" s="10">
        <v>0</v>
      </c>
      <c r="EF1" s="10">
        <v>0</v>
      </c>
      <c r="EG1" s="10">
        <v>0</v>
      </c>
      <c r="EH1" s="10">
        <v>0</v>
      </c>
      <c r="EI1" s="12">
        <v>0</v>
      </c>
      <c r="EJ1" s="10">
        <v>0</v>
      </c>
      <c r="EK1" s="10">
        <v>0</v>
      </c>
      <c r="EL1" s="10">
        <v>0</v>
      </c>
      <c r="EM1" s="10">
        <v>0</v>
      </c>
      <c r="EN1" s="10">
        <v>0</v>
      </c>
      <c r="EO1" s="10">
        <v>0</v>
      </c>
      <c r="EP1" s="10">
        <v>0</v>
      </c>
      <c r="EQ1" s="10">
        <v>0</v>
      </c>
      <c r="ER1" s="10">
        <v>0</v>
      </c>
      <c r="ES1" s="10">
        <v>0</v>
      </c>
      <c r="ET1" s="10">
        <v>0</v>
      </c>
      <c r="EU1" s="10">
        <v>0</v>
      </c>
      <c r="EV1" s="10">
        <v>0</v>
      </c>
      <c r="EW1" s="10">
        <v>0</v>
      </c>
      <c r="EX1" s="10">
        <v>0</v>
      </c>
      <c r="EY1" s="12">
        <v>0</v>
      </c>
      <c r="EZ1" s="12">
        <v>0</v>
      </c>
      <c r="FA1" s="12">
        <v>0</v>
      </c>
      <c r="FB1" s="10">
        <v>0</v>
      </c>
      <c r="FC1" s="12">
        <v>0</v>
      </c>
    </row>
    <row r="2" spans="1:159" x14ac:dyDescent="0.25">
      <c r="A2" s="10">
        <f>SUM(E2:FC2)</f>
        <v>0</v>
      </c>
      <c r="D2" s="11" t="s">
        <v>17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>
        <v>0</v>
      </c>
      <c r="AV2" s="10">
        <v>0</v>
      </c>
      <c r="AW2" s="10">
        <v>0</v>
      </c>
      <c r="AX2" s="10">
        <v>0</v>
      </c>
      <c r="AY2" s="10">
        <v>0</v>
      </c>
      <c r="AZ2" s="10">
        <v>0</v>
      </c>
      <c r="BA2" s="10">
        <v>0</v>
      </c>
      <c r="BB2" s="10">
        <v>0</v>
      </c>
      <c r="BC2" s="10">
        <v>0</v>
      </c>
      <c r="BD2" s="10">
        <v>0</v>
      </c>
      <c r="BE2" s="10">
        <v>0</v>
      </c>
      <c r="BF2" s="10">
        <v>0</v>
      </c>
      <c r="BG2" s="10">
        <v>0</v>
      </c>
      <c r="BH2" s="10">
        <v>0</v>
      </c>
      <c r="BI2" s="10">
        <v>0</v>
      </c>
      <c r="BJ2" s="10">
        <v>0</v>
      </c>
      <c r="BK2" s="10">
        <v>0</v>
      </c>
      <c r="BL2" s="10">
        <v>0</v>
      </c>
      <c r="BM2" s="10">
        <v>0</v>
      </c>
      <c r="BN2" s="10">
        <v>0</v>
      </c>
      <c r="BO2" s="10">
        <v>0</v>
      </c>
      <c r="BP2" s="10">
        <v>0</v>
      </c>
      <c r="BQ2" s="10">
        <v>0</v>
      </c>
      <c r="BR2" s="10">
        <v>0</v>
      </c>
      <c r="BS2" s="10">
        <v>0</v>
      </c>
      <c r="BT2" s="10">
        <v>0</v>
      </c>
      <c r="BU2" s="10">
        <v>0</v>
      </c>
      <c r="BV2" s="10">
        <v>0</v>
      </c>
      <c r="BW2" s="10">
        <v>0</v>
      </c>
      <c r="BX2" s="10">
        <v>0</v>
      </c>
      <c r="BY2" s="10">
        <v>0</v>
      </c>
      <c r="BZ2" s="10">
        <v>0</v>
      </c>
      <c r="CA2" s="10">
        <v>0</v>
      </c>
      <c r="CB2" s="10">
        <v>0</v>
      </c>
      <c r="CC2" s="10">
        <v>0</v>
      </c>
      <c r="CD2" s="10">
        <v>0</v>
      </c>
      <c r="CE2" s="10">
        <v>0</v>
      </c>
      <c r="CF2" s="10">
        <v>0</v>
      </c>
      <c r="CG2" s="10">
        <v>0</v>
      </c>
      <c r="CH2" s="10">
        <v>0</v>
      </c>
      <c r="CI2" s="10">
        <v>0</v>
      </c>
      <c r="CJ2" s="10">
        <v>0</v>
      </c>
      <c r="CK2" s="10">
        <v>0</v>
      </c>
      <c r="CL2" s="10">
        <v>0</v>
      </c>
      <c r="CM2" s="10">
        <v>0</v>
      </c>
      <c r="CN2" s="10">
        <v>0</v>
      </c>
      <c r="CO2" s="10">
        <v>0</v>
      </c>
      <c r="CP2" s="10">
        <v>0</v>
      </c>
      <c r="CQ2" s="10">
        <v>0</v>
      </c>
      <c r="CR2" s="10">
        <v>0</v>
      </c>
      <c r="CS2" s="10">
        <v>0</v>
      </c>
      <c r="CT2" s="10">
        <v>0</v>
      </c>
      <c r="CU2" s="10">
        <v>0</v>
      </c>
      <c r="CV2" s="10">
        <v>0</v>
      </c>
      <c r="CW2" s="10">
        <v>0</v>
      </c>
      <c r="CX2" s="10">
        <v>0</v>
      </c>
      <c r="CY2" s="10">
        <v>0</v>
      </c>
      <c r="CZ2" s="10">
        <v>0</v>
      </c>
      <c r="DA2" s="10">
        <v>0</v>
      </c>
      <c r="DB2" s="10">
        <v>0</v>
      </c>
      <c r="DC2" s="10">
        <v>0</v>
      </c>
      <c r="DD2" s="10">
        <v>0</v>
      </c>
      <c r="DE2" s="10">
        <v>0</v>
      </c>
      <c r="DF2" s="10">
        <v>0</v>
      </c>
      <c r="DG2" s="10">
        <v>0</v>
      </c>
      <c r="DH2" s="10">
        <v>0</v>
      </c>
      <c r="DI2" s="10">
        <v>0</v>
      </c>
      <c r="DJ2" s="10">
        <v>0</v>
      </c>
      <c r="DK2" s="10">
        <v>0</v>
      </c>
      <c r="DL2" s="10">
        <v>0</v>
      </c>
      <c r="DM2" s="10">
        <v>0</v>
      </c>
      <c r="DN2" s="10">
        <v>0</v>
      </c>
      <c r="DO2" s="10">
        <v>0</v>
      </c>
      <c r="DP2" s="10">
        <v>0</v>
      </c>
      <c r="DQ2" s="10">
        <v>0</v>
      </c>
      <c r="DR2" s="10">
        <v>0</v>
      </c>
      <c r="DS2" s="10">
        <v>0</v>
      </c>
      <c r="DT2" s="10">
        <v>0</v>
      </c>
      <c r="DU2" s="10">
        <v>0</v>
      </c>
      <c r="DV2" s="10">
        <v>0</v>
      </c>
      <c r="DW2" s="10">
        <v>0</v>
      </c>
      <c r="DX2" s="10">
        <v>0</v>
      </c>
      <c r="DY2" s="10">
        <v>0</v>
      </c>
      <c r="DZ2" s="10">
        <v>0</v>
      </c>
      <c r="EA2" s="10">
        <v>0</v>
      </c>
      <c r="EB2" s="10">
        <v>0</v>
      </c>
      <c r="EC2" s="10">
        <v>0</v>
      </c>
      <c r="ED2" s="10">
        <v>0</v>
      </c>
      <c r="EE2" s="10">
        <v>0</v>
      </c>
      <c r="EF2" s="10">
        <v>0</v>
      </c>
      <c r="EG2" s="10">
        <v>0</v>
      </c>
      <c r="EH2" s="10">
        <v>0</v>
      </c>
      <c r="EI2" s="10">
        <v>0</v>
      </c>
      <c r="EJ2" s="10">
        <v>0</v>
      </c>
      <c r="EK2" s="10">
        <v>0</v>
      </c>
      <c r="EL2" s="10">
        <v>0</v>
      </c>
      <c r="EM2" s="10">
        <v>0</v>
      </c>
      <c r="EN2" s="10">
        <v>0</v>
      </c>
      <c r="EO2" s="10">
        <v>0</v>
      </c>
      <c r="EP2" s="10">
        <v>0</v>
      </c>
      <c r="EQ2" s="10">
        <v>0</v>
      </c>
      <c r="ER2" s="10">
        <v>0</v>
      </c>
      <c r="ES2" s="10">
        <v>0</v>
      </c>
      <c r="ET2" s="10">
        <v>0</v>
      </c>
      <c r="EU2" s="10">
        <v>0</v>
      </c>
      <c r="EV2" s="10">
        <v>0</v>
      </c>
      <c r="EW2" s="10">
        <v>0</v>
      </c>
      <c r="EX2" s="10">
        <v>0</v>
      </c>
      <c r="EY2" s="10">
        <v>0</v>
      </c>
      <c r="EZ2" s="10">
        <v>0</v>
      </c>
      <c r="FA2" s="10">
        <v>0</v>
      </c>
      <c r="FB2" s="10"/>
      <c r="FC2" s="10">
        <v>0</v>
      </c>
    </row>
    <row r="3" spans="1:159" outlineLevel="1" x14ac:dyDescent="0.25">
      <c r="A3" s="338" t="str">
        <f>Cover!A24</f>
        <v>Most Current Version as of:</v>
      </c>
      <c r="B3" s="338"/>
      <c r="C3" s="13" t="str">
        <f>Cover!A25</f>
        <v>August 2021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BY3"/>
      <c r="BZ3"/>
      <c r="CB3" s="2"/>
      <c r="CC3" s="2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FA3" s="16"/>
    </row>
    <row r="4" spans="1:159" ht="26.25" outlineLevel="1" x14ac:dyDescent="0.4">
      <c r="A4" s="17"/>
      <c r="B4" s="339" t="s">
        <v>18</v>
      </c>
      <c r="C4" s="339"/>
      <c r="D4" s="339"/>
      <c r="E4" s="18"/>
      <c r="BY4"/>
      <c r="BZ4"/>
      <c r="CB4" s="2"/>
      <c r="CC4" s="2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FA4"/>
    </row>
    <row r="5" spans="1:159" s="19" customFormat="1" outlineLevel="1" x14ac:dyDescent="0.25">
      <c r="A5" s="19" t="s">
        <v>19</v>
      </c>
      <c r="B5" s="340" t="s">
        <v>20</v>
      </c>
      <c r="C5" s="340"/>
      <c r="D5" s="340"/>
      <c r="E5" s="19" t="s">
        <v>21</v>
      </c>
      <c r="F5" s="1" t="s">
        <v>22</v>
      </c>
      <c r="G5" s="1" t="s">
        <v>22</v>
      </c>
      <c r="H5" s="1" t="s">
        <v>22</v>
      </c>
      <c r="I5" s="1" t="s">
        <v>22</v>
      </c>
      <c r="J5" s="1" t="s">
        <v>22</v>
      </c>
      <c r="K5" s="1" t="s">
        <v>22</v>
      </c>
      <c r="L5" s="1" t="s">
        <v>22</v>
      </c>
      <c r="M5" s="1" t="s">
        <v>22</v>
      </c>
      <c r="N5" s="1" t="s">
        <v>22</v>
      </c>
      <c r="O5" s="1" t="s">
        <v>22</v>
      </c>
      <c r="P5" s="1" t="s">
        <v>22</v>
      </c>
      <c r="Q5" s="1" t="s">
        <v>22</v>
      </c>
      <c r="R5" s="1" t="s">
        <v>22</v>
      </c>
      <c r="S5" s="1" t="s">
        <v>22</v>
      </c>
      <c r="T5" s="1" t="s">
        <v>22</v>
      </c>
      <c r="U5" s="1" t="s">
        <v>22</v>
      </c>
      <c r="V5" s="1" t="s">
        <v>22</v>
      </c>
      <c r="W5" s="1" t="s">
        <v>22</v>
      </c>
      <c r="X5" s="1" t="s">
        <v>22</v>
      </c>
      <c r="Y5" s="1" t="s">
        <v>22</v>
      </c>
      <c r="Z5" s="1" t="s">
        <v>22</v>
      </c>
      <c r="AA5" s="1" t="s">
        <v>22</v>
      </c>
      <c r="AB5" s="1" t="s">
        <v>22</v>
      </c>
      <c r="AC5" s="1" t="s">
        <v>22</v>
      </c>
      <c r="AD5" s="1" t="s">
        <v>22</v>
      </c>
      <c r="AE5" s="1" t="s">
        <v>22</v>
      </c>
      <c r="AF5" s="1" t="s">
        <v>22</v>
      </c>
      <c r="AG5" s="1" t="s">
        <v>22</v>
      </c>
      <c r="AH5" s="1" t="s">
        <v>22</v>
      </c>
      <c r="AI5" s="1" t="s">
        <v>22</v>
      </c>
      <c r="AJ5" s="1" t="s">
        <v>22</v>
      </c>
      <c r="AK5" s="2"/>
      <c r="AL5" s="20" t="s">
        <v>23</v>
      </c>
      <c r="AM5" s="20" t="s">
        <v>23</v>
      </c>
      <c r="AN5" s="20" t="s">
        <v>23</v>
      </c>
      <c r="AO5" s="20" t="s">
        <v>23</v>
      </c>
      <c r="AP5" s="20" t="s">
        <v>23</v>
      </c>
      <c r="AQ5" s="20" t="s">
        <v>23</v>
      </c>
      <c r="AR5" s="20" t="s">
        <v>23</v>
      </c>
      <c r="AS5" s="20" t="s">
        <v>23</v>
      </c>
      <c r="AT5" s="20" t="s">
        <v>23</v>
      </c>
      <c r="AU5" s="20" t="s">
        <v>23</v>
      </c>
      <c r="AV5" s="20" t="s">
        <v>23</v>
      </c>
      <c r="AW5" s="20" t="s">
        <v>23</v>
      </c>
      <c r="AX5" s="20" t="s">
        <v>23</v>
      </c>
      <c r="AY5" s="20" t="s">
        <v>23</v>
      </c>
      <c r="AZ5" s="20" t="s">
        <v>23</v>
      </c>
      <c r="BA5" s="20" t="s">
        <v>23</v>
      </c>
      <c r="BB5" s="20" t="s">
        <v>23</v>
      </c>
      <c r="BC5" s="20" t="s">
        <v>23</v>
      </c>
      <c r="BD5" s="20" t="s">
        <v>23</v>
      </c>
      <c r="BE5" s="20" t="s">
        <v>23</v>
      </c>
      <c r="BF5" s="20" t="s">
        <v>23</v>
      </c>
      <c r="BG5" s="20" t="s">
        <v>23</v>
      </c>
      <c r="BH5" s="20" t="s">
        <v>23</v>
      </c>
      <c r="BI5" s="20" t="s">
        <v>23</v>
      </c>
      <c r="BJ5" s="20" t="s">
        <v>23</v>
      </c>
      <c r="BK5" s="20" t="s">
        <v>23</v>
      </c>
      <c r="BL5" s="20" t="s">
        <v>23</v>
      </c>
      <c r="BM5" s="20" t="s">
        <v>23</v>
      </c>
      <c r="BN5" s="20" t="s">
        <v>23</v>
      </c>
      <c r="BO5" s="20" t="s">
        <v>23</v>
      </c>
      <c r="BP5" s="20" t="s">
        <v>23</v>
      </c>
      <c r="BQ5" s="20" t="s">
        <v>23</v>
      </c>
      <c r="BR5" s="20" t="s">
        <v>23</v>
      </c>
      <c r="BS5" s="20" t="s">
        <v>23</v>
      </c>
      <c r="BT5" s="20" t="s">
        <v>23</v>
      </c>
      <c r="BU5" s="20" t="s">
        <v>23</v>
      </c>
      <c r="BV5" s="20" t="s">
        <v>23</v>
      </c>
      <c r="BW5" s="20" t="s">
        <v>23</v>
      </c>
      <c r="BX5" s="20" t="s">
        <v>23</v>
      </c>
      <c r="BY5" s="20" t="s">
        <v>23</v>
      </c>
      <c r="BZ5" s="20" t="s">
        <v>23</v>
      </c>
      <c r="CA5" s="20" t="s">
        <v>24</v>
      </c>
      <c r="CB5" s="20" t="s">
        <v>24</v>
      </c>
      <c r="CC5" s="20" t="s">
        <v>24</v>
      </c>
      <c r="CD5" s="20" t="s">
        <v>24</v>
      </c>
      <c r="CE5" s="20" t="s">
        <v>24</v>
      </c>
      <c r="CF5" s="20" t="s">
        <v>24</v>
      </c>
      <c r="CG5" s="20" t="s">
        <v>24</v>
      </c>
      <c r="CH5" s="20" t="s">
        <v>24</v>
      </c>
      <c r="CI5" s="20" t="s">
        <v>24</v>
      </c>
      <c r="CJ5" s="20" t="s">
        <v>24</v>
      </c>
      <c r="CK5" s="20" t="s">
        <v>24</v>
      </c>
      <c r="CL5" s="20" t="s">
        <v>24</v>
      </c>
      <c r="CM5" s="20" t="s">
        <v>24</v>
      </c>
      <c r="CN5" s="20" t="s">
        <v>24</v>
      </c>
      <c r="CO5" s="20" t="s">
        <v>24</v>
      </c>
      <c r="CP5" s="20" t="s">
        <v>24</v>
      </c>
      <c r="CQ5" s="20" t="s">
        <v>24</v>
      </c>
      <c r="CR5" s="20" t="s">
        <v>24</v>
      </c>
      <c r="CS5" s="20" t="s">
        <v>24</v>
      </c>
      <c r="CT5" s="20" t="s">
        <v>24</v>
      </c>
      <c r="CU5" s="20" t="s">
        <v>24</v>
      </c>
      <c r="CV5" s="20" t="s">
        <v>24</v>
      </c>
      <c r="CW5" s="20" t="s">
        <v>24</v>
      </c>
      <c r="CX5" s="20" t="s">
        <v>24</v>
      </c>
      <c r="CY5" s="20" t="s">
        <v>24</v>
      </c>
      <c r="CZ5" s="20" t="s">
        <v>24</v>
      </c>
      <c r="DA5" s="20" t="s">
        <v>24</v>
      </c>
      <c r="DB5" s="20" t="s">
        <v>24</v>
      </c>
      <c r="DC5" s="20" t="s">
        <v>24</v>
      </c>
      <c r="DD5" s="20" t="s">
        <v>24</v>
      </c>
      <c r="DE5" s="20" t="s">
        <v>24</v>
      </c>
      <c r="DF5" s="20" t="s">
        <v>24</v>
      </c>
      <c r="DG5" s="20" t="s">
        <v>24</v>
      </c>
      <c r="DH5" s="20" t="s">
        <v>24</v>
      </c>
      <c r="DI5" s="20" t="s">
        <v>24</v>
      </c>
      <c r="DJ5" s="20" t="s">
        <v>24</v>
      </c>
      <c r="DK5" s="20" t="s">
        <v>24</v>
      </c>
      <c r="DL5" s="2"/>
      <c r="DM5" s="2"/>
      <c r="DN5" s="19">
        <v>2023</v>
      </c>
      <c r="DO5" s="19">
        <v>2023</v>
      </c>
      <c r="DP5" s="19">
        <v>2023</v>
      </c>
      <c r="DQ5" s="19">
        <v>2023</v>
      </c>
      <c r="DR5" s="19">
        <v>2023</v>
      </c>
      <c r="DS5" s="19">
        <v>2023</v>
      </c>
      <c r="DT5" s="19">
        <v>2023</v>
      </c>
      <c r="DU5" s="19">
        <v>2023</v>
      </c>
      <c r="DV5" s="19">
        <v>2023</v>
      </c>
      <c r="DW5" s="19">
        <v>2023</v>
      </c>
      <c r="DX5" s="19">
        <v>2023</v>
      </c>
      <c r="DY5" s="19">
        <v>2023</v>
      </c>
      <c r="DZ5" s="19">
        <v>2023</v>
      </c>
      <c r="EA5" s="19">
        <v>2023</v>
      </c>
      <c r="EB5" s="19">
        <v>2023</v>
      </c>
      <c r="EC5" s="19">
        <v>2023</v>
      </c>
      <c r="ED5" s="19">
        <v>2023</v>
      </c>
      <c r="EE5" s="19">
        <v>2023</v>
      </c>
      <c r="EF5" s="19">
        <v>2023</v>
      </c>
      <c r="EG5" s="19">
        <v>2023</v>
      </c>
      <c r="EH5" s="19">
        <v>2023</v>
      </c>
      <c r="EI5" s="19">
        <v>2023</v>
      </c>
      <c r="EJ5" s="19">
        <v>2023</v>
      </c>
      <c r="EK5" s="19">
        <v>2023</v>
      </c>
      <c r="EL5" s="19">
        <v>2023</v>
      </c>
      <c r="EM5" s="19">
        <v>2023</v>
      </c>
      <c r="EN5" s="19">
        <v>2023</v>
      </c>
      <c r="EO5" s="19">
        <v>2023</v>
      </c>
      <c r="EP5" s="19">
        <v>2023</v>
      </c>
      <c r="EQ5" s="19">
        <v>2023</v>
      </c>
      <c r="ER5" s="19">
        <v>2023</v>
      </c>
      <c r="ES5" s="19">
        <v>2023</v>
      </c>
      <c r="ET5" s="19">
        <v>2023</v>
      </c>
      <c r="EU5" s="19">
        <v>2023</v>
      </c>
      <c r="EV5" s="19">
        <v>2023</v>
      </c>
      <c r="EW5" s="19">
        <v>2023</v>
      </c>
      <c r="EX5" s="19">
        <v>2023</v>
      </c>
      <c r="EY5" s="19">
        <v>2023</v>
      </c>
      <c r="EZ5" s="19">
        <v>2023</v>
      </c>
      <c r="FA5" s="19">
        <v>2023</v>
      </c>
      <c r="FB5" s="19">
        <v>2023</v>
      </c>
      <c r="FC5" s="19">
        <v>2023</v>
      </c>
    </row>
    <row r="6" spans="1:159" s="21" customFormat="1" ht="45" customHeight="1" x14ac:dyDescent="0.25">
      <c r="A6" s="21" t="s">
        <v>25</v>
      </c>
      <c r="B6" s="22"/>
      <c r="C6" s="23"/>
      <c r="D6" s="24" t="s">
        <v>26</v>
      </c>
      <c r="E6" s="25" t="s">
        <v>27</v>
      </c>
      <c r="F6" s="26" t="s">
        <v>28</v>
      </c>
      <c r="G6" s="26" t="s">
        <v>29</v>
      </c>
      <c r="H6" s="26" t="s">
        <v>30</v>
      </c>
      <c r="I6" s="26" t="s">
        <v>31</v>
      </c>
      <c r="J6" s="26" t="s">
        <v>32</v>
      </c>
      <c r="K6" s="26" t="s">
        <v>33</v>
      </c>
      <c r="L6" s="26" t="s">
        <v>34</v>
      </c>
      <c r="M6" s="26" t="s">
        <v>35</v>
      </c>
      <c r="N6" s="26" t="s">
        <v>36</v>
      </c>
      <c r="O6" s="26" t="s">
        <v>37</v>
      </c>
      <c r="P6" s="26" t="s">
        <v>38</v>
      </c>
      <c r="Q6" s="26" t="s">
        <v>39</v>
      </c>
      <c r="R6" s="26" t="s">
        <v>40</v>
      </c>
      <c r="S6" s="26" t="s">
        <v>41</v>
      </c>
      <c r="T6" s="26" t="s">
        <v>42</v>
      </c>
      <c r="U6" s="26" t="s">
        <v>43</v>
      </c>
      <c r="V6" s="26" t="s">
        <v>44</v>
      </c>
      <c r="W6" s="26" t="s">
        <v>45</v>
      </c>
      <c r="X6" s="26" t="s">
        <v>46</v>
      </c>
      <c r="Y6" s="26" t="s">
        <v>47</v>
      </c>
      <c r="Z6" s="26" t="s">
        <v>48</v>
      </c>
      <c r="AA6" s="26" t="s">
        <v>49</v>
      </c>
      <c r="AB6" s="26" t="s">
        <v>50</v>
      </c>
      <c r="AC6" s="26" t="s">
        <v>51</v>
      </c>
      <c r="AD6" s="26" t="s">
        <v>52</v>
      </c>
      <c r="AE6" s="26" t="s">
        <v>53</v>
      </c>
      <c r="AF6" s="26" t="s">
        <v>54</v>
      </c>
      <c r="AG6" s="26" t="s">
        <v>55</v>
      </c>
      <c r="AH6" s="26" t="s">
        <v>56</v>
      </c>
      <c r="AI6" s="26" t="s">
        <v>57</v>
      </c>
      <c r="AJ6" s="26" t="s">
        <v>58</v>
      </c>
      <c r="AK6" s="27" t="s">
        <v>59</v>
      </c>
      <c r="AL6" s="26" t="s">
        <v>28</v>
      </c>
      <c r="AM6" s="26" t="s">
        <v>29</v>
      </c>
      <c r="AN6" s="26" t="s">
        <v>30</v>
      </c>
      <c r="AO6" s="26" t="s">
        <v>31</v>
      </c>
      <c r="AP6" s="26" t="s">
        <v>32</v>
      </c>
      <c r="AQ6" s="26" t="s">
        <v>33</v>
      </c>
      <c r="AR6" s="26" t="s">
        <v>34</v>
      </c>
      <c r="AS6" s="26" t="s">
        <v>35</v>
      </c>
      <c r="AT6" s="26" t="s">
        <v>36</v>
      </c>
      <c r="AU6" s="26" t="s">
        <v>37</v>
      </c>
      <c r="AV6" s="26" t="s">
        <v>38</v>
      </c>
      <c r="AW6" s="26" t="s">
        <v>39</v>
      </c>
      <c r="AX6" s="26" t="s">
        <v>40</v>
      </c>
      <c r="AY6" s="26" t="s">
        <v>41</v>
      </c>
      <c r="AZ6" s="26" t="s">
        <v>42</v>
      </c>
      <c r="BA6" s="26" t="s">
        <v>43</v>
      </c>
      <c r="BB6" s="26" t="s">
        <v>44</v>
      </c>
      <c r="BC6" s="26" t="s">
        <v>45</v>
      </c>
      <c r="BD6" s="26" t="s">
        <v>46</v>
      </c>
      <c r="BE6" s="26" t="s">
        <v>47</v>
      </c>
      <c r="BF6" s="26" t="s">
        <v>48</v>
      </c>
      <c r="BG6" s="26" t="s">
        <v>49</v>
      </c>
      <c r="BH6" s="26" t="s">
        <v>50</v>
      </c>
      <c r="BI6" s="26" t="s">
        <v>51</v>
      </c>
      <c r="BJ6" s="26" t="s">
        <v>52</v>
      </c>
      <c r="BK6" s="26" t="s">
        <v>53</v>
      </c>
      <c r="BL6" s="26" t="s">
        <v>54</v>
      </c>
      <c r="BM6" s="26" t="s">
        <v>60</v>
      </c>
      <c r="BN6" s="26" t="s">
        <v>61</v>
      </c>
      <c r="BO6" s="26" t="s">
        <v>62</v>
      </c>
      <c r="BP6" s="26" t="s">
        <v>63</v>
      </c>
      <c r="BQ6" s="26" t="s">
        <v>64</v>
      </c>
      <c r="BR6" s="26" t="s">
        <v>65</v>
      </c>
      <c r="BS6" s="26" t="s">
        <v>66</v>
      </c>
      <c r="BT6" s="26" t="s">
        <v>55</v>
      </c>
      <c r="BU6" s="26" t="s">
        <v>56</v>
      </c>
      <c r="BV6" s="26" t="s">
        <v>57</v>
      </c>
      <c r="BW6" s="26" t="s">
        <v>58</v>
      </c>
      <c r="BX6" s="25" t="s">
        <v>67</v>
      </c>
      <c r="BY6" s="27" t="s">
        <v>68</v>
      </c>
      <c r="BZ6" s="27" t="s">
        <v>69</v>
      </c>
      <c r="CA6" s="26" t="s">
        <v>28</v>
      </c>
      <c r="CB6" s="26" t="s">
        <v>29</v>
      </c>
      <c r="CC6" s="26" t="s">
        <v>30</v>
      </c>
      <c r="CD6" s="26" t="s">
        <v>31</v>
      </c>
      <c r="CE6" s="26" t="s">
        <v>32</v>
      </c>
      <c r="CF6" s="26" t="s">
        <v>33</v>
      </c>
      <c r="CG6" s="26" t="s">
        <v>34</v>
      </c>
      <c r="CH6" s="26" t="s">
        <v>35</v>
      </c>
      <c r="CI6" s="26" t="s">
        <v>36</v>
      </c>
      <c r="CJ6" s="26" t="s">
        <v>37</v>
      </c>
      <c r="CK6" s="26" t="s">
        <v>38</v>
      </c>
      <c r="CL6" s="26" t="s">
        <v>39</v>
      </c>
      <c r="CM6" s="26" t="s">
        <v>40</v>
      </c>
      <c r="CN6" s="26" t="s">
        <v>41</v>
      </c>
      <c r="CO6" s="26" t="s">
        <v>42</v>
      </c>
      <c r="CP6" s="26" t="s">
        <v>43</v>
      </c>
      <c r="CQ6" s="26" t="s">
        <v>44</v>
      </c>
      <c r="CR6" s="26" t="s">
        <v>45</v>
      </c>
      <c r="CS6" s="26" t="s">
        <v>46</v>
      </c>
      <c r="CT6" s="26" t="s">
        <v>47</v>
      </c>
      <c r="CU6" s="26" t="s">
        <v>48</v>
      </c>
      <c r="CV6" s="26" t="s">
        <v>49</v>
      </c>
      <c r="CW6" s="26" t="s">
        <v>50</v>
      </c>
      <c r="CX6" s="26" t="s">
        <v>51</v>
      </c>
      <c r="CY6" s="26" t="s">
        <v>52</v>
      </c>
      <c r="CZ6" s="26" t="s">
        <v>53</v>
      </c>
      <c r="DA6" s="26" t="s">
        <v>54</v>
      </c>
      <c r="DB6" s="26" t="s">
        <v>60</v>
      </c>
      <c r="DC6" s="26" t="s">
        <v>61</v>
      </c>
      <c r="DD6" s="26" t="s">
        <v>62</v>
      </c>
      <c r="DE6" s="26" t="s">
        <v>63</v>
      </c>
      <c r="DF6" s="26" t="s">
        <v>64</v>
      </c>
      <c r="DG6" s="26" t="s">
        <v>65</v>
      </c>
      <c r="DH6" s="26" t="s">
        <v>66</v>
      </c>
      <c r="DI6" s="26" t="s">
        <v>56</v>
      </c>
      <c r="DJ6" s="26" t="s">
        <v>57</v>
      </c>
      <c r="DK6" s="26" t="s">
        <v>58</v>
      </c>
      <c r="DL6" s="15" t="s">
        <v>70</v>
      </c>
      <c r="DM6" s="27" t="s">
        <v>71</v>
      </c>
      <c r="DN6" s="26" t="s">
        <v>28</v>
      </c>
      <c r="DO6" s="26" t="s">
        <v>29</v>
      </c>
      <c r="DP6" s="26" t="s">
        <v>30</v>
      </c>
      <c r="DQ6" s="26" t="s">
        <v>31</v>
      </c>
      <c r="DR6" s="26" t="s">
        <v>32</v>
      </c>
      <c r="DS6" s="26" t="s">
        <v>33</v>
      </c>
      <c r="DT6" s="26" t="s">
        <v>34</v>
      </c>
      <c r="DU6" s="26" t="s">
        <v>35</v>
      </c>
      <c r="DV6" s="26" t="s">
        <v>36</v>
      </c>
      <c r="DW6" s="26" t="s">
        <v>37</v>
      </c>
      <c r="DX6" s="26" t="s">
        <v>38</v>
      </c>
      <c r="DY6" s="26" t="s">
        <v>39</v>
      </c>
      <c r="DZ6" s="26" t="s">
        <v>40</v>
      </c>
      <c r="EA6" s="26" t="s">
        <v>41</v>
      </c>
      <c r="EB6" s="26" t="s">
        <v>42</v>
      </c>
      <c r="EC6" s="26" t="s">
        <v>43</v>
      </c>
      <c r="ED6" s="26" t="s">
        <v>44</v>
      </c>
      <c r="EE6" s="26" t="s">
        <v>45</v>
      </c>
      <c r="EF6" s="26" t="s">
        <v>46</v>
      </c>
      <c r="EG6" s="26" t="s">
        <v>47</v>
      </c>
      <c r="EH6" s="26" t="s">
        <v>48</v>
      </c>
      <c r="EI6" s="26" t="s">
        <v>49</v>
      </c>
      <c r="EJ6" s="26" t="s">
        <v>50</v>
      </c>
      <c r="EK6" s="28" t="s">
        <v>51</v>
      </c>
      <c r="EL6" s="26" t="s">
        <v>52</v>
      </c>
      <c r="EM6" s="26" t="s">
        <v>53</v>
      </c>
      <c r="EN6" s="26" t="s">
        <v>54</v>
      </c>
      <c r="EO6" s="26" t="s">
        <v>72</v>
      </c>
      <c r="EP6" s="26" t="s">
        <v>61</v>
      </c>
      <c r="EQ6" s="26" t="s">
        <v>62</v>
      </c>
      <c r="ER6" s="26" t="s">
        <v>63</v>
      </c>
      <c r="ES6" s="26" t="s">
        <v>64</v>
      </c>
      <c r="ET6" s="26" t="s">
        <v>65</v>
      </c>
      <c r="EU6" s="26" t="s">
        <v>66</v>
      </c>
      <c r="EV6" s="26" t="s">
        <v>56</v>
      </c>
      <c r="EW6" s="26" t="s">
        <v>57</v>
      </c>
      <c r="EX6" s="26" t="s">
        <v>58</v>
      </c>
      <c r="EY6" s="15" t="s">
        <v>73</v>
      </c>
      <c r="EZ6" s="27" t="s">
        <v>74</v>
      </c>
      <c r="FA6" s="27" t="s">
        <v>75</v>
      </c>
      <c r="FB6" s="15" t="s">
        <v>76</v>
      </c>
      <c r="FC6" s="15" t="s">
        <v>77</v>
      </c>
    </row>
    <row r="7" spans="1:159" s="21" customFormat="1" ht="32.450000000000003" customHeight="1" x14ac:dyDescent="0.25">
      <c r="A7" s="21">
        <v>1</v>
      </c>
      <c r="B7" s="341" t="s">
        <v>78</v>
      </c>
      <c r="C7" s="342"/>
      <c r="D7" s="342"/>
      <c r="E7" s="29"/>
      <c r="F7" s="30">
        <v>11.01</v>
      </c>
      <c r="G7" s="30">
        <v>11.02</v>
      </c>
      <c r="H7" s="30">
        <v>11.03</v>
      </c>
      <c r="I7" s="30">
        <v>11.04</v>
      </c>
      <c r="J7" s="30">
        <v>11.049999999999999</v>
      </c>
      <c r="K7" s="30">
        <v>11.059999999999999</v>
      </c>
      <c r="L7" s="30">
        <v>11.069999999999999</v>
      </c>
      <c r="M7" s="30">
        <v>11.079999999999998</v>
      </c>
      <c r="N7" s="30">
        <v>11.089999999999998</v>
      </c>
      <c r="O7" s="30">
        <v>11.099999999999998</v>
      </c>
      <c r="P7" s="30">
        <v>11.109999999999998</v>
      </c>
      <c r="Q7" s="30">
        <v>11.119999999999997</v>
      </c>
      <c r="R7" s="30">
        <v>11.129999999999997</v>
      </c>
      <c r="S7" s="30">
        <v>11.139999999999997</v>
      </c>
      <c r="T7" s="30">
        <v>11.149999999999997</v>
      </c>
      <c r="U7" s="30">
        <v>11.159999999999997</v>
      </c>
      <c r="V7" s="30">
        <v>11.169999999999996</v>
      </c>
      <c r="W7" s="30">
        <v>11.179999999999996</v>
      </c>
      <c r="X7" s="30">
        <v>11.189999999999996</v>
      </c>
      <c r="Y7" s="30">
        <v>11.199999999999996</v>
      </c>
      <c r="Z7" s="30">
        <v>11.209999999999996</v>
      </c>
      <c r="AA7" s="30">
        <v>11.219999999999995</v>
      </c>
      <c r="AB7" s="30">
        <v>11.229999999999995</v>
      </c>
      <c r="AC7" s="30">
        <v>11.239999999999995</v>
      </c>
      <c r="AD7" s="30">
        <v>11.249999999999995</v>
      </c>
      <c r="AE7" s="30">
        <v>11.259999999999994</v>
      </c>
      <c r="AF7" s="30">
        <v>11.269999999999994</v>
      </c>
      <c r="AG7" s="30">
        <v>11.45</v>
      </c>
      <c r="AH7" s="30">
        <v>11.479999999999999</v>
      </c>
      <c r="AI7" s="30">
        <v>11.489999999999998</v>
      </c>
      <c r="AJ7" s="30">
        <v>11.499999999999998</v>
      </c>
      <c r="AK7" s="31" t="s">
        <v>79</v>
      </c>
      <c r="AL7" s="29">
        <v>11.01</v>
      </c>
      <c r="AM7" s="29">
        <v>11.02</v>
      </c>
      <c r="AN7" s="29">
        <v>11.03</v>
      </c>
      <c r="AO7" s="29">
        <v>11.04</v>
      </c>
      <c r="AP7" s="29">
        <v>11.049999999999999</v>
      </c>
      <c r="AQ7" s="29">
        <v>11.059999999999999</v>
      </c>
      <c r="AR7" s="29">
        <v>11.069999999999999</v>
      </c>
      <c r="AS7" s="29">
        <v>11.079999999999998</v>
      </c>
      <c r="AT7" s="29">
        <v>11.089999999999998</v>
      </c>
      <c r="AU7" s="32">
        <v>11.1</v>
      </c>
      <c r="AV7" s="29">
        <v>11.109999999999998</v>
      </c>
      <c r="AW7" s="29">
        <v>11.119999999999997</v>
      </c>
      <c r="AX7" s="29">
        <v>11.129999999999997</v>
      </c>
      <c r="AY7" s="29">
        <v>11.139999999999997</v>
      </c>
      <c r="AZ7" s="29">
        <v>11.149999999999997</v>
      </c>
      <c r="BA7" s="29">
        <v>11.159999999999997</v>
      </c>
      <c r="BB7" s="29">
        <v>11.169999999999996</v>
      </c>
      <c r="BC7" s="29">
        <v>11.179999999999996</v>
      </c>
      <c r="BD7" s="29">
        <v>11.189999999999996</v>
      </c>
      <c r="BE7" s="29">
        <v>11.199999999999996</v>
      </c>
      <c r="BF7" s="29">
        <v>11.209999999999996</v>
      </c>
      <c r="BG7" s="29">
        <v>11.219999999999995</v>
      </c>
      <c r="BH7" s="29">
        <v>11.229999999999995</v>
      </c>
      <c r="BI7" s="29">
        <v>11.239999999999995</v>
      </c>
      <c r="BJ7" s="29">
        <v>11.249999999999995</v>
      </c>
      <c r="BK7" s="29">
        <v>11.259999999999994</v>
      </c>
      <c r="BL7" s="29">
        <v>11.269999999999994</v>
      </c>
      <c r="BM7" s="29">
        <v>11.279999999999994</v>
      </c>
      <c r="BN7" s="29">
        <v>11.289999999999994</v>
      </c>
      <c r="BO7" s="29">
        <v>11.299999999999994</v>
      </c>
      <c r="BP7" s="29">
        <v>11.309999999999993</v>
      </c>
      <c r="BQ7" s="29">
        <v>11.319999999999993</v>
      </c>
      <c r="BR7" s="29">
        <v>11.329999999999993</v>
      </c>
      <c r="BS7" s="29">
        <v>11.339999999999993</v>
      </c>
      <c r="BT7" s="29">
        <v>11.45</v>
      </c>
      <c r="BU7" s="29">
        <v>11.479999999999999</v>
      </c>
      <c r="BV7" s="29">
        <v>11.489999999999998</v>
      </c>
      <c r="BW7" s="32">
        <v>11.499999999999998</v>
      </c>
      <c r="BX7" s="29" t="s">
        <v>80</v>
      </c>
      <c r="BY7" s="29" t="s">
        <v>80</v>
      </c>
      <c r="BZ7" s="29"/>
      <c r="CA7" s="29">
        <v>11.01</v>
      </c>
      <c r="CB7" s="29">
        <v>11.02</v>
      </c>
      <c r="CC7" s="29">
        <v>11.03</v>
      </c>
      <c r="CD7" s="29">
        <v>11.04</v>
      </c>
      <c r="CE7" s="29">
        <v>11.049999999999999</v>
      </c>
      <c r="CF7" s="29">
        <v>11.059999999999999</v>
      </c>
      <c r="CG7" s="29">
        <v>11.069999999999999</v>
      </c>
      <c r="CH7" s="29">
        <v>11.079999999999998</v>
      </c>
      <c r="CI7" s="29">
        <v>11.089999999999998</v>
      </c>
      <c r="CJ7" s="29">
        <v>11.099999999999998</v>
      </c>
      <c r="CK7" s="29">
        <v>11.109999999999998</v>
      </c>
      <c r="CL7" s="29">
        <v>11.119999999999997</v>
      </c>
      <c r="CM7" s="29">
        <v>11.129999999999997</v>
      </c>
      <c r="CN7" s="29">
        <v>11.139999999999997</v>
      </c>
      <c r="CO7" s="29">
        <v>11.149999999999997</v>
      </c>
      <c r="CP7" s="29">
        <v>11.159999999999997</v>
      </c>
      <c r="CQ7" s="29">
        <v>11.169999999999996</v>
      </c>
      <c r="CR7" s="29">
        <v>11.179999999999996</v>
      </c>
      <c r="CS7" s="29">
        <v>11.189999999999996</v>
      </c>
      <c r="CT7" s="29">
        <v>11.199999999999996</v>
      </c>
      <c r="CU7" s="29">
        <v>11.209999999999996</v>
      </c>
      <c r="CV7" s="29">
        <v>11.219999999999995</v>
      </c>
      <c r="CW7" s="29">
        <v>11.229999999999995</v>
      </c>
      <c r="CX7" s="29">
        <v>11.239999999999995</v>
      </c>
      <c r="CY7" s="29">
        <v>11.249999999999995</v>
      </c>
      <c r="CZ7" s="29">
        <v>11.259999999999994</v>
      </c>
      <c r="DA7" s="29">
        <v>11.269999999999994</v>
      </c>
      <c r="DB7" s="29">
        <v>11.279999999999994</v>
      </c>
      <c r="DC7" s="29">
        <v>11.289999999999994</v>
      </c>
      <c r="DD7" s="29">
        <v>11.299999999999994</v>
      </c>
      <c r="DE7" s="29">
        <v>11.309999999999993</v>
      </c>
      <c r="DF7" s="29">
        <v>11.319999999999993</v>
      </c>
      <c r="DG7" s="29">
        <v>11.329999999999993</v>
      </c>
      <c r="DH7" s="29">
        <v>11.339999999999993</v>
      </c>
      <c r="DI7" s="29">
        <v>11.479999999999999</v>
      </c>
      <c r="DJ7" s="29">
        <v>11.489999999999998</v>
      </c>
      <c r="DK7" s="29">
        <v>11.499999999999998</v>
      </c>
      <c r="DL7" s="31" t="s">
        <v>81</v>
      </c>
      <c r="DM7" s="31"/>
      <c r="DN7" s="32">
        <v>11.01</v>
      </c>
      <c r="DO7" s="32">
        <v>11.02</v>
      </c>
      <c r="DP7" s="32">
        <v>11.03</v>
      </c>
      <c r="DQ7" s="32">
        <v>11.04</v>
      </c>
      <c r="DR7" s="32">
        <v>11.049999999999999</v>
      </c>
      <c r="DS7" s="32">
        <v>11.059999999999999</v>
      </c>
      <c r="DT7" s="32">
        <v>11.069999999999999</v>
      </c>
      <c r="DU7" s="32">
        <v>11.079999999999998</v>
      </c>
      <c r="DV7" s="32">
        <v>11.089999999999998</v>
      </c>
      <c r="DW7" s="32">
        <v>11.099999999999998</v>
      </c>
      <c r="DX7" s="32">
        <v>11.109999999999998</v>
      </c>
      <c r="DY7" s="32">
        <v>11.119999999999997</v>
      </c>
      <c r="DZ7" s="32">
        <v>11.129999999999997</v>
      </c>
      <c r="EA7" s="32">
        <v>11.139999999999997</v>
      </c>
      <c r="EB7" s="32">
        <v>11.149999999999997</v>
      </c>
      <c r="EC7" s="32">
        <v>11.159999999999997</v>
      </c>
      <c r="ED7" s="32">
        <v>11.169999999999996</v>
      </c>
      <c r="EE7" s="32">
        <v>11.179999999999996</v>
      </c>
      <c r="EF7" s="32">
        <v>11.189999999999996</v>
      </c>
      <c r="EG7" s="32">
        <v>11.199999999999996</v>
      </c>
      <c r="EH7" s="32">
        <v>11.209999999999996</v>
      </c>
      <c r="EI7" s="32">
        <v>11.219999999999995</v>
      </c>
      <c r="EJ7" s="32">
        <v>11.229999999999995</v>
      </c>
      <c r="EK7" s="32">
        <v>11.239999999999995</v>
      </c>
      <c r="EL7" s="32">
        <v>11.249999999999995</v>
      </c>
      <c r="EM7" s="32">
        <v>11.259999999999994</v>
      </c>
      <c r="EN7" s="32">
        <v>11.269999999999994</v>
      </c>
      <c r="EO7" s="32">
        <v>11.279999999999994</v>
      </c>
      <c r="EP7" s="32">
        <v>11.289999999999994</v>
      </c>
      <c r="EQ7" s="32">
        <v>11.299999999999994</v>
      </c>
      <c r="ER7" s="32">
        <v>11.309999999999993</v>
      </c>
      <c r="ES7" s="32">
        <v>11.319999999999993</v>
      </c>
      <c r="ET7" s="32">
        <v>11.329999999999993</v>
      </c>
      <c r="EU7" s="32">
        <v>11.339999999999993</v>
      </c>
      <c r="EV7" s="32">
        <v>11.479999999999999</v>
      </c>
      <c r="EW7" s="32">
        <v>11.489999999999998</v>
      </c>
      <c r="EX7" s="32">
        <v>11.499999999999998</v>
      </c>
      <c r="EY7" s="32"/>
      <c r="EZ7" s="29"/>
      <c r="FA7" s="29" t="s">
        <v>82</v>
      </c>
      <c r="FB7" s="31" t="s">
        <v>83</v>
      </c>
      <c r="FC7" s="29" t="s">
        <v>84</v>
      </c>
    </row>
    <row r="8" spans="1:159" outlineLevel="2" x14ac:dyDescent="0.25">
      <c r="A8" s="21">
        <f>A7+1</f>
        <v>2</v>
      </c>
      <c r="B8" s="306" t="s">
        <v>85</v>
      </c>
      <c r="C8" s="33" t="s">
        <v>86</v>
      </c>
      <c r="D8" s="34">
        <v>480</v>
      </c>
      <c r="E8" s="35">
        <v>683069944.65999997</v>
      </c>
      <c r="F8" s="36">
        <v>7735438.8884037975</v>
      </c>
      <c r="G8" s="36">
        <v>-318058489.56239229</v>
      </c>
      <c r="H8" s="36"/>
      <c r="I8" s="37"/>
      <c r="J8" s="37"/>
      <c r="K8" s="37"/>
      <c r="L8" s="37"/>
      <c r="M8" s="37"/>
      <c r="N8" s="37"/>
      <c r="O8" s="37"/>
      <c r="P8" s="36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6">
        <f>SUM(F8:AJ8)</f>
        <v>-310323050.67398852</v>
      </c>
      <c r="AL8" s="36">
        <v>-10120482.940150671</v>
      </c>
      <c r="AM8" s="36"/>
      <c r="AN8" s="36">
        <v>10671009.953397334</v>
      </c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8">
        <f>SUM(AL8:BW8)</f>
        <v>550527.01324666291</v>
      </c>
      <c r="BY8" s="38">
        <f>BX8+AK8</f>
        <v>-309772523.66074187</v>
      </c>
      <c r="BZ8" s="38">
        <f>BY8+E8</f>
        <v>373297420.9992581</v>
      </c>
      <c r="CA8" s="38">
        <v>8737358.7766337804</v>
      </c>
      <c r="CK8" s="36"/>
      <c r="DL8" s="38">
        <f>SUM(CA8:DK8)</f>
        <v>8737358.7766337804</v>
      </c>
      <c r="DM8" s="38">
        <f>DL8+BZ8</f>
        <v>382034779.7758919</v>
      </c>
      <c r="DN8" s="38">
        <v>1148995.0957201123</v>
      </c>
      <c r="DX8" s="36"/>
      <c r="EY8" s="38">
        <f>SUM(DN8:EX8)</f>
        <v>1148995.0957201123</v>
      </c>
      <c r="EZ8" s="38">
        <f t="shared" ref="EZ8:EZ12" si="0">+BX8+AK8+DL8+EY8</f>
        <v>-299886169.78838795</v>
      </c>
      <c r="FA8" s="38">
        <f>+E8+EZ8</f>
        <v>383183774.87161201</v>
      </c>
      <c r="FB8" s="38">
        <v>93053500.841340855</v>
      </c>
      <c r="FC8" s="38">
        <f t="shared" ref="FC8:FC12" si="1">FA8+FB8</f>
        <v>476237275.71295285</v>
      </c>
    </row>
    <row r="9" spans="1:159" outlineLevel="2" x14ac:dyDescent="0.25">
      <c r="A9" s="21">
        <f t="shared" ref="A9:A72" si="2">A8+1</f>
        <v>3</v>
      </c>
      <c r="B9" s="307"/>
      <c r="C9" s="39" t="s">
        <v>87</v>
      </c>
      <c r="D9" s="40">
        <v>481</v>
      </c>
      <c r="E9" s="35">
        <v>286804428.32999998</v>
      </c>
      <c r="F9" s="36">
        <v>3338963.0643177526</v>
      </c>
      <c r="G9" s="41">
        <v>-155971525.78931388</v>
      </c>
      <c r="H9" s="41">
        <v>28899.097285853233</v>
      </c>
      <c r="AK9" s="36">
        <f t="shared" ref="AK9:AK12" si="3">SUM(F9:AJ9)</f>
        <v>-152603663.62771025</v>
      </c>
      <c r="AL9" s="41">
        <v>-4588850.567975075</v>
      </c>
      <c r="AN9" s="41">
        <v>2320677.4462779947</v>
      </c>
      <c r="BX9" s="38">
        <f t="shared" ref="BX9:BX30" si="4">SUM(AL9:BW9)</f>
        <v>-2268173.1216970803</v>
      </c>
      <c r="BY9" s="38">
        <f t="shared" ref="BY9:BY12" si="5">BX9+AK9</f>
        <v>-154871836.74940732</v>
      </c>
      <c r="BZ9" s="38">
        <f t="shared" ref="BZ9:BZ12" si="6">BY9+E9</f>
        <v>131932591.58059266</v>
      </c>
      <c r="CA9" s="38">
        <v>6734938.6934591103</v>
      </c>
      <c r="DL9" s="38">
        <f t="shared" ref="DL9:DL12" si="7">SUM(CA9:DK9)</f>
        <v>6734938.6934591103</v>
      </c>
      <c r="DM9" s="38">
        <f t="shared" ref="DM9:DM30" si="8">DL9+BZ9</f>
        <v>138667530.27405179</v>
      </c>
      <c r="DN9" s="38">
        <v>1612180.4002412085</v>
      </c>
      <c r="EY9" s="38">
        <f t="shared" ref="EY9:EY12" si="9">SUM(DN9:EX9)</f>
        <v>1612180.4002412085</v>
      </c>
      <c r="EZ9" s="38">
        <f t="shared" si="0"/>
        <v>-146524717.655707</v>
      </c>
      <c r="FA9" s="38">
        <f t="shared" ref="FA9:FA12" si="10">+E9+EZ9</f>
        <v>140279710.67429298</v>
      </c>
      <c r="FC9" s="38">
        <f t="shared" si="1"/>
        <v>140279710.67429298</v>
      </c>
    </row>
    <row r="10" spans="1:159" outlineLevel="2" x14ac:dyDescent="0.25">
      <c r="A10" s="21">
        <f t="shared" si="2"/>
        <v>4</v>
      </c>
      <c r="B10" s="307"/>
      <c r="C10" s="39" t="s">
        <v>88</v>
      </c>
      <c r="D10" s="40">
        <v>482</v>
      </c>
      <c r="E10" s="6"/>
      <c r="AK10" s="36">
        <f t="shared" si="3"/>
        <v>0</v>
      </c>
      <c r="BX10" s="38">
        <f t="shared" si="4"/>
        <v>0</v>
      </c>
      <c r="BY10" s="38">
        <f t="shared" si="5"/>
        <v>0</v>
      </c>
      <c r="BZ10" s="38">
        <f t="shared" si="6"/>
        <v>0</v>
      </c>
      <c r="DL10" s="38">
        <f t="shared" si="7"/>
        <v>0</v>
      </c>
      <c r="DM10" s="38">
        <f t="shared" si="8"/>
        <v>0</v>
      </c>
      <c r="EY10" s="38">
        <f t="shared" si="9"/>
        <v>0</v>
      </c>
      <c r="EZ10" s="38">
        <f t="shared" si="0"/>
        <v>0</v>
      </c>
      <c r="FA10" s="38">
        <f t="shared" si="10"/>
        <v>0</v>
      </c>
      <c r="FC10" s="38">
        <f t="shared" si="1"/>
        <v>0</v>
      </c>
    </row>
    <row r="11" spans="1:159" outlineLevel="2" x14ac:dyDescent="0.25">
      <c r="A11" s="21">
        <f t="shared" si="2"/>
        <v>5</v>
      </c>
      <c r="B11" s="307"/>
      <c r="C11" s="39" t="s">
        <v>89</v>
      </c>
      <c r="D11" s="42">
        <v>484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36">
        <f t="shared" si="3"/>
        <v>0</v>
      </c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38">
        <f t="shared" si="4"/>
        <v>0</v>
      </c>
      <c r="BY11" s="38">
        <f t="shared" si="5"/>
        <v>0</v>
      </c>
      <c r="BZ11" s="38">
        <f t="shared" si="6"/>
        <v>0</v>
      </c>
      <c r="CK11" s="43"/>
      <c r="DL11" s="38">
        <f t="shared" si="7"/>
        <v>0</v>
      </c>
      <c r="DM11" s="38">
        <f t="shared" si="8"/>
        <v>0</v>
      </c>
      <c r="DX11" s="43"/>
      <c r="EY11" s="38">
        <f t="shared" si="9"/>
        <v>0</v>
      </c>
      <c r="EZ11" s="38">
        <f t="shared" si="0"/>
        <v>0</v>
      </c>
      <c r="FA11" s="38">
        <f t="shared" si="10"/>
        <v>0</v>
      </c>
      <c r="FC11" s="38">
        <f t="shared" si="1"/>
        <v>0</v>
      </c>
    </row>
    <row r="12" spans="1:159" outlineLevel="2" x14ac:dyDescent="0.25">
      <c r="A12" s="21">
        <f t="shared" si="2"/>
        <v>6</v>
      </c>
      <c r="B12" s="307"/>
      <c r="C12" s="39" t="s">
        <v>90</v>
      </c>
      <c r="D12" s="42">
        <v>485</v>
      </c>
      <c r="E12" s="44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36">
        <f t="shared" si="3"/>
        <v>0</v>
      </c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38">
        <f t="shared" si="4"/>
        <v>0</v>
      </c>
      <c r="BY12" s="38">
        <f t="shared" si="5"/>
        <v>0</v>
      </c>
      <c r="BZ12" s="38">
        <f t="shared" si="6"/>
        <v>0</v>
      </c>
      <c r="CK12" s="43"/>
      <c r="DL12" s="38">
        <f t="shared" si="7"/>
        <v>0</v>
      </c>
      <c r="DM12" s="38">
        <f t="shared" si="8"/>
        <v>0</v>
      </c>
      <c r="DX12" s="43"/>
      <c r="EY12" s="38">
        <f t="shared" si="9"/>
        <v>0</v>
      </c>
      <c r="EZ12" s="38">
        <f t="shared" si="0"/>
        <v>0</v>
      </c>
      <c r="FA12" s="38">
        <f t="shared" si="10"/>
        <v>0</v>
      </c>
      <c r="FC12" s="38">
        <f t="shared" si="1"/>
        <v>0</v>
      </c>
    </row>
    <row r="13" spans="1:159" outlineLevel="1" x14ac:dyDescent="0.25">
      <c r="A13" s="21">
        <f t="shared" si="2"/>
        <v>7</v>
      </c>
      <c r="B13" s="307"/>
      <c r="C13" s="332" t="s">
        <v>91</v>
      </c>
      <c r="D13" s="333"/>
      <c r="E13" s="45">
        <f>SUM(E8:E12)</f>
        <v>969874372.99000001</v>
      </c>
      <c r="F13" s="45">
        <f t="shared" ref="F13:BQ13" si="11">SUM(F8:F12)</f>
        <v>11074401.952721551</v>
      </c>
      <c r="G13" s="46">
        <f t="shared" si="11"/>
        <v>-474030015.35170615</v>
      </c>
      <c r="H13" s="45">
        <f t="shared" si="11"/>
        <v>28899.097285853233</v>
      </c>
      <c r="I13" s="47">
        <f t="shared" si="11"/>
        <v>0</v>
      </c>
      <c r="J13" s="47">
        <f t="shared" si="11"/>
        <v>0</v>
      </c>
      <c r="K13" s="47">
        <f t="shared" si="11"/>
        <v>0</v>
      </c>
      <c r="L13" s="47">
        <f t="shared" si="11"/>
        <v>0</v>
      </c>
      <c r="M13" s="47">
        <f t="shared" si="11"/>
        <v>0</v>
      </c>
      <c r="N13" s="47">
        <f t="shared" si="11"/>
        <v>0</v>
      </c>
      <c r="O13" s="47">
        <f t="shared" si="11"/>
        <v>0</v>
      </c>
      <c r="P13" s="47">
        <f t="shared" si="11"/>
        <v>0</v>
      </c>
      <c r="Q13" s="47">
        <f t="shared" si="11"/>
        <v>0</v>
      </c>
      <c r="R13" s="47">
        <f t="shared" si="11"/>
        <v>0</v>
      </c>
      <c r="S13" s="47">
        <f t="shared" si="11"/>
        <v>0</v>
      </c>
      <c r="T13" s="47">
        <f t="shared" si="11"/>
        <v>0</v>
      </c>
      <c r="U13" s="47">
        <f t="shared" si="11"/>
        <v>0</v>
      </c>
      <c r="V13" s="47">
        <f t="shared" si="11"/>
        <v>0</v>
      </c>
      <c r="W13" s="47">
        <f t="shared" si="11"/>
        <v>0</v>
      </c>
      <c r="X13" s="47">
        <f t="shared" si="11"/>
        <v>0</v>
      </c>
      <c r="Y13" s="47">
        <f t="shared" si="11"/>
        <v>0</v>
      </c>
      <c r="Z13" s="47">
        <f t="shared" si="11"/>
        <v>0</v>
      </c>
      <c r="AA13" s="47">
        <f t="shared" si="11"/>
        <v>0</v>
      </c>
      <c r="AB13" s="47">
        <f t="shared" si="11"/>
        <v>0</v>
      </c>
      <c r="AC13" s="47">
        <f t="shared" si="11"/>
        <v>0</v>
      </c>
      <c r="AD13" s="47">
        <f t="shared" si="11"/>
        <v>0</v>
      </c>
      <c r="AE13" s="47">
        <f t="shared" si="11"/>
        <v>0</v>
      </c>
      <c r="AF13" s="47">
        <f t="shared" si="11"/>
        <v>0</v>
      </c>
      <c r="AG13" s="47">
        <f t="shared" si="11"/>
        <v>0</v>
      </c>
      <c r="AH13" s="47">
        <f t="shared" si="11"/>
        <v>0</v>
      </c>
      <c r="AI13" s="47">
        <f t="shared" si="11"/>
        <v>0</v>
      </c>
      <c r="AJ13" s="47">
        <f t="shared" si="11"/>
        <v>0</v>
      </c>
      <c r="AK13" s="47">
        <f>SUM(AK8:AK12)</f>
        <v>-462926714.3016988</v>
      </c>
      <c r="AL13" s="47">
        <f t="shared" si="11"/>
        <v>-14709333.508125745</v>
      </c>
      <c r="AM13" s="47">
        <f t="shared" si="11"/>
        <v>0</v>
      </c>
      <c r="AN13" s="47">
        <f t="shared" si="11"/>
        <v>12991687.399675328</v>
      </c>
      <c r="AO13" s="47">
        <f t="shared" si="11"/>
        <v>0</v>
      </c>
      <c r="AP13" s="47">
        <f t="shared" si="11"/>
        <v>0</v>
      </c>
      <c r="AQ13" s="47">
        <f t="shared" si="11"/>
        <v>0</v>
      </c>
      <c r="AR13" s="47">
        <f t="shared" si="11"/>
        <v>0</v>
      </c>
      <c r="AS13" s="47">
        <f t="shared" si="11"/>
        <v>0</v>
      </c>
      <c r="AT13" s="47">
        <f t="shared" si="11"/>
        <v>0</v>
      </c>
      <c r="AU13" s="47">
        <f t="shared" si="11"/>
        <v>0</v>
      </c>
      <c r="AV13" s="47">
        <f t="shared" si="11"/>
        <v>0</v>
      </c>
      <c r="AW13" s="47">
        <f t="shared" si="11"/>
        <v>0</v>
      </c>
      <c r="AX13" s="47">
        <f t="shared" si="11"/>
        <v>0</v>
      </c>
      <c r="AY13" s="47">
        <f t="shared" si="11"/>
        <v>0</v>
      </c>
      <c r="AZ13" s="47">
        <f t="shared" si="11"/>
        <v>0</v>
      </c>
      <c r="BA13" s="47">
        <f t="shared" si="11"/>
        <v>0</v>
      </c>
      <c r="BB13" s="47">
        <f t="shared" si="11"/>
        <v>0</v>
      </c>
      <c r="BC13" s="47">
        <f t="shared" si="11"/>
        <v>0</v>
      </c>
      <c r="BD13" s="47">
        <f t="shared" si="11"/>
        <v>0</v>
      </c>
      <c r="BE13" s="47">
        <f t="shared" si="11"/>
        <v>0</v>
      </c>
      <c r="BF13" s="47">
        <f t="shared" si="11"/>
        <v>0</v>
      </c>
      <c r="BG13" s="47">
        <f t="shared" si="11"/>
        <v>0</v>
      </c>
      <c r="BH13" s="47">
        <f t="shared" si="11"/>
        <v>0</v>
      </c>
      <c r="BI13" s="47">
        <f t="shared" si="11"/>
        <v>0</v>
      </c>
      <c r="BJ13" s="47">
        <f t="shared" si="11"/>
        <v>0</v>
      </c>
      <c r="BK13" s="47">
        <f t="shared" si="11"/>
        <v>0</v>
      </c>
      <c r="BL13" s="47">
        <f t="shared" si="11"/>
        <v>0</v>
      </c>
      <c r="BM13" s="47">
        <f t="shared" si="11"/>
        <v>0</v>
      </c>
      <c r="BN13" s="47">
        <f t="shared" si="11"/>
        <v>0</v>
      </c>
      <c r="BO13" s="47">
        <f t="shared" si="11"/>
        <v>0</v>
      </c>
      <c r="BP13" s="47">
        <f t="shared" si="11"/>
        <v>0</v>
      </c>
      <c r="BQ13" s="47">
        <f t="shared" si="11"/>
        <v>0</v>
      </c>
      <c r="BR13" s="47">
        <f t="shared" ref="BR13:BV13" si="12">SUM(BR8:BR12)</f>
        <v>0</v>
      </c>
      <c r="BS13" s="47">
        <f t="shared" si="12"/>
        <v>0</v>
      </c>
      <c r="BT13" s="47">
        <f t="shared" si="12"/>
        <v>0</v>
      </c>
      <c r="BU13" s="47">
        <f t="shared" si="12"/>
        <v>0</v>
      </c>
      <c r="BV13" s="47">
        <f t="shared" si="12"/>
        <v>0</v>
      </c>
      <c r="BW13" s="47">
        <f>SUM(BW8:BW12)</f>
        <v>0</v>
      </c>
      <c r="BX13" s="47">
        <f>SUM(BX8:BX12)</f>
        <v>-1717646.1084504174</v>
      </c>
      <c r="BY13" s="47">
        <f>SUM(BY8:BY12)</f>
        <v>-464644360.41014922</v>
      </c>
      <c r="BZ13" s="47">
        <f>SUM(BZ8:BZ12)</f>
        <v>505230012.57985079</v>
      </c>
      <c r="CA13" s="47">
        <f t="shared" ref="CA13:DK13" si="13">SUM(CA8:CA12)</f>
        <v>15472297.470092891</v>
      </c>
      <c r="CB13" s="47">
        <f t="shared" si="13"/>
        <v>0</v>
      </c>
      <c r="CC13" s="47">
        <f t="shared" si="13"/>
        <v>0</v>
      </c>
      <c r="CD13" s="47">
        <f t="shared" si="13"/>
        <v>0</v>
      </c>
      <c r="CE13" s="47">
        <f t="shared" si="13"/>
        <v>0</v>
      </c>
      <c r="CF13" s="47">
        <f t="shared" si="13"/>
        <v>0</v>
      </c>
      <c r="CG13" s="47">
        <f t="shared" si="13"/>
        <v>0</v>
      </c>
      <c r="CH13" s="47">
        <f t="shared" si="13"/>
        <v>0</v>
      </c>
      <c r="CI13" s="47">
        <f t="shared" si="13"/>
        <v>0</v>
      </c>
      <c r="CJ13" s="47">
        <f t="shared" si="13"/>
        <v>0</v>
      </c>
      <c r="CK13" s="47">
        <f t="shared" si="13"/>
        <v>0</v>
      </c>
      <c r="CL13" s="47">
        <f t="shared" si="13"/>
        <v>0</v>
      </c>
      <c r="CM13" s="47">
        <f t="shared" si="13"/>
        <v>0</v>
      </c>
      <c r="CN13" s="47">
        <f t="shared" si="13"/>
        <v>0</v>
      </c>
      <c r="CO13" s="47">
        <f t="shared" si="13"/>
        <v>0</v>
      </c>
      <c r="CP13" s="47">
        <f t="shared" si="13"/>
        <v>0</v>
      </c>
      <c r="CQ13" s="47">
        <f t="shared" si="13"/>
        <v>0</v>
      </c>
      <c r="CR13" s="47">
        <f t="shared" si="13"/>
        <v>0</v>
      </c>
      <c r="CS13" s="47">
        <f t="shared" si="13"/>
        <v>0</v>
      </c>
      <c r="CT13" s="47">
        <f t="shared" si="13"/>
        <v>0</v>
      </c>
      <c r="CU13" s="47">
        <f t="shared" si="13"/>
        <v>0</v>
      </c>
      <c r="CV13" s="47">
        <f t="shared" si="13"/>
        <v>0</v>
      </c>
      <c r="CW13" s="47">
        <f t="shared" si="13"/>
        <v>0</v>
      </c>
      <c r="CX13" s="47">
        <f t="shared" si="13"/>
        <v>0</v>
      </c>
      <c r="CY13" s="47">
        <f t="shared" si="13"/>
        <v>0</v>
      </c>
      <c r="CZ13" s="47">
        <f t="shared" si="13"/>
        <v>0</v>
      </c>
      <c r="DA13" s="47">
        <f t="shared" si="13"/>
        <v>0</v>
      </c>
      <c r="DB13" s="47">
        <f t="shared" si="13"/>
        <v>0</v>
      </c>
      <c r="DC13" s="47">
        <f t="shared" si="13"/>
        <v>0</v>
      </c>
      <c r="DD13" s="47">
        <f t="shared" si="13"/>
        <v>0</v>
      </c>
      <c r="DE13" s="47">
        <f t="shared" si="13"/>
        <v>0</v>
      </c>
      <c r="DF13" s="47">
        <f t="shared" si="13"/>
        <v>0</v>
      </c>
      <c r="DG13" s="47">
        <f t="shared" si="13"/>
        <v>0</v>
      </c>
      <c r="DH13" s="47">
        <f t="shared" si="13"/>
        <v>0</v>
      </c>
      <c r="DI13" s="47">
        <f t="shared" si="13"/>
        <v>0</v>
      </c>
      <c r="DJ13" s="47">
        <f t="shared" si="13"/>
        <v>0</v>
      </c>
      <c r="DK13" s="47">
        <f t="shared" si="13"/>
        <v>0</v>
      </c>
      <c r="DL13" s="47">
        <f>SUM(DL8:DL12)</f>
        <v>15472297.470092891</v>
      </c>
      <c r="DM13" s="47">
        <f>SUM(DM8:DM12)</f>
        <v>520702310.04994369</v>
      </c>
      <c r="DN13" s="47">
        <f t="shared" ref="DN13:FC13" si="14">SUM(DN8:DN12)</f>
        <v>2761175.4959613206</v>
      </c>
      <c r="DO13" s="47">
        <f t="shared" si="14"/>
        <v>0</v>
      </c>
      <c r="DP13" s="47">
        <f t="shared" si="14"/>
        <v>0</v>
      </c>
      <c r="DQ13" s="47">
        <f t="shared" si="14"/>
        <v>0</v>
      </c>
      <c r="DR13" s="47">
        <f t="shared" si="14"/>
        <v>0</v>
      </c>
      <c r="DS13" s="47">
        <f t="shared" si="14"/>
        <v>0</v>
      </c>
      <c r="DT13" s="47">
        <f t="shared" si="14"/>
        <v>0</v>
      </c>
      <c r="DU13" s="47">
        <f t="shared" si="14"/>
        <v>0</v>
      </c>
      <c r="DV13" s="47">
        <f t="shared" si="14"/>
        <v>0</v>
      </c>
      <c r="DW13" s="47">
        <f t="shared" si="14"/>
        <v>0</v>
      </c>
      <c r="DX13" s="47">
        <f t="shared" si="14"/>
        <v>0</v>
      </c>
      <c r="DY13" s="47">
        <f t="shared" si="14"/>
        <v>0</v>
      </c>
      <c r="DZ13" s="47">
        <f t="shared" si="14"/>
        <v>0</v>
      </c>
      <c r="EA13" s="47">
        <f t="shared" si="14"/>
        <v>0</v>
      </c>
      <c r="EB13" s="47">
        <f t="shared" si="14"/>
        <v>0</v>
      </c>
      <c r="EC13" s="47">
        <f t="shared" si="14"/>
        <v>0</v>
      </c>
      <c r="ED13" s="47">
        <f t="shared" si="14"/>
        <v>0</v>
      </c>
      <c r="EE13" s="47">
        <f t="shared" si="14"/>
        <v>0</v>
      </c>
      <c r="EF13" s="47">
        <f t="shared" si="14"/>
        <v>0</v>
      </c>
      <c r="EG13" s="47">
        <f t="shared" si="14"/>
        <v>0</v>
      </c>
      <c r="EH13" s="47">
        <f t="shared" si="14"/>
        <v>0</v>
      </c>
      <c r="EI13" s="47">
        <f t="shared" si="14"/>
        <v>0</v>
      </c>
      <c r="EJ13" s="47">
        <f t="shared" si="14"/>
        <v>0</v>
      </c>
      <c r="EK13" s="47">
        <f t="shared" si="14"/>
        <v>0</v>
      </c>
      <c r="EL13" s="47">
        <f t="shared" si="14"/>
        <v>0</v>
      </c>
      <c r="EM13" s="47">
        <f t="shared" si="14"/>
        <v>0</v>
      </c>
      <c r="EN13" s="47">
        <f t="shared" si="14"/>
        <v>0</v>
      </c>
      <c r="EO13" s="47">
        <f t="shared" si="14"/>
        <v>0</v>
      </c>
      <c r="EP13" s="47">
        <f t="shared" si="14"/>
        <v>0</v>
      </c>
      <c r="EQ13" s="47">
        <f t="shared" si="14"/>
        <v>0</v>
      </c>
      <c r="ER13" s="47">
        <f t="shared" si="14"/>
        <v>0</v>
      </c>
      <c r="ES13" s="47">
        <f t="shared" si="14"/>
        <v>0</v>
      </c>
      <c r="ET13" s="47">
        <f t="shared" si="14"/>
        <v>0</v>
      </c>
      <c r="EU13" s="47">
        <f t="shared" si="14"/>
        <v>0</v>
      </c>
      <c r="EV13" s="47">
        <f t="shared" si="14"/>
        <v>0</v>
      </c>
      <c r="EW13" s="47">
        <f t="shared" si="14"/>
        <v>0</v>
      </c>
      <c r="EX13" s="47">
        <f t="shared" si="14"/>
        <v>0</v>
      </c>
      <c r="EY13" s="47">
        <f t="shared" si="14"/>
        <v>2761175.4959613206</v>
      </c>
      <c r="EZ13" s="47">
        <f t="shared" si="14"/>
        <v>-446410887.44409496</v>
      </c>
      <c r="FA13" s="47">
        <f t="shared" si="14"/>
        <v>523463485.54590499</v>
      </c>
      <c r="FB13" s="47">
        <f t="shared" si="14"/>
        <v>93053500.841340855</v>
      </c>
      <c r="FC13" s="47">
        <f t="shared" si="14"/>
        <v>616516986.38724589</v>
      </c>
    </row>
    <row r="14" spans="1:159" outlineLevel="2" x14ac:dyDescent="0.25">
      <c r="A14" s="21">
        <f t="shared" si="2"/>
        <v>8</v>
      </c>
      <c r="B14" s="307"/>
      <c r="C14" s="48" t="s">
        <v>92</v>
      </c>
      <c r="D14" s="49">
        <v>483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36">
        <f>SUM(F14:AJ14)</f>
        <v>0</v>
      </c>
      <c r="AL14" s="36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38">
        <f t="shared" si="4"/>
        <v>0</v>
      </c>
      <c r="BY14" s="38">
        <f t="shared" ref="BY14" si="15">BX14+AK14</f>
        <v>0</v>
      </c>
      <c r="BZ14" s="38">
        <f t="shared" ref="BZ14" si="16">BY14+E14</f>
        <v>0</v>
      </c>
      <c r="CD14" s="50"/>
      <c r="CE14" s="50"/>
      <c r="CF14" s="50"/>
      <c r="CG14" s="50"/>
      <c r="CH14" s="50"/>
      <c r="CI14" s="50"/>
      <c r="CJ14" s="50"/>
      <c r="CK14" s="50"/>
      <c r="DL14" s="38">
        <f>SUM(CA14:DK14)</f>
        <v>0</v>
      </c>
      <c r="DM14" s="38">
        <f t="shared" si="8"/>
        <v>0</v>
      </c>
      <c r="DX14" s="50"/>
      <c r="EY14" s="38">
        <f>SUM(DN14:EX14)</f>
        <v>0</v>
      </c>
      <c r="EZ14" s="38">
        <f t="shared" ref="EZ14" si="17">+BX14+AK14+DL14+EY14</f>
        <v>0</v>
      </c>
      <c r="FA14" s="38">
        <f>+E14+EZ14</f>
        <v>0</v>
      </c>
      <c r="FB14" s="50"/>
      <c r="FC14" s="38">
        <f>FA14+FB14</f>
        <v>0</v>
      </c>
    </row>
    <row r="15" spans="1:159" outlineLevel="1" x14ac:dyDescent="0.25">
      <c r="A15" s="21">
        <f t="shared" si="2"/>
        <v>9</v>
      </c>
      <c r="B15" s="307"/>
      <c r="C15" s="343" t="s">
        <v>93</v>
      </c>
      <c r="D15" s="336"/>
      <c r="E15" s="47">
        <f>SUM(E14)</f>
        <v>0</v>
      </c>
      <c r="F15" s="47">
        <f t="shared" ref="F15:BQ15" si="18">SUM(F14)</f>
        <v>0</v>
      </c>
      <c r="G15" s="47">
        <f t="shared" si="18"/>
        <v>0</v>
      </c>
      <c r="H15" s="47">
        <f t="shared" si="18"/>
        <v>0</v>
      </c>
      <c r="I15" s="47">
        <f t="shared" si="18"/>
        <v>0</v>
      </c>
      <c r="J15" s="47">
        <f t="shared" si="18"/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  <c r="O15" s="47">
        <f t="shared" si="18"/>
        <v>0</v>
      </c>
      <c r="P15" s="47">
        <f t="shared" si="18"/>
        <v>0</v>
      </c>
      <c r="Q15" s="47">
        <f t="shared" si="18"/>
        <v>0</v>
      </c>
      <c r="R15" s="47">
        <f t="shared" si="18"/>
        <v>0</v>
      </c>
      <c r="S15" s="47">
        <f t="shared" si="18"/>
        <v>0</v>
      </c>
      <c r="T15" s="47">
        <f t="shared" si="18"/>
        <v>0</v>
      </c>
      <c r="U15" s="47">
        <f t="shared" si="18"/>
        <v>0</v>
      </c>
      <c r="V15" s="47">
        <f t="shared" si="18"/>
        <v>0</v>
      </c>
      <c r="W15" s="47">
        <f t="shared" si="18"/>
        <v>0</v>
      </c>
      <c r="X15" s="47">
        <f t="shared" si="18"/>
        <v>0</v>
      </c>
      <c r="Y15" s="47">
        <f t="shared" si="18"/>
        <v>0</v>
      </c>
      <c r="Z15" s="47">
        <f t="shared" si="18"/>
        <v>0</v>
      </c>
      <c r="AA15" s="47">
        <f t="shared" si="18"/>
        <v>0</v>
      </c>
      <c r="AB15" s="47">
        <f t="shared" si="18"/>
        <v>0</v>
      </c>
      <c r="AC15" s="47">
        <f t="shared" si="18"/>
        <v>0</v>
      </c>
      <c r="AD15" s="47">
        <f t="shared" si="18"/>
        <v>0</v>
      </c>
      <c r="AE15" s="47">
        <f t="shared" si="18"/>
        <v>0</v>
      </c>
      <c r="AF15" s="47">
        <f t="shared" si="18"/>
        <v>0</v>
      </c>
      <c r="AG15" s="47">
        <f t="shared" si="18"/>
        <v>0</v>
      </c>
      <c r="AH15" s="47">
        <f t="shared" si="18"/>
        <v>0</v>
      </c>
      <c r="AI15" s="47">
        <f t="shared" si="18"/>
        <v>0</v>
      </c>
      <c r="AJ15" s="47">
        <f t="shared" si="18"/>
        <v>0</v>
      </c>
      <c r="AK15" s="47">
        <f t="shared" si="18"/>
        <v>0</v>
      </c>
      <c r="AL15" s="47">
        <f t="shared" si="18"/>
        <v>0</v>
      </c>
      <c r="AM15" s="47">
        <f t="shared" si="18"/>
        <v>0</v>
      </c>
      <c r="AN15" s="47">
        <f t="shared" si="18"/>
        <v>0</v>
      </c>
      <c r="AO15" s="47">
        <f t="shared" si="18"/>
        <v>0</v>
      </c>
      <c r="AP15" s="47">
        <f t="shared" si="18"/>
        <v>0</v>
      </c>
      <c r="AQ15" s="47">
        <f t="shared" si="18"/>
        <v>0</v>
      </c>
      <c r="AR15" s="47">
        <f t="shared" si="18"/>
        <v>0</v>
      </c>
      <c r="AS15" s="47">
        <f t="shared" si="18"/>
        <v>0</v>
      </c>
      <c r="AT15" s="47">
        <f t="shared" si="18"/>
        <v>0</v>
      </c>
      <c r="AU15" s="47">
        <f t="shared" si="18"/>
        <v>0</v>
      </c>
      <c r="AV15" s="47">
        <f t="shared" si="18"/>
        <v>0</v>
      </c>
      <c r="AW15" s="47">
        <f t="shared" si="18"/>
        <v>0</v>
      </c>
      <c r="AX15" s="47">
        <f t="shared" si="18"/>
        <v>0</v>
      </c>
      <c r="AY15" s="47">
        <f t="shared" si="18"/>
        <v>0</v>
      </c>
      <c r="AZ15" s="47">
        <f t="shared" si="18"/>
        <v>0</v>
      </c>
      <c r="BA15" s="47">
        <f t="shared" si="18"/>
        <v>0</v>
      </c>
      <c r="BB15" s="47">
        <f t="shared" si="18"/>
        <v>0</v>
      </c>
      <c r="BC15" s="47">
        <f t="shared" si="18"/>
        <v>0</v>
      </c>
      <c r="BD15" s="47">
        <f t="shared" si="18"/>
        <v>0</v>
      </c>
      <c r="BE15" s="47">
        <f t="shared" si="18"/>
        <v>0</v>
      </c>
      <c r="BF15" s="47">
        <f t="shared" si="18"/>
        <v>0</v>
      </c>
      <c r="BG15" s="47">
        <f t="shared" si="18"/>
        <v>0</v>
      </c>
      <c r="BH15" s="47">
        <f t="shared" si="18"/>
        <v>0</v>
      </c>
      <c r="BI15" s="47">
        <f t="shared" si="18"/>
        <v>0</v>
      </c>
      <c r="BJ15" s="47">
        <f t="shared" si="18"/>
        <v>0</v>
      </c>
      <c r="BK15" s="47">
        <f t="shared" si="18"/>
        <v>0</v>
      </c>
      <c r="BL15" s="47">
        <f t="shared" si="18"/>
        <v>0</v>
      </c>
      <c r="BM15" s="47">
        <f t="shared" si="18"/>
        <v>0</v>
      </c>
      <c r="BN15" s="47">
        <f t="shared" si="18"/>
        <v>0</v>
      </c>
      <c r="BO15" s="47">
        <f t="shared" si="18"/>
        <v>0</v>
      </c>
      <c r="BP15" s="47">
        <f t="shared" si="18"/>
        <v>0</v>
      </c>
      <c r="BQ15" s="47">
        <f t="shared" si="18"/>
        <v>0</v>
      </c>
      <c r="BR15" s="47">
        <f t="shared" ref="BR15:EC15" si="19">SUM(BR14)</f>
        <v>0</v>
      </c>
      <c r="BS15" s="47">
        <f t="shared" si="19"/>
        <v>0</v>
      </c>
      <c r="BT15" s="47">
        <f t="shared" si="19"/>
        <v>0</v>
      </c>
      <c r="BU15" s="47">
        <f t="shared" si="19"/>
        <v>0</v>
      </c>
      <c r="BV15" s="47">
        <f t="shared" si="19"/>
        <v>0</v>
      </c>
      <c r="BW15" s="47">
        <f t="shared" si="19"/>
        <v>0</v>
      </c>
      <c r="BX15" s="47">
        <f t="shared" si="19"/>
        <v>0</v>
      </c>
      <c r="BY15" s="47">
        <f t="shared" si="19"/>
        <v>0</v>
      </c>
      <c r="BZ15" s="47">
        <f t="shared" si="19"/>
        <v>0</v>
      </c>
      <c r="CA15" s="47">
        <f t="shared" si="19"/>
        <v>0</v>
      </c>
      <c r="CB15" s="47">
        <f t="shared" si="19"/>
        <v>0</v>
      </c>
      <c r="CC15" s="47">
        <f t="shared" si="19"/>
        <v>0</v>
      </c>
      <c r="CD15" s="47">
        <f t="shared" si="19"/>
        <v>0</v>
      </c>
      <c r="CE15" s="47">
        <f t="shared" si="19"/>
        <v>0</v>
      </c>
      <c r="CF15" s="47">
        <f t="shared" si="19"/>
        <v>0</v>
      </c>
      <c r="CG15" s="47">
        <f t="shared" si="19"/>
        <v>0</v>
      </c>
      <c r="CH15" s="47">
        <f t="shared" si="19"/>
        <v>0</v>
      </c>
      <c r="CI15" s="47">
        <f t="shared" si="19"/>
        <v>0</v>
      </c>
      <c r="CJ15" s="47">
        <f t="shared" si="19"/>
        <v>0</v>
      </c>
      <c r="CK15" s="47">
        <f t="shared" si="19"/>
        <v>0</v>
      </c>
      <c r="CL15" s="47">
        <f t="shared" si="19"/>
        <v>0</v>
      </c>
      <c r="CM15" s="47">
        <f t="shared" si="19"/>
        <v>0</v>
      </c>
      <c r="CN15" s="47">
        <f t="shared" si="19"/>
        <v>0</v>
      </c>
      <c r="CO15" s="47">
        <f t="shared" si="19"/>
        <v>0</v>
      </c>
      <c r="CP15" s="47">
        <f t="shared" si="19"/>
        <v>0</v>
      </c>
      <c r="CQ15" s="47">
        <f t="shared" si="19"/>
        <v>0</v>
      </c>
      <c r="CR15" s="47">
        <f t="shared" si="19"/>
        <v>0</v>
      </c>
      <c r="CS15" s="47">
        <f t="shared" si="19"/>
        <v>0</v>
      </c>
      <c r="CT15" s="47">
        <f t="shared" si="19"/>
        <v>0</v>
      </c>
      <c r="CU15" s="47">
        <f t="shared" si="19"/>
        <v>0</v>
      </c>
      <c r="CV15" s="47">
        <f t="shared" si="19"/>
        <v>0</v>
      </c>
      <c r="CW15" s="47">
        <f t="shared" si="19"/>
        <v>0</v>
      </c>
      <c r="CX15" s="47">
        <f t="shared" si="19"/>
        <v>0</v>
      </c>
      <c r="CY15" s="47">
        <f t="shared" si="19"/>
        <v>0</v>
      </c>
      <c r="CZ15" s="47">
        <f t="shared" si="19"/>
        <v>0</v>
      </c>
      <c r="DA15" s="47">
        <f t="shared" si="19"/>
        <v>0</v>
      </c>
      <c r="DB15" s="47">
        <f t="shared" si="19"/>
        <v>0</v>
      </c>
      <c r="DC15" s="47">
        <f t="shared" si="19"/>
        <v>0</v>
      </c>
      <c r="DD15" s="47">
        <f t="shared" si="19"/>
        <v>0</v>
      </c>
      <c r="DE15" s="47">
        <f t="shared" si="19"/>
        <v>0</v>
      </c>
      <c r="DF15" s="47">
        <f t="shared" si="19"/>
        <v>0</v>
      </c>
      <c r="DG15" s="47">
        <f t="shared" si="19"/>
        <v>0</v>
      </c>
      <c r="DH15" s="47">
        <f t="shared" si="19"/>
        <v>0</v>
      </c>
      <c r="DI15" s="47">
        <f t="shared" si="19"/>
        <v>0</v>
      </c>
      <c r="DJ15" s="47">
        <f t="shared" si="19"/>
        <v>0</v>
      </c>
      <c r="DK15" s="47">
        <f t="shared" si="19"/>
        <v>0</v>
      </c>
      <c r="DL15" s="47">
        <f t="shared" si="19"/>
        <v>0</v>
      </c>
      <c r="DM15" s="47">
        <f t="shared" si="19"/>
        <v>0</v>
      </c>
      <c r="DN15" s="47">
        <f t="shared" si="19"/>
        <v>0</v>
      </c>
      <c r="DO15" s="47">
        <f t="shared" si="19"/>
        <v>0</v>
      </c>
      <c r="DP15" s="47">
        <f t="shared" si="19"/>
        <v>0</v>
      </c>
      <c r="DQ15" s="47">
        <f t="shared" si="19"/>
        <v>0</v>
      </c>
      <c r="DR15" s="47">
        <f t="shared" si="19"/>
        <v>0</v>
      </c>
      <c r="DS15" s="47">
        <f t="shared" si="19"/>
        <v>0</v>
      </c>
      <c r="DT15" s="47">
        <f t="shared" si="19"/>
        <v>0</v>
      </c>
      <c r="DU15" s="47">
        <f t="shared" si="19"/>
        <v>0</v>
      </c>
      <c r="DV15" s="47">
        <f t="shared" si="19"/>
        <v>0</v>
      </c>
      <c r="DW15" s="47">
        <f t="shared" si="19"/>
        <v>0</v>
      </c>
      <c r="DX15" s="47">
        <f t="shared" si="19"/>
        <v>0</v>
      </c>
      <c r="DY15" s="47">
        <f t="shared" si="19"/>
        <v>0</v>
      </c>
      <c r="DZ15" s="47">
        <f t="shared" si="19"/>
        <v>0</v>
      </c>
      <c r="EA15" s="47">
        <f t="shared" si="19"/>
        <v>0</v>
      </c>
      <c r="EB15" s="47">
        <f t="shared" si="19"/>
        <v>0</v>
      </c>
      <c r="EC15" s="47">
        <f t="shared" si="19"/>
        <v>0</v>
      </c>
      <c r="ED15" s="47">
        <f t="shared" ref="ED15:FC15" si="20">SUM(ED14)</f>
        <v>0</v>
      </c>
      <c r="EE15" s="47">
        <f t="shared" si="20"/>
        <v>0</v>
      </c>
      <c r="EF15" s="47">
        <f t="shared" si="20"/>
        <v>0</v>
      </c>
      <c r="EG15" s="47">
        <f t="shared" si="20"/>
        <v>0</v>
      </c>
      <c r="EH15" s="47">
        <f t="shared" si="20"/>
        <v>0</v>
      </c>
      <c r="EI15" s="47">
        <f t="shared" si="20"/>
        <v>0</v>
      </c>
      <c r="EJ15" s="47">
        <f t="shared" si="20"/>
        <v>0</v>
      </c>
      <c r="EK15" s="47">
        <f t="shared" si="20"/>
        <v>0</v>
      </c>
      <c r="EL15" s="47">
        <f t="shared" si="20"/>
        <v>0</v>
      </c>
      <c r="EM15" s="47">
        <f t="shared" si="20"/>
        <v>0</v>
      </c>
      <c r="EN15" s="47">
        <f t="shared" si="20"/>
        <v>0</v>
      </c>
      <c r="EO15" s="47">
        <f t="shared" si="20"/>
        <v>0</v>
      </c>
      <c r="EP15" s="47">
        <f t="shared" si="20"/>
        <v>0</v>
      </c>
      <c r="EQ15" s="47">
        <f t="shared" si="20"/>
        <v>0</v>
      </c>
      <c r="ER15" s="47">
        <f t="shared" si="20"/>
        <v>0</v>
      </c>
      <c r="ES15" s="47">
        <f t="shared" si="20"/>
        <v>0</v>
      </c>
      <c r="ET15" s="47">
        <f t="shared" si="20"/>
        <v>0</v>
      </c>
      <c r="EU15" s="47">
        <f t="shared" si="20"/>
        <v>0</v>
      </c>
      <c r="EV15" s="47">
        <f t="shared" si="20"/>
        <v>0</v>
      </c>
      <c r="EW15" s="47">
        <f t="shared" si="20"/>
        <v>0</v>
      </c>
      <c r="EX15" s="47">
        <f t="shared" si="20"/>
        <v>0</v>
      </c>
      <c r="EY15" s="47">
        <f t="shared" si="20"/>
        <v>0</v>
      </c>
      <c r="EZ15" s="47">
        <f t="shared" si="20"/>
        <v>0</v>
      </c>
      <c r="FA15" s="47">
        <f t="shared" si="20"/>
        <v>0</v>
      </c>
      <c r="FB15" s="47">
        <f t="shared" si="20"/>
        <v>0</v>
      </c>
      <c r="FC15" s="47">
        <f t="shared" si="20"/>
        <v>0</v>
      </c>
    </row>
    <row r="16" spans="1:159" outlineLevel="2" x14ac:dyDescent="0.25">
      <c r="A16" s="21">
        <f t="shared" si="2"/>
        <v>10</v>
      </c>
      <c r="B16" s="307"/>
      <c r="C16" s="51" t="s">
        <v>94</v>
      </c>
      <c r="D16" s="49">
        <v>496</v>
      </c>
      <c r="E16" s="35">
        <v>576270.18999999994</v>
      </c>
      <c r="F16" s="52">
        <v>-576270.18999999994</v>
      </c>
      <c r="AK16" s="36">
        <f>SUM(F16:AJ16)</f>
        <v>-576270.18999999994</v>
      </c>
      <c r="BX16" s="38">
        <f t="shared" si="4"/>
        <v>0</v>
      </c>
      <c r="BY16" s="38">
        <f t="shared" ref="BY16" si="21">BX16+AK16</f>
        <v>-576270.18999999994</v>
      </c>
      <c r="BZ16" s="38">
        <f t="shared" ref="BZ16" si="22">BY16+E16</f>
        <v>0</v>
      </c>
      <c r="DL16" s="38">
        <f>SUM(CA16:DK16)</f>
        <v>0</v>
      </c>
      <c r="DM16" s="38">
        <f t="shared" si="8"/>
        <v>0</v>
      </c>
      <c r="EY16" s="38">
        <f>SUM(DN16:EX16)</f>
        <v>0</v>
      </c>
      <c r="EZ16" s="38">
        <f t="shared" ref="EZ16" si="23">+BX16+AK16+DL16+EY16</f>
        <v>-576270.18999999994</v>
      </c>
      <c r="FA16" s="38">
        <f>+E16+EZ16</f>
        <v>0</v>
      </c>
      <c r="FC16" s="38">
        <f>FA16+FB16</f>
        <v>0</v>
      </c>
    </row>
    <row r="17" spans="1:160" outlineLevel="1" x14ac:dyDescent="0.25">
      <c r="A17" s="21">
        <f t="shared" si="2"/>
        <v>11</v>
      </c>
      <c r="B17" s="307"/>
      <c r="C17" s="343" t="s">
        <v>95</v>
      </c>
      <c r="D17" s="336"/>
      <c r="E17" s="45">
        <f>SUM(E16)</f>
        <v>576270.18999999994</v>
      </c>
      <c r="F17" s="47">
        <f t="shared" ref="F17:BQ17" si="24">SUM(F16)</f>
        <v>-576270.18999999994</v>
      </c>
      <c r="G17" s="47">
        <f t="shared" si="24"/>
        <v>0</v>
      </c>
      <c r="H17" s="47">
        <f t="shared" si="24"/>
        <v>0</v>
      </c>
      <c r="I17" s="47">
        <f t="shared" si="24"/>
        <v>0</v>
      </c>
      <c r="J17" s="47">
        <f t="shared" si="24"/>
        <v>0</v>
      </c>
      <c r="K17" s="47">
        <f t="shared" si="24"/>
        <v>0</v>
      </c>
      <c r="L17" s="47">
        <f t="shared" si="24"/>
        <v>0</v>
      </c>
      <c r="M17" s="47">
        <f t="shared" si="24"/>
        <v>0</v>
      </c>
      <c r="N17" s="47">
        <f t="shared" si="24"/>
        <v>0</v>
      </c>
      <c r="O17" s="47">
        <f t="shared" si="24"/>
        <v>0</v>
      </c>
      <c r="P17" s="47">
        <f t="shared" si="24"/>
        <v>0</v>
      </c>
      <c r="Q17" s="47">
        <f t="shared" si="24"/>
        <v>0</v>
      </c>
      <c r="R17" s="47">
        <f t="shared" si="24"/>
        <v>0</v>
      </c>
      <c r="S17" s="47">
        <f t="shared" si="24"/>
        <v>0</v>
      </c>
      <c r="T17" s="47">
        <f t="shared" si="24"/>
        <v>0</v>
      </c>
      <c r="U17" s="47">
        <f t="shared" si="24"/>
        <v>0</v>
      </c>
      <c r="V17" s="47">
        <f t="shared" si="24"/>
        <v>0</v>
      </c>
      <c r="W17" s="47">
        <f t="shared" si="24"/>
        <v>0</v>
      </c>
      <c r="X17" s="47">
        <f t="shared" si="24"/>
        <v>0</v>
      </c>
      <c r="Y17" s="47">
        <f t="shared" si="24"/>
        <v>0</v>
      </c>
      <c r="Z17" s="47">
        <f t="shared" si="24"/>
        <v>0</v>
      </c>
      <c r="AA17" s="47">
        <f t="shared" si="24"/>
        <v>0</v>
      </c>
      <c r="AB17" s="47">
        <f t="shared" si="24"/>
        <v>0</v>
      </c>
      <c r="AC17" s="47">
        <f t="shared" si="24"/>
        <v>0</v>
      </c>
      <c r="AD17" s="47">
        <f t="shared" si="24"/>
        <v>0</v>
      </c>
      <c r="AE17" s="47">
        <f t="shared" si="24"/>
        <v>0</v>
      </c>
      <c r="AF17" s="47">
        <f t="shared" si="24"/>
        <v>0</v>
      </c>
      <c r="AG17" s="47">
        <f t="shared" si="24"/>
        <v>0</v>
      </c>
      <c r="AH17" s="47">
        <f t="shared" si="24"/>
        <v>0</v>
      </c>
      <c r="AI17" s="47">
        <f t="shared" si="24"/>
        <v>0</v>
      </c>
      <c r="AJ17" s="47">
        <f t="shared" si="24"/>
        <v>0</v>
      </c>
      <c r="AK17" s="47">
        <f t="shared" si="24"/>
        <v>-576270.18999999994</v>
      </c>
      <c r="AL17" s="47">
        <f t="shared" si="24"/>
        <v>0</v>
      </c>
      <c r="AM17" s="47">
        <f t="shared" si="24"/>
        <v>0</v>
      </c>
      <c r="AN17" s="47">
        <f t="shared" si="24"/>
        <v>0</v>
      </c>
      <c r="AO17" s="47">
        <f t="shared" si="24"/>
        <v>0</v>
      </c>
      <c r="AP17" s="47">
        <f t="shared" si="24"/>
        <v>0</v>
      </c>
      <c r="AQ17" s="47">
        <f t="shared" si="24"/>
        <v>0</v>
      </c>
      <c r="AR17" s="47">
        <f t="shared" si="24"/>
        <v>0</v>
      </c>
      <c r="AS17" s="47">
        <f t="shared" si="24"/>
        <v>0</v>
      </c>
      <c r="AT17" s="47">
        <f t="shared" si="24"/>
        <v>0</v>
      </c>
      <c r="AU17" s="47">
        <f t="shared" si="24"/>
        <v>0</v>
      </c>
      <c r="AV17" s="47">
        <f t="shared" si="24"/>
        <v>0</v>
      </c>
      <c r="AW17" s="47">
        <f t="shared" si="24"/>
        <v>0</v>
      </c>
      <c r="AX17" s="47">
        <f t="shared" si="24"/>
        <v>0</v>
      </c>
      <c r="AY17" s="47">
        <f t="shared" si="24"/>
        <v>0</v>
      </c>
      <c r="AZ17" s="47">
        <f t="shared" si="24"/>
        <v>0</v>
      </c>
      <c r="BA17" s="47">
        <f t="shared" si="24"/>
        <v>0</v>
      </c>
      <c r="BB17" s="47">
        <f t="shared" si="24"/>
        <v>0</v>
      </c>
      <c r="BC17" s="47">
        <f t="shared" si="24"/>
        <v>0</v>
      </c>
      <c r="BD17" s="47">
        <f t="shared" si="24"/>
        <v>0</v>
      </c>
      <c r="BE17" s="47">
        <f t="shared" si="24"/>
        <v>0</v>
      </c>
      <c r="BF17" s="47">
        <f t="shared" si="24"/>
        <v>0</v>
      </c>
      <c r="BG17" s="47">
        <f t="shared" si="24"/>
        <v>0</v>
      </c>
      <c r="BH17" s="47">
        <f t="shared" si="24"/>
        <v>0</v>
      </c>
      <c r="BI17" s="47">
        <f t="shared" si="24"/>
        <v>0</v>
      </c>
      <c r="BJ17" s="47">
        <f t="shared" si="24"/>
        <v>0</v>
      </c>
      <c r="BK17" s="47">
        <f t="shared" si="24"/>
        <v>0</v>
      </c>
      <c r="BL17" s="47">
        <f t="shared" si="24"/>
        <v>0</v>
      </c>
      <c r="BM17" s="47">
        <f t="shared" si="24"/>
        <v>0</v>
      </c>
      <c r="BN17" s="47">
        <f t="shared" si="24"/>
        <v>0</v>
      </c>
      <c r="BO17" s="47">
        <f t="shared" si="24"/>
        <v>0</v>
      </c>
      <c r="BP17" s="47">
        <f t="shared" si="24"/>
        <v>0</v>
      </c>
      <c r="BQ17" s="47">
        <f t="shared" si="24"/>
        <v>0</v>
      </c>
      <c r="BR17" s="47">
        <f t="shared" ref="BR17:EC17" si="25">SUM(BR16)</f>
        <v>0</v>
      </c>
      <c r="BS17" s="47">
        <f t="shared" si="25"/>
        <v>0</v>
      </c>
      <c r="BT17" s="47">
        <f t="shared" si="25"/>
        <v>0</v>
      </c>
      <c r="BU17" s="47">
        <f t="shared" si="25"/>
        <v>0</v>
      </c>
      <c r="BV17" s="47">
        <f t="shared" si="25"/>
        <v>0</v>
      </c>
      <c r="BW17" s="47">
        <f t="shared" si="25"/>
        <v>0</v>
      </c>
      <c r="BX17" s="47">
        <f t="shared" si="25"/>
        <v>0</v>
      </c>
      <c r="BY17" s="47">
        <f t="shared" si="25"/>
        <v>-576270.18999999994</v>
      </c>
      <c r="BZ17" s="47">
        <f t="shared" si="25"/>
        <v>0</v>
      </c>
      <c r="CA17" s="47">
        <f t="shared" si="25"/>
        <v>0</v>
      </c>
      <c r="CB17" s="47">
        <f t="shared" si="25"/>
        <v>0</v>
      </c>
      <c r="CC17" s="47">
        <f t="shared" si="25"/>
        <v>0</v>
      </c>
      <c r="CD17" s="47">
        <f t="shared" si="25"/>
        <v>0</v>
      </c>
      <c r="CE17" s="47">
        <f t="shared" si="25"/>
        <v>0</v>
      </c>
      <c r="CF17" s="47">
        <f t="shared" si="25"/>
        <v>0</v>
      </c>
      <c r="CG17" s="47">
        <f t="shared" si="25"/>
        <v>0</v>
      </c>
      <c r="CH17" s="47">
        <f t="shared" si="25"/>
        <v>0</v>
      </c>
      <c r="CI17" s="47">
        <f t="shared" si="25"/>
        <v>0</v>
      </c>
      <c r="CJ17" s="47">
        <f t="shared" si="25"/>
        <v>0</v>
      </c>
      <c r="CK17" s="47">
        <f t="shared" si="25"/>
        <v>0</v>
      </c>
      <c r="CL17" s="47">
        <f t="shared" si="25"/>
        <v>0</v>
      </c>
      <c r="CM17" s="47">
        <f t="shared" si="25"/>
        <v>0</v>
      </c>
      <c r="CN17" s="47">
        <f t="shared" si="25"/>
        <v>0</v>
      </c>
      <c r="CO17" s="47">
        <f t="shared" si="25"/>
        <v>0</v>
      </c>
      <c r="CP17" s="47">
        <f t="shared" si="25"/>
        <v>0</v>
      </c>
      <c r="CQ17" s="47">
        <f t="shared" si="25"/>
        <v>0</v>
      </c>
      <c r="CR17" s="47">
        <f t="shared" si="25"/>
        <v>0</v>
      </c>
      <c r="CS17" s="47">
        <f t="shared" si="25"/>
        <v>0</v>
      </c>
      <c r="CT17" s="47">
        <f t="shared" si="25"/>
        <v>0</v>
      </c>
      <c r="CU17" s="47">
        <f t="shared" si="25"/>
        <v>0</v>
      </c>
      <c r="CV17" s="47">
        <f t="shared" si="25"/>
        <v>0</v>
      </c>
      <c r="CW17" s="47">
        <f t="shared" si="25"/>
        <v>0</v>
      </c>
      <c r="CX17" s="47">
        <f t="shared" si="25"/>
        <v>0</v>
      </c>
      <c r="CY17" s="47">
        <f t="shared" si="25"/>
        <v>0</v>
      </c>
      <c r="CZ17" s="47">
        <f t="shared" si="25"/>
        <v>0</v>
      </c>
      <c r="DA17" s="47">
        <f t="shared" si="25"/>
        <v>0</v>
      </c>
      <c r="DB17" s="47">
        <f t="shared" si="25"/>
        <v>0</v>
      </c>
      <c r="DC17" s="47">
        <f t="shared" si="25"/>
        <v>0</v>
      </c>
      <c r="DD17" s="47">
        <f t="shared" si="25"/>
        <v>0</v>
      </c>
      <c r="DE17" s="47">
        <f t="shared" si="25"/>
        <v>0</v>
      </c>
      <c r="DF17" s="47">
        <f t="shared" si="25"/>
        <v>0</v>
      </c>
      <c r="DG17" s="47">
        <f t="shared" si="25"/>
        <v>0</v>
      </c>
      <c r="DH17" s="47">
        <f t="shared" si="25"/>
        <v>0</v>
      </c>
      <c r="DI17" s="47">
        <f t="shared" si="25"/>
        <v>0</v>
      </c>
      <c r="DJ17" s="47">
        <f t="shared" si="25"/>
        <v>0</v>
      </c>
      <c r="DK17" s="47">
        <f t="shared" si="25"/>
        <v>0</v>
      </c>
      <c r="DL17" s="47">
        <f t="shared" si="25"/>
        <v>0</v>
      </c>
      <c r="DM17" s="47">
        <f t="shared" si="25"/>
        <v>0</v>
      </c>
      <c r="DN17" s="47">
        <f t="shared" si="25"/>
        <v>0</v>
      </c>
      <c r="DO17" s="47">
        <f t="shared" si="25"/>
        <v>0</v>
      </c>
      <c r="DP17" s="47">
        <f t="shared" si="25"/>
        <v>0</v>
      </c>
      <c r="DQ17" s="47">
        <f t="shared" si="25"/>
        <v>0</v>
      </c>
      <c r="DR17" s="47">
        <f t="shared" si="25"/>
        <v>0</v>
      </c>
      <c r="DS17" s="47">
        <f t="shared" si="25"/>
        <v>0</v>
      </c>
      <c r="DT17" s="47">
        <f t="shared" si="25"/>
        <v>0</v>
      </c>
      <c r="DU17" s="47">
        <f t="shared" si="25"/>
        <v>0</v>
      </c>
      <c r="DV17" s="47">
        <f t="shared" si="25"/>
        <v>0</v>
      </c>
      <c r="DW17" s="47">
        <f t="shared" si="25"/>
        <v>0</v>
      </c>
      <c r="DX17" s="47">
        <f t="shared" si="25"/>
        <v>0</v>
      </c>
      <c r="DY17" s="47">
        <f t="shared" si="25"/>
        <v>0</v>
      </c>
      <c r="DZ17" s="47">
        <f t="shared" si="25"/>
        <v>0</v>
      </c>
      <c r="EA17" s="47">
        <f t="shared" si="25"/>
        <v>0</v>
      </c>
      <c r="EB17" s="47">
        <f t="shared" si="25"/>
        <v>0</v>
      </c>
      <c r="EC17" s="47">
        <f t="shared" si="25"/>
        <v>0</v>
      </c>
      <c r="ED17" s="47">
        <f t="shared" ref="ED17:FC17" si="26">SUM(ED16)</f>
        <v>0</v>
      </c>
      <c r="EE17" s="47">
        <f t="shared" si="26"/>
        <v>0</v>
      </c>
      <c r="EF17" s="47">
        <f t="shared" si="26"/>
        <v>0</v>
      </c>
      <c r="EG17" s="47">
        <f t="shared" si="26"/>
        <v>0</v>
      </c>
      <c r="EH17" s="47">
        <f t="shared" si="26"/>
        <v>0</v>
      </c>
      <c r="EI17" s="47">
        <f t="shared" si="26"/>
        <v>0</v>
      </c>
      <c r="EJ17" s="47">
        <f t="shared" si="26"/>
        <v>0</v>
      </c>
      <c r="EK17" s="47">
        <f t="shared" si="26"/>
        <v>0</v>
      </c>
      <c r="EL17" s="47">
        <f t="shared" si="26"/>
        <v>0</v>
      </c>
      <c r="EM17" s="47">
        <f t="shared" si="26"/>
        <v>0</v>
      </c>
      <c r="EN17" s="47">
        <f t="shared" si="26"/>
        <v>0</v>
      </c>
      <c r="EO17" s="47">
        <f t="shared" si="26"/>
        <v>0</v>
      </c>
      <c r="EP17" s="47">
        <f t="shared" si="26"/>
        <v>0</v>
      </c>
      <c r="EQ17" s="47">
        <f t="shared" si="26"/>
        <v>0</v>
      </c>
      <c r="ER17" s="47">
        <f t="shared" si="26"/>
        <v>0</v>
      </c>
      <c r="ES17" s="47">
        <f t="shared" si="26"/>
        <v>0</v>
      </c>
      <c r="ET17" s="47">
        <f t="shared" si="26"/>
        <v>0</v>
      </c>
      <c r="EU17" s="47">
        <f t="shared" si="26"/>
        <v>0</v>
      </c>
      <c r="EV17" s="47">
        <f t="shared" si="26"/>
        <v>0</v>
      </c>
      <c r="EW17" s="47">
        <f t="shared" si="26"/>
        <v>0</v>
      </c>
      <c r="EX17" s="47">
        <f t="shared" si="26"/>
        <v>0</v>
      </c>
      <c r="EY17" s="47">
        <f t="shared" si="26"/>
        <v>0</v>
      </c>
      <c r="EZ17" s="47">
        <f t="shared" si="26"/>
        <v>-576270.18999999994</v>
      </c>
      <c r="FA17" s="47">
        <f t="shared" si="26"/>
        <v>0</v>
      </c>
      <c r="FB17" s="47">
        <f t="shared" si="26"/>
        <v>0</v>
      </c>
      <c r="FC17" s="47">
        <f t="shared" si="26"/>
        <v>0</v>
      </c>
    </row>
    <row r="18" spans="1:160" outlineLevel="2" x14ac:dyDescent="0.25">
      <c r="A18" s="21">
        <f t="shared" si="2"/>
        <v>12</v>
      </c>
      <c r="B18" s="307"/>
      <c r="C18" s="43" t="s">
        <v>96</v>
      </c>
      <c r="D18" s="53">
        <v>489.1</v>
      </c>
      <c r="AK18" s="36">
        <f>SUM(F18:AJ18)</f>
        <v>0</v>
      </c>
      <c r="BX18" s="38">
        <f t="shared" si="4"/>
        <v>0</v>
      </c>
      <c r="BY18" s="38">
        <f t="shared" ref="BY18:BY20" si="27">BX18+AK18</f>
        <v>0</v>
      </c>
      <c r="BZ18" s="38">
        <f t="shared" ref="BZ18:BZ20" si="28">BY18+E18</f>
        <v>0</v>
      </c>
      <c r="DL18" s="38">
        <f t="shared" ref="DL18:DL20" si="29">SUM(CA18:DK18)</f>
        <v>0</v>
      </c>
      <c r="DM18" s="38">
        <f t="shared" si="8"/>
        <v>0</v>
      </c>
      <c r="EY18" s="38">
        <f t="shared" ref="EY18:EY20" si="30">SUM(DN18:EX18)</f>
        <v>0</v>
      </c>
      <c r="EZ18" s="38">
        <f t="shared" ref="EZ18:EZ20" si="31">+BX18+AK18+DL18+EY18</f>
        <v>0</v>
      </c>
      <c r="FA18" s="38">
        <f t="shared" ref="FA18:FA20" si="32">+E18+EZ18</f>
        <v>0</v>
      </c>
      <c r="FC18" s="38">
        <f t="shared" ref="FC18:FC20" si="33">FA18+FB18</f>
        <v>0</v>
      </c>
    </row>
    <row r="19" spans="1:160" outlineLevel="2" x14ac:dyDescent="0.25">
      <c r="A19" s="21">
        <f t="shared" si="2"/>
        <v>13</v>
      </c>
      <c r="B19" s="307"/>
      <c r="C19" s="43" t="s">
        <v>97</v>
      </c>
      <c r="D19" s="53">
        <v>489.2</v>
      </c>
      <c r="E19" s="35"/>
      <c r="AK19" s="36">
        <f t="shared" ref="AK19:AK30" si="34">SUM(F19:AJ19)</f>
        <v>0</v>
      </c>
      <c r="BX19" s="38">
        <f t="shared" si="4"/>
        <v>0</v>
      </c>
      <c r="BY19" s="38">
        <f t="shared" si="27"/>
        <v>0</v>
      </c>
      <c r="BZ19" s="38">
        <f t="shared" si="28"/>
        <v>0</v>
      </c>
      <c r="DL19" s="38">
        <f t="shared" si="29"/>
        <v>0</v>
      </c>
      <c r="DM19" s="38">
        <f t="shared" si="8"/>
        <v>0</v>
      </c>
      <c r="EY19" s="38">
        <f t="shared" si="30"/>
        <v>0</v>
      </c>
      <c r="EZ19" s="38">
        <f t="shared" si="31"/>
        <v>0</v>
      </c>
      <c r="FA19" s="38">
        <f t="shared" si="32"/>
        <v>0</v>
      </c>
      <c r="FC19" s="38">
        <f t="shared" si="33"/>
        <v>0</v>
      </c>
    </row>
    <row r="20" spans="1:160" outlineLevel="2" x14ac:dyDescent="0.25">
      <c r="A20" s="21">
        <f t="shared" si="2"/>
        <v>14</v>
      </c>
      <c r="B20" s="307"/>
      <c r="C20" s="43" t="s">
        <v>98</v>
      </c>
      <c r="D20" s="53">
        <v>489.3</v>
      </c>
      <c r="E20" s="54">
        <v>19723986.420000002</v>
      </c>
      <c r="F20" s="41">
        <v>478701.98580460134</v>
      </c>
      <c r="G20" s="41">
        <v>-2027824.5638368952</v>
      </c>
      <c r="H20" s="41">
        <v>19543.005451338599</v>
      </c>
      <c r="AK20" s="36">
        <f t="shared" si="34"/>
        <v>-1529579.5725809552</v>
      </c>
      <c r="AL20" s="41">
        <v>-810837.07286969991</v>
      </c>
      <c r="AN20" s="41">
        <v>9795.0070432275534</v>
      </c>
      <c r="BX20" s="38">
        <f t="shared" si="4"/>
        <v>-801042.06582647236</v>
      </c>
      <c r="BY20" s="38">
        <f t="shared" si="27"/>
        <v>-2330621.6384074278</v>
      </c>
      <c r="BZ20" s="38">
        <f t="shared" si="28"/>
        <v>17393364.781592574</v>
      </c>
      <c r="CA20" s="38">
        <v>265679.50889589009</v>
      </c>
      <c r="DL20" s="38">
        <f t="shared" si="29"/>
        <v>265679.50889589009</v>
      </c>
      <c r="DM20" s="38">
        <f t="shared" si="8"/>
        <v>17659044.290488463</v>
      </c>
      <c r="DN20" s="38">
        <v>513789.42718047561</v>
      </c>
      <c r="EY20" s="38">
        <f t="shared" si="30"/>
        <v>513789.42718047561</v>
      </c>
      <c r="EZ20" s="38">
        <f t="shared" si="31"/>
        <v>-1551152.7023310622</v>
      </c>
      <c r="FA20" s="38">
        <f t="shared" si="32"/>
        <v>18172833.717668939</v>
      </c>
      <c r="FC20" s="38">
        <f t="shared" si="33"/>
        <v>18172833.717668939</v>
      </c>
    </row>
    <row r="21" spans="1:160" outlineLevel="2" x14ac:dyDescent="0.25">
      <c r="A21" s="21">
        <f t="shared" si="2"/>
        <v>15</v>
      </c>
      <c r="B21" s="307"/>
      <c r="C21" s="344" t="s">
        <v>99</v>
      </c>
      <c r="D21" s="345"/>
      <c r="E21" s="45">
        <f>SUM(E19:E20)</f>
        <v>19723986.420000002</v>
      </c>
      <c r="F21" s="47">
        <f t="shared" ref="F21:BQ21" si="35">SUM(F18:F20)</f>
        <v>478701.98580460134</v>
      </c>
      <c r="G21" s="47">
        <f t="shared" si="35"/>
        <v>-2027824.5638368952</v>
      </c>
      <c r="H21" s="47">
        <f t="shared" si="35"/>
        <v>19543.005451338599</v>
      </c>
      <c r="I21" s="47">
        <f t="shared" si="35"/>
        <v>0</v>
      </c>
      <c r="J21" s="47">
        <f t="shared" si="35"/>
        <v>0</v>
      </c>
      <c r="K21" s="47">
        <f t="shared" si="35"/>
        <v>0</v>
      </c>
      <c r="L21" s="47">
        <f t="shared" si="35"/>
        <v>0</v>
      </c>
      <c r="M21" s="47">
        <f t="shared" si="35"/>
        <v>0</v>
      </c>
      <c r="N21" s="47">
        <f t="shared" si="35"/>
        <v>0</v>
      </c>
      <c r="O21" s="47">
        <f t="shared" si="35"/>
        <v>0</v>
      </c>
      <c r="P21" s="47">
        <f t="shared" si="35"/>
        <v>0</v>
      </c>
      <c r="Q21" s="47">
        <f t="shared" si="35"/>
        <v>0</v>
      </c>
      <c r="R21" s="47">
        <f t="shared" si="35"/>
        <v>0</v>
      </c>
      <c r="S21" s="47">
        <f t="shared" si="35"/>
        <v>0</v>
      </c>
      <c r="T21" s="47">
        <f t="shared" si="35"/>
        <v>0</v>
      </c>
      <c r="U21" s="47">
        <f t="shared" si="35"/>
        <v>0</v>
      </c>
      <c r="V21" s="47">
        <f t="shared" si="35"/>
        <v>0</v>
      </c>
      <c r="W21" s="47">
        <f t="shared" si="35"/>
        <v>0</v>
      </c>
      <c r="X21" s="47">
        <f t="shared" si="35"/>
        <v>0</v>
      </c>
      <c r="Y21" s="47">
        <f t="shared" si="35"/>
        <v>0</v>
      </c>
      <c r="Z21" s="47">
        <f t="shared" si="35"/>
        <v>0</v>
      </c>
      <c r="AA21" s="47">
        <f t="shared" si="35"/>
        <v>0</v>
      </c>
      <c r="AB21" s="47">
        <f t="shared" si="35"/>
        <v>0</v>
      </c>
      <c r="AC21" s="47">
        <f t="shared" si="35"/>
        <v>0</v>
      </c>
      <c r="AD21" s="47">
        <f t="shared" si="35"/>
        <v>0</v>
      </c>
      <c r="AE21" s="47">
        <f t="shared" si="35"/>
        <v>0</v>
      </c>
      <c r="AF21" s="47">
        <f t="shared" si="35"/>
        <v>0</v>
      </c>
      <c r="AG21" s="47">
        <f t="shared" si="35"/>
        <v>0</v>
      </c>
      <c r="AH21" s="47">
        <f t="shared" si="35"/>
        <v>0</v>
      </c>
      <c r="AI21" s="47">
        <f t="shared" si="35"/>
        <v>0</v>
      </c>
      <c r="AJ21" s="47">
        <f t="shared" si="35"/>
        <v>0</v>
      </c>
      <c r="AK21" s="47">
        <f>SUM(AK18:AK20)</f>
        <v>-1529579.5725809552</v>
      </c>
      <c r="AL21" s="47">
        <f t="shared" si="35"/>
        <v>-810837.07286969991</v>
      </c>
      <c r="AM21" s="47">
        <f t="shared" si="35"/>
        <v>0</v>
      </c>
      <c r="AN21" s="47">
        <f t="shared" si="35"/>
        <v>9795.0070432275534</v>
      </c>
      <c r="AO21" s="47">
        <f t="shared" si="35"/>
        <v>0</v>
      </c>
      <c r="AP21" s="47">
        <f t="shared" si="35"/>
        <v>0</v>
      </c>
      <c r="AQ21" s="47">
        <f t="shared" si="35"/>
        <v>0</v>
      </c>
      <c r="AR21" s="47">
        <f t="shared" si="35"/>
        <v>0</v>
      </c>
      <c r="AS21" s="47">
        <f t="shared" si="35"/>
        <v>0</v>
      </c>
      <c r="AT21" s="47">
        <f t="shared" si="35"/>
        <v>0</v>
      </c>
      <c r="AU21" s="47">
        <f t="shared" si="35"/>
        <v>0</v>
      </c>
      <c r="AV21" s="47">
        <f t="shared" si="35"/>
        <v>0</v>
      </c>
      <c r="AW21" s="47">
        <f t="shared" si="35"/>
        <v>0</v>
      </c>
      <c r="AX21" s="47">
        <f t="shared" si="35"/>
        <v>0</v>
      </c>
      <c r="AY21" s="47">
        <f t="shared" si="35"/>
        <v>0</v>
      </c>
      <c r="AZ21" s="47">
        <f t="shared" si="35"/>
        <v>0</v>
      </c>
      <c r="BA21" s="47">
        <f t="shared" si="35"/>
        <v>0</v>
      </c>
      <c r="BB21" s="47">
        <f t="shared" si="35"/>
        <v>0</v>
      </c>
      <c r="BC21" s="47">
        <f t="shared" si="35"/>
        <v>0</v>
      </c>
      <c r="BD21" s="47">
        <f t="shared" si="35"/>
        <v>0</v>
      </c>
      <c r="BE21" s="47">
        <f t="shared" si="35"/>
        <v>0</v>
      </c>
      <c r="BF21" s="47">
        <f t="shared" si="35"/>
        <v>0</v>
      </c>
      <c r="BG21" s="47">
        <f t="shared" si="35"/>
        <v>0</v>
      </c>
      <c r="BH21" s="47">
        <f t="shared" si="35"/>
        <v>0</v>
      </c>
      <c r="BI21" s="47">
        <f t="shared" si="35"/>
        <v>0</v>
      </c>
      <c r="BJ21" s="47">
        <f t="shared" si="35"/>
        <v>0</v>
      </c>
      <c r="BK21" s="47">
        <f t="shared" si="35"/>
        <v>0</v>
      </c>
      <c r="BL21" s="47">
        <f t="shared" si="35"/>
        <v>0</v>
      </c>
      <c r="BM21" s="47">
        <f t="shared" si="35"/>
        <v>0</v>
      </c>
      <c r="BN21" s="47">
        <f t="shared" si="35"/>
        <v>0</v>
      </c>
      <c r="BO21" s="47">
        <f t="shared" si="35"/>
        <v>0</v>
      </c>
      <c r="BP21" s="47">
        <f t="shared" si="35"/>
        <v>0</v>
      </c>
      <c r="BQ21" s="47">
        <f t="shared" si="35"/>
        <v>0</v>
      </c>
      <c r="BR21" s="47">
        <f t="shared" ref="BR21:BW21" si="36">SUM(BR18:BR20)</f>
        <v>0</v>
      </c>
      <c r="BS21" s="47">
        <f t="shared" si="36"/>
        <v>0</v>
      </c>
      <c r="BT21" s="47">
        <f t="shared" si="36"/>
        <v>0</v>
      </c>
      <c r="BU21" s="47">
        <f t="shared" si="36"/>
        <v>0</v>
      </c>
      <c r="BV21" s="47">
        <f t="shared" si="36"/>
        <v>0</v>
      </c>
      <c r="BW21" s="47">
        <f t="shared" si="36"/>
        <v>0</v>
      </c>
      <c r="BX21" s="47">
        <f>SUM(BX18:BX20)</f>
        <v>-801042.06582647236</v>
      </c>
      <c r="BY21" s="47">
        <f t="shared" ref="BY21:DK21" si="37">SUM(BY18:BY20)</f>
        <v>-2330621.6384074278</v>
      </c>
      <c r="BZ21" s="47">
        <f t="shared" si="37"/>
        <v>17393364.781592574</v>
      </c>
      <c r="CA21" s="47">
        <f t="shared" si="37"/>
        <v>265679.50889589009</v>
      </c>
      <c r="CB21" s="47">
        <f t="shared" si="37"/>
        <v>0</v>
      </c>
      <c r="CC21" s="47">
        <f t="shared" si="37"/>
        <v>0</v>
      </c>
      <c r="CD21" s="47">
        <f t="shared" si="37"/>
        <v>0</v>
      </c>
      <c r="CE21" s="47">
        <f t="shared" si="37"/>
        <v>0</v>
      </c>
      <c r="CF21" s="47">
        <f t="shared" si="37"/>
        <v>0</v>
      </c>
      <c r="CG21" s="47">
        <f t="shared" si="37"/>
        <v>0</v>
      </c>
      <c r="CH21" s="47">
        <f t="shared" si="37"/>
        <v>0</v>
      </c>
      <c r="CI21" s="47">
        <f t="shared" si="37"/>
        <v>0</v>
      </c>
      <c r="CJ21" s="47">
        <f t="shared" si="37"/>
        <v>0</v>
      </c>
      <c r="CK21" s="47">
        <f t="shared" si="37"/>
        <v>0</v>
      </c>
      <c r="CL21" s="47">
        <f t="shared" si="37"/>
        <v>0</v>
      </c>
      <c r="CM21" s="47">
        <f t="shared" si="37"/>
        <v>0</v>
      </c>
      <c r="CN21" s="47">
        <f t="shared" si="37"/>
        <v>0</v>
      </c>
      <c r="CO21" s="47">
        <f t="shared" si="37"/>
        <v>0</v>
      </c>
      <c r="CP21" s="47">
        <f t="shared" si="37"/>
        <v>0</v>
      </c>
      <c r="CQ21" s="47">
        <f t="shared" si="37"/>
        <v>0</v>
      </c>
      <c r="CR21" s="47">
        <f t="shared" si="37"/>
        <v>0</v>
      </c>
      <c r="CS21" s="47">
        <f t="shared" si="37"/>
        <v>0</v>
      </c>
      <c r="CT21" s="47">
        <f t="shared" si="37"/>
        <v>0</v>
      </c>
      <c r="CU21" s="47">
        <f t="shared" si="37"/>
        <v>0</v>
      </c>
      <c r="CV21" s="47">
        <f t="shared" si="37"/>
        <v>0</v>
      </c>
      <c r="CW21" s="47">
        <f t="shared" si="37"/>
        <v>0</v>
      </c>
      <c r="CX21" s="47">
        <f t="shared" si="37"/>
        <v>0</v>
      </c>
      <c r="CY21" s="47">
        <f t="shared" si="37"/>
        <v>0</v>
      </c>
      <c r="CZ21" s="47">
        <f t="shared" si="37"/>
        <v>0</v>
      </c>
      <c r="DA21" s="47">
        <f t="shared" si="37"/>
        <v>0</v>
      </c>
      <c r="DB21" s="47">
        <f t="shared" si="37"/>
        <v>0</v>
      </c>
      <c r="DC21" s="47">
        <f t="shared" si="37"/>
        <v>0</v>
      </c>
      <c r="DD21" s="47">
        <f t="shared" si="37"/>
        <v>0</v>
      </c>
      <c r="DE21" s="47">
        <f t="shared" si="37"/>
        <v>0</v>
      </c>
      <c r="DF21" s="47">
        <f t="shared" si="37"/>
        <v>0</v>
      </c>
      <c r="DG21" s="47">
        <f t="shared" si="37"/>
        <v>0</v>
      </c>
      <c r="DH21" s="47">
        <f t="shared" si="37"/>
        <v>0</v>
      </c>
      <c r="DI21" s="47">
        <f t="shared" si="37"/>
        <v>0</v>
      </c>
      <c r="DJ21" s="47">
        <f t="shared" si="37"/>
        <v>0</v>
      </c>
      <c r="DK21" s="47">
        <f t="shared" si="37"/>
        <v>0</v>
      </c>
      <c r="DL21" s="47">
        <f>SUM(DL18:DL20)</f>
        <v>265679.50889589009</v>
      </c>
      <c r="DM21" s="47">
        <f>SUM(DM18:DM20)</f>
        <v>17659044.290488463</v>
      </c>
      <c r="DN21" s="47">
        <f t="shared" ref="DN21:FC21" si="38">SUM(DN18:DN20)</f>
        <v>513789.42718047561</v>
      </c>
      <c r="DO21" s="47">
        <f t="shared" si="38"/>
        <v>0</v>
      </c>
      <c r="DP21" s="47">
        <f t="shared" si="38"/>
        <v>0</v>
      </c>
      <c r="DQ21" s="47">
        <f t="shared" si="38"/>
        <v>0</v>
      </c>
      <c r="DR21" s="47">
        <f t="shared" si="38"/>
        <v>0</v>
      </c>
      <c r="DS21" s="47">
        <f t="shared" si="38"/>
        <v>0</v>
      </c>
      <c r="DT21" s="47">
        <f t="shared" si="38"/>
        <v>0</v>
      </c>
      <c r="DU21" s="47">
        <f t="shared" si="38"/>
        <v>0</v>
      </c>
      <c r="DV21" s="47">
        <f t="shared" si="38"/>
        <v>0</v>
      </c>
      <c r="DW21" s="47">
        <f t="shared" si="38"/>
        <v>0</v>
      </c>
      <c r="DX21" s="47">
        <f t="shared" si="38"/>
        <v>0</v>
      </c>
      <c r="DY21" s="47">
        <f t="shared" si="38"/>
        <v>0</v>
      </c>
      <c r="DZ21" s="47">
        <f t="shared" si="38"/>
        <v>0</v>
      </c>
      <c r="EA21" s="47">
        <f t="shared" si="38"/>
        <v>0</v>
      </c>
      <c r="EB21" s="47">
        <f t="shared" si="38"/>
        <v>0</v>
      </c>
      <c r="EC21" s="47">
        <f t="shared" si="38"/>
        <v>0</v>
      </c>
      <c r="ED21" s="47">
        <f t="shared" si="38"/>
        <v>0</v>
      </c>
      <c r="EE21" s="47">
        <f t="shared" si="38"/>
        <v>0</v>
      </c>
      <c r="EF21" s="47">
        <f t="shared" si="38"/>
        <v>0</v>
      </c>
      <c r="EG21" s="47">
        <f t="shared" si="38"/>
        <v>0</v>
      </c>
      <c r="EH21" s="47">
        <f t="shared" si="38"/>
        <v>0</v>
      </c>
      <c r="EI21" s="47">
        <f t="shared" si="38"/>
        <v>0</v>
      </c>
      <c r="EJ21" s="47">
        <f t="shared" si="38"/>
        <v>0</v>
      </c>
      <c r="EK21" s="47">
        <f t="shared" si="38"/>
        <v>0</v>
      </c>
      <c r="EL21" s="47">
        <f t="shared" si="38"/>
        <v>0</v>
      </c>
      <c r="EM21" s="47">
        <f t="shared" si="38"/>
        <v>0</v>
      </c>
      <c r="EN21" s="47">
        <f t="shared" si="38"/>
        <v>0</v>
      </c>
      <c r="EO21" s="47">
        <f t="shared" si="38"/>
        <v>0</v>
      </c>
      <c r="EP21" s="47">
        <f t="shared" si="38"/>
        <v>0</v>
      </c>
      <c r="EQ21" s="47">
        <f t="shared" si="38"/>
        <v>0</v>
      </c>
      <c r="ER21" s="47">
        <f t="shared" si="38"/>
        <v>0</v>
      </c>
      <c r="ES21" s="47">
        <f t="shared" si="38"/>
        <v>0</v>
      </c>
      <c r="ET21" s="47">
        <f t="shared" si="38"/>
        <v>0</v>
      </c>
      <c r="EU21" s="47">
        <f t="shared" si="38"/>
        <v>0</v>
      </c>
      <c r="EV21" s="47">
        <f t="shared" si="38"/>
        <v>0</v>
      </c>
      <c r="EW21" s="47">
        <f t="shared" si="38"/>
        <v>0</v>
      </c>
      <c r="EX21" s="47">
        <f t="shared" si="38"/>
        <v>0</v>
      </c>
      <c r="EY21" s="47">
        <f t="shared" si="38"/>
        <v>513789.42718047561</v>
      </c>
      <c r="EZ21" s="47">
        <f t="shared" si="38"/>
        <v>-1551152.7023310622</v>
      </c>
      <c r="FA21" s="47">
        <f t="shared" si="38"/>
        <v>18172833.717668939</v>
      </c>
      <c r="FB21" s="47">
        <f t="shared" si="38"/>
        <v>0</v>
      </c>
      <c r="FC21" s="47">
        <f t="shared" si="38"/>
        <v>18172833.717668939</v>
      </c>
    </row>
    <row r="22" spans="1:160" outlineLevel="2" x14ac:dyDescent="0.25">
      <c r="A22" s="21">
        <f t="shared" si="2"/>
        <v>16</v>
      </c>
      <c r="B22" s="307"/>
      <c r="C22" s="43" t="s">
        <v>100</v>
      </c>
      <c r="D22" s="53">
        <v>489.4</v>
      </c>
      <c r="E22" s="35">
        <v>1662725.49</v>
      </c>
      <c r="F22" s="36">
        <v>-1662725.49</v>
      </c>
      <c r="G22" s="37"/>
      <c r="H22" s="37"/>
      <c r="I22" s="37"/>
      <c r="J22" s="37"/>
      <c r="K22" s="37"/>
      <c r="L22" s="37"/>
      <c r="M22" s="37"/>
      <c r="N22" s="37"/>
      <c r="O22" s="37"/>
      <c r="P22" s="3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6">
        <f t="shared" si="34"/>
        <v>-1662725.49</v>
      </c>
      <c r="AV22" s="36"/>
      <c r="BX22" s="38">
        <f t="shared" si="4"/>
        <v>0</v>
      </c>
      <c r="BY22" s="38">
        <f t="shared" ref="BY22:BY30" si="39">BX22+AK22</f>
        <v>-1662725.49</v>
      </c>
      <c r="BZ22" s="38">
        <f t="shared" ref="BZ22:BZ30" si="40">BY22+E22</f>
        <v>0</v>
      </c>
      <c r="CK22" s="36"/>
      <c r="DL22" s="38">
        <f t="shared" ref="DL22:DL30" si="41">SUM(CA22:DK22)</f>
        <v>0</v>
      </c>
      <c r="DM22" s="38">
        <f t="shared" si="8"/>
        <v>0</v>
      </c>
      <c r="DX22" s="36"/>
      <c r="EY22" s="38">
        <f t="shared" ref="EY22:EY30" si="42">SUM(DN22:EX22)</f>
        <v>0</v>
      </c>
      <c r="EZ22" s="38">
        <f t="shared" ref="EZ22:EZ30" si="43">+BX22+AK22+DL22+EY22</f>
        <v>-1662725.49</v>
      </c>
      <c r="FA22" s="38">
        <f t="shared" ref="FA22:FA30" si="44">+E22+EZ22</f>
        <v>0</v>
      </c>
      <c r="FC22" s="38">
        <f t="shared" ref="FC22:FC30" si="45">FA22+FB22</f>
        <v>0</v>
      </c>
    </row>
    <row r="23" spans="1:160" outlineLevel="2" x14ac:dyDescent="0.25">
      <c r="A23" s="21">
        <f t="shared" si="2"/>
        <v>17</v>
      </c>
      <c r="B23" s="307"/>
      <c r="C23" s="43" t="s">
        <v>101</v>
      </c>
      <c r="D23" s="53">
        <v>487</v>
      </c>
      <c r="E23" s="35">
        <v>-22738.47</v>
      </c>
      <c r="F23" s="36">
        <v>785558.67</v>
      </c>
      <c r="G23" s="37"/>
      <c r="H23" s="37"/>
      <c r="I23" s="37"/>
      <c r="J23" s="37"/>
      <c r="K23" s="37"/>
      <c r="L23" s="37"/>
      <c r="M23" s="37"/>
      <c r="N23" s="37"/>
      <c r="O23" s="37"/>
      <c r="P23" s="3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6">
        <f t="shared" si="34"/>
        <v>785558.67</v>
      </c>
      <c r="AV23" s="36"/>
      <c r="BX23" s="38">
        <f t="shared" si="4"/>
        <v>0</v>
      </c>
      <c r="BY23" s="38">
        <f t="shared" si="39"/>
        <v>785558.67</v>
      </c>
      <c r="BZ23" s="38">
        <f t="shared" si="40"/>
        <v>762820.20000000007</v>
      </c>
      <c r="CK23" s="36"/>
      <c r="DL23" s="38">
        <f t="shared" si="41"/>
        <v>0</v>
      </c>
      <c r="DM23" s="38">
        <f t="shared" si="8"/>
        <v>762820.20000000007</v>
      </c>
      <c r="DX23" s="36"/>
      <c r="EY23" s="38">
        <f t="shared" si="42"/>
        <v>0</v>
      </c>
      <c r="EZ23" s="38">
        <f t="shared" si="43"/>
        <v>785558.67</v>
      </c>
      <c r="FA23" s="38">
        <f t="shared" si="44"/>
        <v>762820.20000000007</v>
      </c>
      <c r="FC23" s="38">
        <f t="shared" si="45"/>
        <v>762820.20000000007</v>
      </c>
    </row>
    <row r="24" spans="1:160" outlineLevel="2" x14ac:dyDescent="0.25">
      <c r="A24" s="21">
        <f t="shared" si="2"/>
        <v>18</v>
      </c>
      <c r="B24" s="307"/>
      <c r="C24" s="43" t="s">
        <v>102</v>
      </c>
      <c r="D24" s="53">
        <v>488</v>
      </c>
      <c r="E24" s="35">
        <v>3098353.65</v>
      </c>
      <c r="F24" s="37"/>
      <c r="AK24" s="36">
        <f t="shared" si="34"/>
        <v>0</v>
      </c>
      <c r="BX24" s="38">
        <f t="shared" si="4"/>
        <v>0</v>
      </c>
      <c r="BY24" s="38">
        <f t="shared" si="39"/>
        <v>0</v>
      </c>
      <c r="BZ24" s="38">
        <f t="shared" si="40"/>
        <v>3098353.65</v>
      </c>
      <c r="DL24" s="38">
        <f t="shared" si="41"/>
        <v>0</v>
      </c>
      <c r="DM24" s="38">
        <f t="shared" si="8"/>
        <v>3098353.65</v>
      </c>
      <c r="EY24" s="38">
        <f t="shared" si="42"/>
        <v>0</v>
      </c>
      <c r="EZ24" s="38">
        <f t="shared" si="43"/>
        <v>0</v>
      </c>
      <c r="FA24" s="38">
        <f t="shared" si="44"/>
        <v>3098353.65</v>
      </c>
      <c r="FC24" s="38">
        <f t="shared" si="45"/>
        <v>3098353.65</v>
      </c>
    </row>
    <row r="25" spans="1:160" outlineLevel="2" x14ac:dyDescent="0.25">
      <c r="A25" s="21">
        <f t="shared" si="2"/>
        <v>19</v>
      </c>
      <c r="B25" s="307"/>
      <c r="C25" s="43" t="s">
        <v>103</v>
      </c>
      <c r="D25" s="53">
        <v>490</v>
      </c>
      <c r="E25" s="35"/>
      <c r="F25" s="36"/>
      <c r="AK25" s="36">
        <f t="shared" si="34"/>
        <v>0</v>
      </c>
      <c r="BX25" s="38">
        <f t="shared" si="4"/>
        <v>0</v>
      </c>
      <c r="BY25" s="38">
        <f t="shared" si="39"/>
        <v>0</v>
      </c>
      <c r="BZ25" s="38">
        <f t="shared" si="40"/>
        <v>0</v>
      </c>
      <c r="DL25" s="38">
        <f t="shared" si="41"/>
        <v>0</v>
      </c>
      <c r="DM25" s="38">
        <f t="shared" si="8"/>
        <v>0</v>
      </c>
      <c r="EY25" s="38">
        <f t="shared" si="42"/>
        <v>0</v>
      </c>
      <c r="EZ25" s="38">
        <f t="shared" si="43"/>
        <v>0</v>
      </c>
      <c r="FA25" s="38">
        <f t="shared" si="44"/>
        <v>0</v>
      </c>
      <c r="FC25" s="38">
        <f t="shared" si="45"/>
        <v>0</v>
      </c>
    </row>
    <row r="26" spans="1:160" outlineLevel="2" x14ac:dyDescent="0.25">
      <c r="A26" s="21">
        <f t="shared" si="2"/>
        <v>20</v>
      </c>
      <c r="B26" s="307"/>
      <c r="C26" s="43" t="s">
        <v>104</v>
      </c>
      <c r="D26" s="53">
        <v>491</v>
      </c>
      <c r="E26" s="6"/>
      <c r="AK26" s="36">
        <f t="shared" si="34"/>
        <v>0</v>
      </c>
      <c r="BX26" s="38">
        <f t="shared" si="4"/>
        <v>0</v>
      </c>
      <c r="BY26" s="38">
        <f t="shared" si="39"/>
        <v>0</v>
      </c>
      <c r="BZ26" s="38">
        <f t="shared" si="40"/>
        <v>0</v>
      </c>
      <c r="DL26" s="38">
        <f t="shared" si="41"/>
        <v>0</v>
      </c>
      <c r="DM26" s="38">
        <f t="shared" si="8"/>
        <v>0</v>
      </c>
      <c r="EY26" s="38">
        <f t="shared" si="42"/>
        <v>0</v>
      </c>
      <c r="EZ26" s="38">
        <f t="shared" si="43"/>
        <v>0</v>
      </c>
      <c r="FA26" s="38">
        <f t="shared" si="44"/>
        <v>0</v>
      </c>
      <c r="FC26" s="38">
        <f t="shared" si="45"/>
        <v>0</v>
      </c>
    </row>
    <row r="27" spans="1:160" outlineLevel="2" x14ac:dyDescent="0.25">
      <c r="A27" s="21">
        <f t="shared" si="2"/>
        <v>21</v>
      </c>
      <c r="B27" s="307"/>
      <c r="C27" s="43" t="s">
        <v>105</v>
      </c>
      <c r="D27" s="53">
        <v>492</v>
      </c>
      <c r="E27" s="6"/>
      <c r="AK27" s="36">
        <f t="shared" si="34"/>
        <v>0</v>
      </c>
      <c r="BX27" s="38">
        <f t="shared" si="4"/>
        <v>0</v>
      </c>
      <c r="BY27" s="38">
        <f t="shared" si="39"/>
        <v>0</v>
      </c>
      <c r="BZ27" s="38">
        <f t="shared" si="40"/>
        <v>0</v>
      </c>
      <c r="DL27" s="38">
        <f t="shared" si="41"/>
        <v>0</v>
      </c>
      <c r="DM27" s="38">
        <f t="shared" si="8"/>
        <v>0</v>
      </c>
      <c r="EY27" s="38">
        <f t="shared" si="42"/>
        <v>0</v>
      </c>
      <c r="EZ27" s="38">
        <f t="shared" si="43"/>
        <v>0</v>
      </c>
      <c r="FA27" s="38">
        <f t="shared" si="44"/>
        <v>0</v>
      </c>
      <c r="FC27" s="38">
        <f t="shared" si="45"/>
        <v>0</v>
      </c>
    </row>
    <row r="28" spans="1:160" outlineLevel="2" x14ac:dyDescent="0.25">
      <c r="A28" s="21">
        <f t="shared" si="2"/>
        <v>22</v>
      </c>
      <c r="B28" s="307"/>
      <c r="C28" s="43" t="s">
        <v>106</v>
      </c>
      <c r="D28" s="53">
        <v>493</v>
      </c>
      <c r="E28" s="35">
        <v>2241462.15</v>
      </c>
      <c r="F28" s="36">
        <v>-25158.489999999998</v>
      </c>
      <c r="G28" s="36">
        <v>-187249.14</v>
      </c>
      <c r="H28" s="37"/>
      <c r="I28" s="37"/>
      <c r="J28" s="37"/>
      <c r="K28" s="37"/>
      <c r="L28" s="37"/>
      <c r="M28" s="37"/>
      <c r="N28" s="37"/>
      <c r="O28" s="37"/>
      <c r="P28" s="36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6">
        <f t="shared" si="34"/>
        <v>-212407.63</v>
      </c>
      <c r="AL28" s="52">
        <v>-2022253.9999999998</v>
      </c>
      <c r="AV28" s="36"/>
      <c r="BX28" s="38">
        <f t="shared" si="4"/>
        <v>-2022253.9999999998</v>
      </c>
      <c r="BY28" s="38">
        <f t="shared" si="39"/>
        <v>-2234661.63</v>
      </c>
      <c r="BZ28" s="38">
        <f t="shared" si="40"/>
        <v>6800.5200000000186</v>
      </c>
      <c r="CK28" s="36"/>
      <c r="DL28" s="38">
        <f t="shared" si="41"/>
        <v>0</v>
      </c>
      <c r="DM28" s="38">
        <f t="shared" si="8"/>
        <v>6800.5200000000186</v>
      </c>
      <c r="DX28" s="36"/>
      <c r="EY28" s="38">
        <f t="shared" si="42"/>
        <v>0</v>
      </c>
      <c r="EZ28" s="38">
        <f t="shared" si="43"/>
        <v>-2234661.63</v>
      </c>
      <c r="FA28" s="38">
        <f t="shared" si="44"/>
        <v>6800.5200000000186</v>
      </c>
      <c r="FC28" s="38">
        <f t="shared" si="45"/>
        <v>6800.5200000000186</v>
      </c>
    </row>
    <row r="29" spans="1:160" outlineLevel="2" x14ac:dyDescent="0.25">
      <c r="A29" s="21">
        <f t="shared" si="2"/>
        <v>23</v>
      </c>
      <c r="B29" s="307"/>
      <c r="C29" s="43" t="s">
        <v>107</v>
      </c>
      <c r="D29" s="53">
        <v>494</v>
      </c>
      <c r="E29" s="35"/>
      <c r="F29" s="36"/>
      <c r="AK29" s="36">
        <f t="shared" si="34"/>
        <v>0</v>
      </c>
      <c r="BX29" s="38">
        <f t="shared" si="4"/>
        <v>0</v>
      </c>
      <c r="BY29" s="38">
        <f t="shared" si="39"/>
        <v>0</v>
      </c>
      <c r="BZ29" s="38">
        <f t="shared" si="40"/>
        <v>0</v>
      </c>
      <c r="DL29" s="38">
        <f t="shared" si="41"/>
        <v>0</v>
      </c>
      <c r="DM29" s="38">
        <f t="shared" si="8"/>
        <v>0</v>
      </c>
      <c r="EY29" s="38">
        <f t="shared" si="42"/>
        <v>0</v>
      </c>
      <c r="EZ29" s="38">
        <f t="shared" si="43"/>
        <v>0</v>
      </c>
      <c r="FA29" s="38">
        <f t="shared" si="44"/>
        <v>0</v>
      </c>
      <c r="FC29" s="38">
        <f t="shared" si="45"/>
        <v>0</v>
      </c>
    </row>
    <row r="30" spans="1:160" outlineLevel="2" x14ac:dyDescent="0.25">
      <c r="A30" s="21">
        <f t="shared" si="2"/>
        <v>24</v>
      </c>
      <c r="B30" s="307"/>
      <c r="C30" s="43" t="s">
        <v>108</v>
      </c>
      <c r="D30" s="53">
        <v>495</v>
      </c>
      <c r="E30" s="35">
        <v>23148289.140000001</v>
      </c>
      <c r="F30" s="36">
        <v>-4124945.08</v>
      </c>
      <c r="G30" s="36">
        <v>5664485.4100000001</v>
      </c>
      <c r="H30" s="35"/>
      <c r="I30" s="37"/>
      <c r="J30" s="37"/>
      <c r="K30" s="37"/>
      <c r="L30" s="37"/>
      <c r="M30" s="37"/>
      <c r="N30" s="37"/>
      <c r="O30" s="37"/>
      <c r="P30" s="36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6">
        <f t="shared" si="34"/>
        <v>1539540.33</v>
      </c>
      <c r="AL30" s="36">
        <v>-21768095.489999998</v>
      </c>
      <c r="AV30" s="36"/>
      <c r="BI30" s="38">
        <v>-2737438.2</v>
      </c>
      <c r="BX30" s="38">
        <f t="shared" si="4"/>
        <v>-24505533.689999998</v>
      </c>
      <c r="BY30" s="38">
        <f t="shared" si="39"/>
        <v>-22965993.359999999</v>
      </c>
      <c r="BZ30" s="38">
        <f t="shared" si="40"/>
        <v>182295.78000000119</v>
      </c>
      <c r="CK30" s="36"/>
      <c r="DL30" s="38">
        <f t="shared" si="41"/>
        <v>0</v>
      </c>
      <c r="DM30" s="38">
        <f t="shared" si="8"/>
        <v>182295.78000000119</v>
      </c>
      <c r="DX30" s="36"/>
      <c r="EK30" s="36">
        <v>-3878486.3201492336</v>
      </c>
      <c r="EV30" s="38">
        <v>-1563101.9793985982</v>
      </c>
      <c r="EX30" s="54">
        <v>0</v>
      </c>
      <c r="EY30" s="38">
        <f t="shared" si="42"/>
        <v>-5441588.2995478315</v>
      </c>
      <c r="EZ30" s="38">
        <f t="shared" si="43"/>
        <v>-28407581.659547832</v>
      </c>
      <c r="FA30" s="38">
        <f t="shared" si="44"/>
        <v>-5259292.5195478313</v>
      </c>
      <c r="FC30" s="38">
        <f t="shared" si="45"/>
        <v>-5259292.5195478313</v>
      </c>
    </row>
    <row r="31" spans="1:160" outlineLevel="1" x14ac:dyDescent="0.25">
      <c r="A31" s="21">
        <f t="shared" si="2"/>
        <v>25</v>
      </c>
      <c r="B31" s="308"/>
      <c r="C31" s="346" t="s">
        <v>109</v>
      </c>
      <c r="D31" s="336"/>
      <c r="E31" s="46">
        <f>SUM(E22:E30)</f>
        <v>30128091.960000001</v>
      </c>
      <c r="F31" s="46">
        <f>SUM(F22:F30)</f>
        <v>-5027270.3899999997</v>
      </c>
      <c r="G31" s="46">
        <f t="shared" ref="G31:BR31" si="46">SUM(G22:G30)</f>
        <v>5477236.2700000005</v>
      </c>
      <c r="H31" s="46">
        <f t="shared" si="46"/>
        <v>0</v>
      </c>
      <c r="I31" s="46">
        <f t="shared" si="46"/>
        <v>0</v>
      </c>
      <c r="J31" s="46">
        <f t="shared" si="46"/>
        <v>0</v>
      </c>
      <c r="K31" s="46">
        <f t="shared" si="46"/>
        <v>0</v>
      </c>
      <c r="L31" s="46">
        <f t="shared" si="46"/>
        <v>0</v>
      </c>
      <c r="M31" s="46">
        <f t="shared" si="46"/>
        <v>0</v>
      </c>
      <c r="N31" s="46">
        <f t="shared" si="46"/>
        <v>0</v>
      </c>
      <c r="O31" s="46">
        <f t="shared" si="46"/>
        <v>0</v>
      </c>
      <c r="P31" s="46">
        <f t="shared" si="46"/>
        <v>0</v>
      </c>
      <c r="Q31" s="46">
        <f t="shared" si="46"/>
        <v>0</v>
      </c>
      <c r="R31" s="46">
        <f t="shared" si="46"/>
        <v>0</v>
      </c>
      <c r="S31" s="46">
        <f t="shared" si="46"/>
        <v>0</v>
      </c>
      <c r="T31" s="46">
        <f t="shared" si="46"/>
        <v>0</v>
      </c>
      <c r="U31" s="46">
        <f t="shared" si="46"/>
        <v>0</v>
      </c>
      <c r="V31" s="46">
        <f t="shared" si="46"/>
        <v>0</v>
      </c>
      <c r="W31" s="46">
        <f t="shared" si="46"/>
        <v>0</v>
      </c>
      <c r="X31" s="46">
        <f t="shared" si="46"/>
        <v>0</v>
      </c>
      <c r="Y31" s="46">
        <f t="shared" si="46"/>
        <v>0</v>
      </c>
      <c r="Z31" s="46">
        <f t="shared" si="46"/>
        <v>0</v>
      </c>
      <c r="AA31" s="46">
        <f t="shared" si="46"/>
        <v>0</v>
      </c>
      <c r="AB31" s="46">
        <f t="shared" si="46"/>
        <v>0</v>
      </c>
      <c r="AC31" s="46">
        <f t="shared" si="46"/>
        <v>0</v>
      </c>
      <c r="AD31" s="46">
        <f t="shared" si="46"/>
        <v>0</v>
      </c>
      <c r="AE31" s="46">
        <f t="shared" si="46"/>
        <v>0</v>
      </c>
      <c r="AF31" s="46">
        <f t="shared" si="46"/>
        <v>0</v>
      </c>
      <c r="AG31" s="46">
        <f t="shared" si="46"/>
        <v>0</v>
      </c>
      <c r="AH31" s="46">
        <f t="shared" si="46"/>
        <v>0</v>
      </c>
      <c r="AI31" s="46">
        <f t="shared" si="46"/>
        <v>0</v>
      </c>
      <c r="AJ31" s="46">
        <f t="shared" si="46"/>
        <v>0</v>
      </c>
      <c r="AK31" s="46">
        <f t="shared" si="46"/>
        <v>449965.88000000012</v>
      </c>
      <c r="AL31" s="55">
        <f t="shared" si="46"/>
        <v>-23790349.489999998</v>
      </c>
      <c r="AM31" s="46">
        <f t="shared" si="46"/>
        <v>0</v>
      </c>
      <c r="AN31" s="46">
        <f t="shared" si="46"/>
        <v>0</v>
      </c>
      <c r="AO31" s="46">
        <f t="shared" si="46"/>
        <v>0</v>
      </c>
      <c r="AP31" s="46">
        <f t="shared" si="46"/>
        <v>0</v>
      </c>
      <c r="AQ31" s="46">
        <f t="shared" si="46"/>
        <v>0</v>
      </c>
      <c r="AR31" s="46">
        <f t="shared" si="46"/>
        <v>0</v>
      </c>
      <c r="AS31" s="46">
        <f t="shared" si="46"/>
        <v>0</v>
      </c>
      <c r="AT31" s="46">
        <f t="shared" si="46"/>
        <v>0</v>
      </c>
      <c r="AU31" s="46">
        <f t="shared" si="46"/>
        <v>0</v>
      </c>
      <c r="AV31" s="46">
        <f t="shared" si="46"/>
        <v>0</v>
      </c>
      <c r="AW31" s="46">
        <f t="shared" si="46"/>
        <v>0</v>
      </c>
      <c r="AX31" s="46">
        <f t="shared" si="46"/>
        <v>0</v>
      </c>
      <c r="AY31" s="46">
        <f t="shared" si="46"/>
        <v>0</v>
      </c>
      <c r="AZ31" s="46">
        <f t="shared" si="46"/>
        <v>0</v>
      </c>
      <c r="BA31" s="46">
        <f t="shared" si="46"/>
        <v>0</v>
      </c>
      <c r="BB31" s="46">
        <f t="shared" si="46"/>
        <v>0</v>
      </c>
      <c r="BC31" s="46">
        <f t="shared" si="46"/>
        <v>0</v>
      </c>
      <c r="BD31" s="46">
        <f t="shared" si="46"/>
        <v>0</v>
      </c>
      <c r="BE31" s="46">
        <f t="shared" si="46"/>
        <v>0</v>
      </c>
      <c r="BF31" s="46">
        <f t="shared" si="46"/>
        <v>0</v>
      </c>
      <c r="BG31" s="46">
        <f t="shared" si="46"/>
        <v>0</v>
      </c>
      <c r="BH31" s="46">
        <f t="shared" si="46"/>
        <v>0</v>
      </c>
      <c r="BI31" s="46">
        <f t="shared" si="46"/>
        <v>-2737438.2</v>
      </c>
      <c r="BJ31" s="46">
        <f t="shared" si="46"/>
        <v>0</v>
      </c>
      <c r="BK31" s="46">
        <f t="shared" si="46"/>
        <v>0</v>
      </c>
      <c r="BL31" s="46">
        <f t="shared" si="46"/>
        <v>0</v>
      </c>
      <c r="BM31" s="46">
        <f t="shared" si="46"/>
        <v>0</v>
      </c>
      <c r="BN31" s="46">
        <f t="shared" si="46"/>
        <v>0</v>
      </c>
      <c r="BO31" s="46">
        <f t="shared" si="46"/>
        <v>0</v>
      </c>
      <c r="BP31" s="46">
        <f t="shared" si="46"/>
        <v>0</v>
      </c>
      <c r="BQ31" s="46">
        <f t="shared" si="46"/>
        <v>0</v>
      </c>
      <c r="BR31" s="46">
        <f t="shared" si="46"/>
        <v>0</v>
      </c>
      <c r="BS31" s="46">
        <f t="shared" ref="BS31:ED31" si="47">SUM(BS22:BS30)</f>
        <v>0</v>
      </c>
      <c r="BT31" s="46">
        <f t="shared" si="47"/>
        <v>0</v>
      </c>
      <c r="BU31" s="46">
        <f t="shared" si="47"/>
        <v>0</v>
      </c>
      <c r="BV31" s="46">
        <f t="shared" si="47"/>
        <v>0</v>
      </c>
      <c r="BW31" s="46">
        <f t="shared" si="47"/>
        <v>0</v>
      </c>
      <c r="BX31" s="46">
        <f t="shared" si="47"/>
        <v>-26527787.689999998</v>
      </c>
      <c r="BY31" s="46">
        <f t="shared" si="47"/>
        <v>-26077821.809999999</v>
      </c>
      <c r="BZ31" s="46">
        <f t="shared" si="47"/>
        <v>4050270.1500000013</v>
      </c>
      <c r="CA31" s="46">
        <f t="shared" si="47"/>
        <v>0</v>
      </c>
      <c r="CB31" s="46">
        <f t="shared" si="47"/>
        <v>0</v>
      </c>
      <c r="CC31" s="46">
        <f t="shared" si="47"/>
        <v>0</v>
      </c>
      <c r="CD31" s="46">
        <f t="shared" si="47"/>
        <v>0</v>
      </c>
      <c r="CE31" s="46">
        <f t="shared" si="47"/>
        <v>0</v>
      </c>
      <c r="CF31" s="46">
        <f t="shared" si="47"/>
        <v>0</v>
      </c>
      <c r="CG31" s="46">
        <f t="shared" si="47"/>
        <v>0</v>
      </c>
      <c r="CH31" s="46">
        <f t="shared" si="47"/>
        <v>0</v>
      </c>
      <c r="CI31" s="46">
        <f t="shared" si="47"/>
        <v>0</v>
      </c>
      <c r="CJ31" s="46">
        <f t="shared" si="47"/>
        <v>0</v>
      </c>
      <c r="CK31" s="46">
        <f t="shared" si="47"/>
        <v>0</v>
      </c>
      <c r="CL31" s="46">
        <f t="shared" si="47"/>
        <v>0</v>
      </c>
      <c r="CM31" s="46">
        <f t="shared" si="47"/>
        <v>0</v>
      </c>
      <c r="CN31" s="46">
        <f t="shared" si="47"/>
        <v>0</v>
      </c>
      <c r="CO31" s="46">
        <f t="shared" si="47"/>
        <v>0</v>
      </c>
      <c r="CP31" s="46">
        <f t="shared" si="47"/>
        <v>0</v>
      </c>
      <c r="CQ31" s="46">
        <f t="shared" si="47"/>
        <v>0</v>
      </c>
      <c r="CR31" s="46">
        <f t="shared" si="47"/>
        <v>0</v>
      </c>
      <c r="CS31" s="46">
        <f t="shared" si="47"/>
        <v>0</v>
      </c>
      <c r="CT31" s="46">
        <f t="shared" si="47"/>
        <v>0</v>
      </c>
      <c r="CU31" s="46">
        <f t="shared" si="47"/>
        <v>0</v>
      </c>
      <c r="CV31" s="46">
        <f t="shared" si="47"/>
        <v>0</v>
      </c>
      <c r="CW31" s="46">
        <f t="shared" si="47"/>
        <v>0</v>
      </c>
      <c r="CX31" s="46">
        <f t="shared" si="47"/>
        <v>0</v>
      </c>
      <c r="CY31" s="46">
        <f t="shared" si="47"/>
        <v>0</v>
      </c>
      <c r="CZ31" s="46">
        <f t="shared" si="47"/>
        <v>0</v>
      </c>
      <c r="DA31" s="46">
        <f t="shared" si="47"/>
        <v>0</v>
      </c>
      <c r="DB31" s="46">
        <f t="shared" si="47"/>
        <v>0</v>
      </c>
      <c r="DC31" s="46">
        <f t="shared" si="47"/>
        <v>0</v>
      </c>
      <c r="DD31" s="46">
        <f t="shared" si="47"/>
        <v>0</v>
      </c>
      <c r="DE31" s="46">
        <f t="shared" si="47"/>
        <v>0</v>
      </c>
      <c r="DF31" s="46">
        <f t="shared" si="47"/>
        <v>0</v>
      </c>
      <c r="DG31" s="46">
        <f t="shared" si="47"/>
        <v>0</v>
      </c>
      <c r="DH31" s="46">
        <f t="shared" si="47"/>
        <v>0</v>
      </c>
      <c r="DI31" s="46">
        <f t="shared" si="47"/>
        <v>0</v>
      </c>
      <c r="DJ31" s="46">
        <f t="shared" si="47"/>
        <v>0</v>
      </c>
      <c r="DK31" s="46">
        <f t="shared" si="47"/>
        <v>0</v>
      </c>
      <c r="DL31" s="46">
        <f t="shared" si="47"/>
        <v>0</v>
      </c>
      <c r="DM31" s="46">
        <f t="shared" si="47"/>
        <v>4050270.1500000013</v>
      </c>
      <c r="DN31" s="46">
        <f t="shared" si="47"/>
        <v>0</v>
      </c>
      <c r="DO31" s="46">
        <f t="shared" si="47"/>
        <v>0</v>
      </c>
      <c r="DP31" s="46">
        <f t="shared" si="47"/>
        <v>0</v>
      </c>
      <c r="DQ31" s="46">
        <f t="shared" si="47"/>
        <v>0</v>
      </c>
      <c r="DR31" s="46">
        <f t="shared" si="47"/>
        <v>0</v>
      </c>
      <c r="DS31" s="46">
        <f t="shared" si="47"/>
        <v>0</v>
      </c>
      <c r="DT31" s="46">
        <f t="shared" si="47"/>
        <v>0</v>
      </c>
      <c r="DU31" s="46">
        <f t="shared" si="47"/>
        <v>0</v>
      </c>
      <c r="DV31" s="46">
        <f t="shared" si="47"/>
        <v>0</v>
      </c>
      <c r="DW31" s="46">
        <f t="shared" si="47"/>
        <v>0</v>
      </c>
      <c r="DX31" s="46">
        <f t="shared" si="47"/>
        <v>0</v>
      </c>
      <c r="DY31" s="46">
        <f t="shared" si="47"/>
        <v>0</v>
      </c>
      <c r="DZ31" s="46">
        <f t="shared" si="47"/>
        <v>0</v>
      </c>
      <c r="EA31" s="46">
        <f t="shared" si="47"/>
        <v>0</v>
      </c>
      <c r="EB31" s="46">
        <f t="shared" si="47"/>
        <v>0</v>
      </c>
      <c r="EC31" s="46">
        <f t="shared" si="47"/>
        <v>0</v>
      </c>
      <c r="ED31" s="46">
        <f t="shared" si="47"/>
        <v>0</v>
      </c>
      <c r="EE31" s="46">
        <f t="shared" ref="EE31:FC31" si="48">SUM(EE22:EE30)</f>
        <v>0</v>
      </c>
      <c r="EF31" s="46">
        <f t="shared" si="48"/>
        <v>0</v>
      </c>
      <c r="EG31" s="46">
        <f t="shared" si="48"/>
        <v>0</v>
      </c>
      <c r="EH31" s="46">
        <f t="shared" si="48"/>
        <v>0</v>
      </c>
      <c r="EI31" s="46">
        <f t="shared" si="48"/>
        <v>0</v>
      </c>
      <c r="EJ31" s="46">
        <f t="shared" si="48"/>
        <v>0</v>
      </c>
      <c r="EK31" s="46">
        <f t="shared" si="48"/>
        <v>-3878486.3201492336</v>
      </c>
      <c r="EL31" s="46">
        <f t="shared" si="48"/>
        <v>0</v>
      </c>
      <c r="EM31" s="46">
        <f t="shared" si="48"/>
        <v>0</v>
      </c>
      <c r="EN31" s="46">
        <f t="shared" si="48"/>
        <v>0</v>
      </c>
      <c r="EO31" s="46">
        <f t="shared" si="48"/>
        <v>0</v>
      </c>
      <c r="EP31" s="46">
        <f t="shared" si="48"/>
        <v>0</v>
      </c>
      <c r="EQ31" s="46">
        <f t="shared" si="48"/>
        <v>0</v>
      </c>
      <c r="ER31" s="46">
        <f t="shared" si="48"/>
        <v>0</v>
      </c>
      <c r="ES31" s="46">
        <f t="shared" si="48"/>
        <v>0</v>
      </c>
      <c r="ET31" s="46">
        <f t="shared" si="48"/>
        <v>0</v>
      </c>
      <c r="EU31" s="46">
        <f t="shared" si="48"/>
        <v>0</v>
      </c>
      <c r="EV31" s="46">
        <f t="shared" si="48"/>
        <v>-1563101.9793985982</v>
      </c>
      <c r="EW31" s="46">
        <f t="shared" si="48"/>
        <v>0</v>
      </c>
      <c r="EX31" s="46">
        <f t="shared" si="48"/>
        <v>0</v>
      </c>
      <c r="EY31" s="46">
        <f t="shared" si="48"/>
        <v>-5441588.2995478315</v>
      </c>
      <c r="EZ31" s="46">
        <f t="shared" si="48"/>
        <v>-31519410.109547831</v>
      </c>
      <c r="FA31" s="46">
        <f t="shared" si="48"/>
        <v>-1391318.1495478312</v>
      </c>
      <c r="FB31" s="46">
        <f t="shared" si="48"/>
        <v>0</v>
      </c>
      <c r="FC31" s="46">
        <f t="shared" si="48"/>
        <v>-1391318.1495478312</v>
      </c>
    </row>
    <row r="32" spans="1:160" ht="16.5" outlineLevel="1" thickBot="1" x14ac:dyDescent="0.3">
      <c r="A32" s="21">
        <f t="shared" si="2"/>
        <v>26</v>
      </c>
      <c r="B32" s="270" t="s">
        <v>110</v>
      </c>
      <c r="C32" s="270"/>
      <c r="D32" s="271"/>
      <c r="E32" s="56">
        <f>+E31+E21+E17+E15+E13</f>
        <v>1020302721.5600001</v>
      </c>
      <c r="F32" s="56">
        <f t="shared" ref="F32:BQ32" si="49">+F31+F21+F17+F15+F13</f>
        <v>5949563.3585261535</v>
      </c>
      <c r="G32" s="56">
        <f t="shared" si="49"/>
        <v>-470580603.64554304</v>
      </c>
      <c r="H32" s="56">
        <f t="shared" si="49"/>
        <v>48442.102737191832</v>
      </c>
      <c r="I32" s="56">
        <f t="shared" si="49"/>
        <v>0</v>
      </c>
      <c r="J32" s="56">
        <f t="shared" si="49"/>
        <v>0</v>
      </c>
      <c r="K32" s="56">
        <f t="shared" si="49"/>
        <v>0</v>
      </c>
      <c r="L32" s="56">
        <f t="shared" si="49"/>
        <v>0</v>
      </c>
      <c r="M32" s="56">
        <f t="shared" si="49"/>
        <v>0</v>
      </c>
      <c r="N32" s="56">
        <f t="shared" si="49"/>
        <v>0</v>
      </c>
      <c r="O32" s="56">
        <f t="shared" si="49"/>
        <v>0</v>
      </c>
      <c r="P32" s="56">
        <f t="shared" si="49"/>
        <v>0</v>
      </c>
      <c r="Q32" s="56">
        <f t="shared" si="49"/>
        <v>0</v>
      </c>
      <c r="R32" s="56">
        <f t="shared" si="49"/>
        <v>0</v>
      </c>
      <c r="S32" s="56">
        <f t="shared" si="49"/>
        <v>0</v>
      </c>
      <c r="T32" s="56">
        <f t="shared" si="49"/>
        <v>0</v>
      </c>
      <c r="U32" s="56">
        <f t="shared" si="49"/>
        <v>0</v>
      </c>
      <c r="V32" s="56">
        <f t="shared" si="49"/>
        <v>0</v>
      </c>
      <c r="W32" s="56">
        <f t="shared" si="49"/>
        <v>0</v>
      </c>
      <c r="X32" s="56">
        <f t="shared" si="49"/>
        <v>0</v>
      </c>
      <c r="Y32" s="56">
        <f t="shared" si="49"/>
        <v>0</v>
      </c>
      <c r="Z32" s="56">
        <f t="shared" si="49"/>
        <v>0</v>
      </c>
      <c r="AA32" s="56">
        <f t="shared" si="49"/>
        <v>0</v>
      </c>
      <c r="AB32" s="56">
        <f t="shared" si="49"/>
        <v>0</v>
      </c>
      <c r="AC32" s="56">
        <f t="shared" si="49"/>
        <v>0</v>
      </c>
      <c r="AD32" s="56">
        <f t="shared" si="49"/>
        <v>0</v>
      </c>
      <c r="AE32" s="56">
        <f t="shared" si="49"/>
        <v>0</v>
      </c>
      <c r="AF32" s="56">
        <f t="shared" si="49"/>
        <v>0</v>
      </c>
      <c r="AG32" s="56">
        <f t="shared" si="49"/>
        <v>0</v>
      </c>
      <c r="AH32" s="56">
        <f t="shared" si="49"/>
        <v>0</v>
      </c>
      <c r="AI32" s="56">
        <f t="shared" si="49"/>
        <v>0</v>
      </c>
      <c r="AJ32" s="56">
        <f t="shared" si="49"/>
        <v>0</v>
      </c>
      <c r="AK32" s="56">
        <f>+AK31+AK21+AK17+AK15+AK13</f>
        <v>-464582598.18427974</v>
      </c>
      <c r="AL32" s="56">
        <f t="shared" si="49"/>
        <v>-39310520.070995443</v>
      </c>
      <c r="AM32" s="56">
        <f t="shared" si="49"/>
        <v>0</v>
      </c>
      <c r="AN32" s="56">
        <f t="shared" si="49"/>
        <v>13001482.406718556</v>
      </c>
      <c r="AO32" s="56">
        <f t="shared" si="49"/>
        <v>0</v>
      </c>
      <c r="AP32" s="56">
        <f t="shared" si="49"/>
        <v>0</v>
      </c>
      <c r="AQ32" s="56">
        <f t="shared" si="49"/>
        <v>0</v>
      </c>
      <c r="AR32" s="56">
        <f t="shared" si="49"/>
        <v>0</v>
      </c>
      <c r="AS32" s="56">
        <f t="shared" si="49"/>
        <v>0</v>
      </c>
      <c r="AT32" s="56">
        <f t="shared" si="49"/>
        <v>0</v>
      </c>
      <c r="AU32" s="56">
        <f t="shared" si="49"/>
        <v>0</v>
      </c>
      <c r="AV32" s="56">
        <f t="shared" si="49"/>
        <v>0</v>
      </c>
      <c r="AW32" s="56">
        <f t="shared" si="49"/>
        <v>0</v>
      </c>
      <c r="AX32" s="56">
        <f t="shared" si="49"/>
        <v>0</v>
      </c>
      <c r="AY32" s="56">
        <f t="shared" si="49"/>
        <v>0</v>
      </c>
      <c r="AZ32" s="56">
        <f t="shared" si="49"/>
        <v>0</v>
      </c>
      <c r="BA32" s="56">
        <f t="shared" si="49"/>
        <v>0</v>
      </c>
      <c r="BB32" s="56">
        <f t="shared" si="49"/>
        <v>0</v>
      </c>
      <c r="BC32" s="56">
        <f t="shared" si="49"/>
        <v>0</v>
      </c>
      <c r="BD32" s="56">
        <f t="shared" si="49"/>
        <v>0</v>
      </c>
      <c r="BE32" s="56">
        <f t="shared" si="49"/>
        <v>0</v>
      </c>
      <c r="BF32" s="56">
        <f t="shared" si="49"/>
        <v>0</v>
      </c>
      <c r="BG32" s="56">
        <f t="shared" si="49"/>
        <v>0</v>
      </c>
      <c r="BH32" s="56">
        <f t="shared" si="49"/>
        <v>0</v>
      </c>
      <c r="BI32" s="56">
        <f t="shared" si="49"/>
        <v>-2737438.2</v>
      </c>
      <c r="BJ32" s="56">
        <f t="shared" si="49"/>
        <v>0</v>
      </c>
      <c r="BK32" s="56">
        <f t="shared" si="49"/>
        <v>0</v>
      </c>
      <c r="BL32" s="56">
        <f t="shared" si="49"/>
        <v>0</v>
      </c>
      <c r="BM32" s="56">
        <f t="shared" si="49"/>
        <v>0</v>
      </c>
      <c r="BN32" s="56">
        <f t="shared" si="49"/>
        <v>0</v>
      </c>
      <c r="BO32" s="56">
        <f t="shared" si="49"/>
        <v>0</v>
      </c>
      <c r="BP32" s="56">
        <f t="shared" si="49"/>
        <v>0</v>
      </c>
      <c r="BQ32" s="56">
        <f t="shared" si="49"/>
        <v>0</v>
      </c>
      <c r="BR32" s="56">
        <f t="shared" ref="BR32:EC32" si="50">+BR31+BR21+BR17+BR15+BR13</f>
        <v>0</v>
      </c>
      <c r="BS32" s="56">
        <f t="shared" si="50"/>
        <v>0</v>
      </c>
      <c r="BT32" s="56">
        <f t="shared" si="50"/>
        <v>0</v>
      </c>
      <c r="BU32" s="56">
        <f t="shared" si="50"/>
        <v>0</v>
      </c>
      <c r="BV32" s="56">
        <f t="shared" si="50"/>
        <v>0</v>
      </c>
      <c r="BW32" s="56">
        <f t="shared" si="50"/>
        <v>0</v>
      </c>
      <c r="BX32" s="56">
        <f t="shared" si="50"/>
        <v>-29046475.864276886</v>
      </c>
      <c r="BY32" s="56">
        <f t="shared" si="50"/>
        <v>-493629074.04855663</v>
      </c>
      <c r="BZ32" s="56">
        <f t="shared" si="50"/>
        <v>526673647.51144338</v>
      </c>
      <c r="CA32" s="56">
        <f t="shared" si="50"/>
        <v>15737976.978988782</v>
      </c>
      <c r="CB32" s="56">
        <f t="shared" si="50"/>
        <v>0</v>
      </c>
      <c r="CC32" s="56">
        <f t="shared" si="50"/>
        <v>0</v>
      </c>
      <c r="CD32" s="56">
        <f t="shared" si="50"/>
        <v>0</v>
      </c>
      <c r="CE32" s="56">
        <f t="shared" si="50"/>
        <v>0</v>
      </c>
      <c r="CF32" s="56">
        <f t="shared" si="50"/>
        <v>0</v>
      </c>
      <c r="CG32" s="56">
        <f t="shared" si="50"/>
        <v>0</v>
      </c>
      <c r="CH32" s="56">
        <f t="shared" si="50"/>
        <v>0</v>
      </c>
      <c r="CI32" s="56">
        <f t="shared" si="50"/>
        <v>0</v>
      </c>
      <c r="CJ32" s="56">
        <f t="shared" si="50"/>
        <v>0</v>
      </c>
      <c r="CK32" s="56">
        <f t="shared" si="50"/>
        <v>0</v>
      </c>
      <c r="CL32" s="56">
        <f t="shared" si="50"/>
        <v>0</v>
      </c>
      <c r="CM32" s="56">
        <f t="shared" si="50"/>
        <v>0</v>
      </c>
      <c r="CN32" s="56">
        <f t="shared" si="50"/>
        <v>0</v>
      </c>
      <c r="CO32" s="56">
        <f t="shared" si="50"/>
        <v>0</v>
      </c>
      <c r="CP32" s="56">
        <f t="shared" si="50"/>
        <v>0</v>
      </c>
      <c r="CQ32" s="56">
        <f t="shared" si="50"/>
        <v>0</v>
      </c>
      <c r="CR32" s="56">
        <f t="shared" si="50"/>
        <v>0</v>
      </c>
      <c r="CS32" s="56">
        <f t="shared" si="50"/>
        <v>0</v>
      </c>
      <c r="CT32" s="56">
        <f t="shared" si="50"/>
        <v>0</v>
      </c>
      <c r="CU32" s="56">
        <f t="shared" si="50"/>
        <v>0</v>
      </c>
      <c r="CV32" s="56">
        <f t="shared" si="50"/>
        <v>0</v>
      </c>
      <c r="CW32" s="56">
        <f t="shared" si="50"/>
        <v>0</v>
      </c>
      <c r="CX32" s="56">
        <f t="shared" si="50"/>
        <v>0</v>
      </c>
      <c r="CY32" s="56">
        <f t="shared" si="50"/>
        <v>0</v>
      </c>
      <c r="CZ32" s="56">
        <f t="shared" si="50"/>
        <v>0</v>
      </c>
      <c r="DA32" s="56">
        <f t="shared" si="50"/>
        <v>0</v>
      </c>
      <c r="DB32" s="56">
        <f t="shared" si="50"/>
        <v>0</v>
      </c>
      <c r="DC32" s="56">
        <f t="shared" si="50"/>
        <v>0</v>
      </c>
      <c r="DD32" s="56">
        <f t="shared" si="50"/>
        <v>0</v>
      </c>
      <c r="DE32" s="56">
        <f t="shared" si="50"/>
        <v>0</v>
      </c>
      <c r="DF32" s="56">
        <f t="shared" si="50"/>
        <v>0</v>
      </c>
      <c r="DG32" s="56">
        <f t="shared" si="50"/>
        <v>0</v>
      </c>
      <c r="DH32" s="56">
        <f t="shared" si="50"/>
        <v>0</v>
      </c>
      <c r="DI32" s="56">
        <f t="shared" si="50"/>
        <v>0</v>
      </c>
      <c r="DJ32" s="56">
        <f t="shared" si="50"/>
        <v>0</v>
      </c>
      <c r="DK32" s="56">
        <f t="shared" si="50"/>
        <v>0</v>
      </c>
      <c r="DL32" s="56">
        <f t="shared" si="50"/>
        <v>15737976.978988782</v>
      </c>
      <c r="DM32" s="56">
        <f t="shared" si="50"/>
        <v>542411624.49043214</v>
      </c>
      <c r="DN32" s="56">
        <f t="shared" si="50"/>
        <v>3274964.9231417961</v>
      </c>
      <c r="DO32" s="56">
        <f t="shared" si="50"/>
        <v>0</v>
      </c>
      <c r="DP32" s="56">
        <f t="shared" si="50"/>
        <v>0</v>
      </c>
      <c r="DQ32" s="56">
        <f t="shared" si="50"/>
        <v>0</v>
      </c>
      <c r="DR32" s="56">
        <f t="shared" si="50"/>
        <v>0</v>
      </c>
      <c r="DS32" s="56">
        <f t="shared" si="50"/>
        <v>0</v>
      </c>
      <c r="DT32" s="56">
        <f t="shared" si="50"/>
        <v>0</v>
      </c>
      <c r="DU32" s="56">
        <f t="shared" si="50"/>
        <v>0</v>
      </c>
      <c r="DV32" s="56">
        <f t="shared" si="50"/>
        <v>0</v>
      </c>
      <c r="DW32" s="56">
        <f t="shared" si="50"/>
        <v>0</v>
      </c>
      <c r="DX32" s="56">
        <f t="shared" si="50"/>
        <v>0</v>
      </c>
      <c r="DY32" s="56">
        <f t="shared" si="50"/>
        <v>0</v>
      </c>
      <c r="DZ32" s="56">
        <f t="shared" si="50"/>
        <v>0</v>
      </c>
      <c r="EA32" s="56">
        <f t="shared" si="50"/>
        <v>0</v>
      </c>
      <c r="EB32" s="56">
        <f t="shared" si="50"/>
        <v>0</v>
      </c>
      <c r="EC32" s="56">
        <f t="shared" si="50"/>
        <v>0</v>
      </c>
      <c r="ED32" s="56">
        <f t="shared" ref="ED32:FC32" si="51">+ED31+ED21+ED17+ED15+ED13</f>
        <v>0</v>
      </c>
      <c r="EE32" s="56">
        <f t="shared" si="51"/>
        <v>0</v>
      </c>
      <c r="EF32" s="56">
        <f t="shared" si="51"/>
        <v>0</v>
      </c>
      <c r="EG32" s="56">
        <f t="shared" si="51"/>
        <v>0</v>
      </c>
      <c r="EH32" s="56">
        <f t="shared" si="51"/>
        <v>0</v>
      </c>
      <c r="EI32" s="56">
        <f t="shared" si="51"/>
        <v>0</v>
      </c>
      <c r="EJ32" s="56">
        <f t="shared" si="51"/>
        <v>0</v>
      </c>
      <c r="EK32" s="56">
        <f t="shared" si="51"/>
        <v>-3878486.3201492336</v>
      </c>
      <c r="EL32" s="56">
        <f t="shared" si="51"/>
        <v>0</v>
      </c>
      <c r="EM32" s="56">
        <f t="shared" si="51"/>
        <v>0</v>
      </c>
      <c r="EN32" s="56">
        <f t="shared" si="51"/>
        <v>0</v>
      </c>
      <c r="EO32" s="56">
        <f t="shared" si="51"/>
        <v>0</v>
      </c>
      <c r="EP32" s="56">
        <f t="shared" si="51"/>
        <v>0</v>
      </c>
      <c r="EQ32" s="56">
        <f t="shared" si="51"/>
        <v>0</v>
      </c>
      <c r="ER32" s="56">
        <f t="shared" si="51"/>
        <v>0</v>
      </c>
      <c r="ES32" s="56">
        <f t="shared" si="51"/>
        <v>0</v>
      </c>
      <c r="ET32" s="56">
        <f t="shared" si="51"/>
        <v>0</v>
      </c>
      <c r="EU32" s="56">
        <f t="shared" si="51"/>
        <v>0</v>
      </c>
      <c r="EV32" s="56">
        <f t="shared" si="51"/>
        <v>-1563101.9793985982</v>
      </c>
      <c r="EW32" s="56">
        <f t="shared" si="51"/>
        <v>0</v>
      </c>
      <c r="EX32" s="56">
        <f t="shared" si="51"/>
        <v>0</v>
      </c>
      <c r="EY32" s="56">
        <f t="shared" si="51"/>
        <v>-2166623.3764060354</v>
      </c>
      <c r="EZ32" s="56">
        <f t="shared" si="51"/>
        <v>-480057720.44597387</v>
      </c>
      <c r="FA32" s="56">
        <f t="shared" si="51"/>
        <v>540245001.11402607</v>
      </c>
      <c r="FB32" s="56">
        <f t="shared" si="51"/>
        <v>93053500.841340855</v>
      </c>
      <c r="FC32" s="56">
        <f t="shared" si="51"/>
        <v>633298501.95536697</v>
      </c>
      <c r="FD32" s="12">
        <v>0</v>
      </c>
    </row>
    <row r="33" spans="1:159" ht="15" customHeight="1" outlineLevel="2" x14ac:dyDescent="0.25">
      <c r="A33" s="21">
        <f t="shared" si="2"/>
        <v>27</v>
      </c>
      <c r="B33" s="306" t="s">
        <v>111</v>
      </c>
      <c r="C33" s="57" t="s">
        <v>112</v>
      </c>
      <c r="D33" s="53">
        <v>710</v>
      </c>
      <c r="AK33" s="36">
        <f t="shared" ref="AK33:AK86" si="52">SUM(F33:AJ33)</f>
        <v>0</v>
      </c>
      <c r="BX33" s="38">
        <f t="shared" ref="BX33:BX86" si="53">SUM(AL33:BW33)</f>
        <v>0</v>
      </c>
      <c r="BY33" s="38">
        <f t="shared" ref="BY33:BY62" si="54">BX33+AK33</f>
        <v>0</v>
      </c>
      <c r="BZ33" s="38">
        <f t="shared" ref="BZ33:BZ62" si="55">BY33+E33</f>
        <v>0</v>
      </c>
      <c r="DL33" s="38">
        <f t="shared" ref="DL33:DL62" si="56">SUM(CA33:DK33)</f>
        <v>0</v>
      </c>
      <c r="DM33" s="38">
        <f t="shared" ref="DM33:DM86" si="57">DL33+BZ33</f>
        <v>0</v>
      </c>
      <c r="EY33" s="38">
        <f t="shared" ref="EY33:EY62" si="58">SUM(DN33:EX33)</f>
        <v>0</v>
      </c>
      <c r="EZ33" s="38">
        <f t="shared" ref="EZ33:EZ62" si="59">+BX33+AK33+DL33+EY33</f>
        <v>0</v>
      </c>
      <c r="FA33" s="38">
        <f t="shared" ref="FA33:FA62" si="60">+E33+EZ33</f>
        <v>0</v>
      </c>
      <c r="FC33" s="38">
        <f t="shared" ref="FC33:FC62" si="61">FA33+FB33</f>
        <v>0</v>
      </c>
    </row>
    <row r="34" spans="1:159" ht="15" customHeight="1" outlineLevel="2" x14ac:dyDescent="0.25">
      <c r="A34" s="21">
        <f t="shared" si="2"/>
        <v>28</v>
      </c>
      <c r="B34" s="327"/>
      <c r="C34" s="43" t="s">
        <v>113</v>
      </c>
      <c r="D34" s="53">
        <v>711</v>
      </c>
      <c r="AK34" s="36">
        <f t="shared" si="52"/>
        <v>0</v>
      </c>
      <c r="BX34" s="38">
        <f t="shared" si="53"/>
        <v>0</v>
      </c>
      <c r="BY34" s="38">
        <f t="shared" si="54"/>
        <v>0</v>
      </c>
      <c r="BZ34" s="38">
        <f t="shared" si="55"/>
        <v>0</v>
      </c>
      <c r="DL34" s="38">
        <f t="shared" si="56"/>
        <v>0</v>
      </c>
      <c r="DM34" s="38">
        <f t="shared" si="57"/>
        <v>0</v>
      </c>
      <c r="EY34" s="38">
        <f t="shared" si="58"/>
        <v>0</v>
      </c>
      <c r="EZ34" s="38">
        <f t="shared" si="59"/>
        <v>0</v>
      </c>
      <c r="FA34" s="38">
        <f t="shared" si="60"/>
        <v>0</v>
      </c>
      <c r="FC34" s="38">
        <f t="shared" si="61"/>
        <v>0</v>
      </c>
    </row>
    <row r="35" spans="1:159" ht="15" customHeight="1" outlineLevel="2" x14ac:dyDescent="0.25">
      <c r="A35" s="21">
        <f t="shared" si="2"/>
        <v>29</v>
      </c>
      <c r="B35" s="327"/>
      <c r="C35" s="43" t="s">
        <v>114</v>
      </c>
      <c r="D35" s="53">
        <v>712</v>
      </c>
      <c r="AK35" s="36">
        <f t="shared" si="52"/>
        <v>0</v>
      </c>
      <c r="BX35" s="38">
        <f t="shared" si="53"/>
        <v>0</v>
      </c>
      <c r="BY35" s="38">
        <f t="shared" si="54"/>
        <v>0</v>
      </c>
      <c r="BZ35" s="38">
        <f t="shared" si="55"/>
        <v>0</v>
      </c>
      <c r="DL35" s="38">
        <f t="shared" si="56"/>
        <v>0</v>
      </c>
      <c r="DM35" s="38">
        <f t="shared" si="57"/>
        <v>0</v>
      </c>
      <c r="EY35" s="38">
        <f t="shared" si="58"/>
        <v>0</v>
      </c>
      <c r="EZ35" s="38">
        <f t="shared" si="59"/>
        <v>0</v>
      </c>
      <c r="FA35" s="38">
        <f t="shared" si="60"/>
        <v>0</v>
      </c>
      <c r="FC35" s="38">
        <f t="shared" si="61"/>
        <v>0</v>
      </c>
    </row>
    <row r="36" spans="1:159" ht="15" customHeight="1" outlineLevel="2" x14ac:dyDescent="0.25">
      <c r="A36" s="21">
        <f t="shared" si="2"/>
        <v>30</v>
      </c>
      <c r="B36" s="327"/>
      <c r="C36" s="43" t="s">
        <v>115</v>
      </c>
      <c r="D36" s="53">
        <v>713</v>
      </c>
      <c r="AK36" s="36">
        <f t="shared" si="52"/>
        <v>0</v>
      </c>
      <c r="BX36" s="38">
        <f t="shared" si="53"/>
        <v>0</v>
      </c>
      <c r="BY36" s="38">
        <f t="shared" si="54"/>
        <v>0</v>
      </c>
      <c r="BZ36" s="38">
        <f t="shared" si="55"/>
        <v>0</v>
      </c>
      <c r="DL36" s="38">
        <f t="shared" si="56"/>
        <v>0</v>
      </c>
      <c r="DM36" s="38">
        <f t="shared" si="57"/>
        <v>0</v>
      </c>
      <c r="EY36" s="38">
        <f t="shared" si="58"/>
        <v>0</v>
      </c>
      <c r="EZ36" s="38">
        <f t="shared" si="59"/>
        <v>0</v>
      </c>
      <c r="FA36" s="38">
        <f t="shared" si="60"/>
        <v>0</v>
      </c>
      <c r="FC36" s="38">
        <f t="shared" si="61"/>
        <v>0</v>
      </c>
    </row>
    <row r="37" spans="1:159" ht="15" customHeight="1" outlineLevel="2" x14ac:dyDescent="0.25">
      <c r="A37" s="21">
        <f t="shared" si="2"/>
        <v>31</v>
      </c>
      <c r="B37" s="327"/>
      <c r="C37" s="43" t="s">
        <v>116</v>
      </c>
      <c r="D37" s="53">
        <v>714</v>
      </c>
      <c r="AK37" s="36">
        <f t="shared" si="52"/>
        <v>0</v>
      </c>
      <c r="BX37" s="38">
        <f t="shared" si="53"/>
        <v>0</v>
      </c>
      <c r="BY37" s="38">
        <f t="shared" si="54"/>
        <v>0</v>
      </c>
      <c r="BZ37" s="38">
        <f t="shared" si="55"/>
        <v>0</v>
      </c>
      <c r="DL37" s="38">
        <f t="shared" si="56"/>
        <v>0</v>
      </c>
      <c r="DM37" s="38">
        <f t="shared" si="57"/>
        <v>0</v>
      </c>
      <c r="EY37" s="38">
        <f t="shared" si="58"/>
        <v>0</v>
      </c>
      <c r="EZ37" s="38">
        <f t="shared" si="59"/>
        <v>0</v>
      </c>
      <c r="FA37" s="38">
        <f t="shared" si="60"/>
        <v>0</v>
      </c>
      <c r="FC37" s="38">
        <f t="shared" si="61"/>
        <v>0</v>
      </c>
    </row>
    <row r="38" spans="1:159" ht="15" customHeight="1" outlineLevel="2" x14ac:dyDescent="0.25">
      <c r="A38" s="21">
        <f t="shared" si="2"/>
        <v>32</v>
      </c>
      <c r="B38" s="327"/>
      <c r="C38" s="43" t="s">
        <v>117</v>
      </c>
      <c r="D38" s="53">
        <v>715</v>
      </c>
      <c r="P38" s="6"/>
      <c r="AK38" s="36">
        <f t="shared" si="52"/>
        <v>0</v>
      </c>
      <c r="AV38" s="6"/>
      <c r="BX38" s="38">
        <f t="shared" si="53"/>
        <v>0</v>
      </c>
      <c r="BY38" s="38">
        <f t="shared" si="54"/>
        <v>0</v>
      </c>
      <c r="BZ38" s="38">
        <f t="shared" si="55"/>
        <v>0</v>
      </c>
      <c r="CK38" s="6"/>
      <c r="DL38" s="38">
        <f t="shared" si="56"/>
        <v>0</v>
      </c>
      <c r="DM38" s="38">
        <f t="shared" si="57"/>
        <v>0</v>
      </c>
      <c r="DX38" s="6"/>
      <c r="EY38" s="38">
        <f t="shared" si="58"/>
        <v>0</v>
      </c>
      <c r="EZ38" s="38">
        <f t="shared" si="59"/>
        <v>0</v>
      </c>
      <c r="FA38" s="38">
        <f t="shared" si="60"/>
        <v>0</v>
      </c>
      <c r="FC38" s="38">
        <f t="shared" si="61"/>
        <v>0</v>
      </c>
    </row>
    <row r="39" spans="1:159" ht="15" customHeight="1" outlineLevel="2" x14ac:dyDescent="0.25">
      <c r="A39" s="21">
        <f t="shared" si="2"/>
        <v>33</v>
      </c>
      <c r="B39" s="327"/>
      <c r="C39" s="43" t="s">
        <v>118</v>
      </c>
      <c r="D39" s="53">
        <v>716</v>
      </c>
      <c r="E39" s="6"/>
      <c r="P39" s="6"/>
      <c r="AK39" s="36">
        <f t="shared" si="52"/>
        <v>0</v>
      </c>
      <c r="AV39" s="6"/>
      <c r="BX39" s="38">
        <f t="shared" si="53"/>
        <v>0</v>
      </c>
      <c r="BY39" s="38">
        <f t="shared" si="54"/>
        <v>0</v>
      </c>
      <c r="BZ39" s="38">
        <f t="shared" si="55"/>
        <v>0</v>
      </c>
      <c r="CK39" s="6"/>
      <c r="DL39" s="38">
        <f t="shared" si="56"/>
        <v>0</v>
      </c>
      <c r="DM39" s="38">
        <f t="shared" si="57"/>
        <v>0</v>
      </c>
      <c r="DX39" s="6"/>
      <c r="EY39" s="38">
        <f t="shared" si="58"/>
        <v>0</v>
      </c>
      <c r="EZ39" s="38">
        <f t="shared" si="59"/>
        <v>0</v>
      </c>
      <c r="FA39" s="38">
        <f t="shared" si="60"/>
        <v>0</v>
      </c>
      <c r="FC39" s="38">
        <f t="shared" si="61"/>
        <v>0</v>
      </c>
    </row>
    <row r="40" spans="1:159" ht="15" customHeight="1" outlineLevel="2" x14ac:dyDescent="0.25">
      <c r="A40" s="21">
        <f t="shared" si="2"/>
        <v>34</v>
      </c>
      <c r="B40" s="327"/>
      <c r="C40" s="43" t="s">
        <v>119</v>
      </c>
      <c r="D40" s="53">
        <v>717</v>
      </c>
      <c r="E40" s="35">
        <v>129321.22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5">
        <v>87.824407061859148</v>
      </c>
      <c r="Q40" s="37"/>
      <c r="R40" s="37"/>
      <c r="S40" s="37"/>
      <c r="T40" s="37"/>
      <c r="U40" s="37"/>
      <c r="V40" s="37"/>
      <c r="W40" s="36">
        <v>1089.4786276849572</v>
      </c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6">
        <f t="shared" si="52"/>
        <v>1177.3030347468164</v>
      </c>
      <c r="AV40" s="35">
        <v>-36.454911208441303</v>
      </c>
      <c r="BX40" s="38">
        <f t="shared" si="53"/>
        <v>-36.454911208441303</v>
      </c>
      <c r="BY40" s="38">
        <f t="shared" si="54"/>
        <v>1140.8481235383751</v>
      </c>
      <c r="BZ40" s="38">
        <f t="shared" si="55"/>
        <v>130462.06812353838</v>
      </c>
      <c r="CK40" s="35">
        <v>1.3477337680756047</v>
      </c>
      <c r="DL40" s="38">
        <f t="shared" si="56"/>
        <v>1.3477337680756047</v>
      </c>
      <c r="DM40" s="38">
        <f t="shared" si="57"/>
        <v>130463.41585730646</v>
      </c>
      <c r="DX40" s="35">
        <v>6.7780728131089241</v>
      </c>
      <c r="EI40" s="38">
        <v>42486.469846420718</v>
      </c>
      <c r="EY40" s="38">
        <f t="shared" si="58"/>
        <v>42493.247919233829</v>
      </c>
      <c r="EZ40" s="38">
        <f t="shared" si="59"/>
        <v>43635.443776540276</v>
      </c>
      <c r="FA40" s="38">
        <f t="shared" si="60"/>
        <v>172956.66377654028</v>
      </c>
      <c r="FC40" s="38">
        <f t="shared" si="61"/>
        <v>172956.66377654028</v>
      </c>
    </row>
    <row r="41" spans="1:159" ht="15" customHeight="1" outlineLevel="2" x14ac:dyDescent="0.25">
      <c r="A41" s="21">
        <f t="shared" si="2"/>
        <v>35</v>
      </c>
      <c r="B41" s="327"/>
      <c r="C41" s="43" t="s">
        <v>120</v>
      </c>
      <c r="D41" s="53">
        <v>718</v>
      </c>
      <c r="P41" s="6"/>
      <c r="AK41" s="36">
        <f t="shared" si="52"/>
        <v>0</v>
      </c>
      <c r="AV41" s="6"/>
      <c r="BX41" s="38">
        <f t="shared" si="53"/>
        <v>0</v>
      </c>
      <c r="BY41" s="38">
        <f t="shared" si="54"/>
        <v>0</v>
      </c>
      <c r="BZ41" s="38">
        <f t="shared" si="55"/>
        <v>0</v>
      </c>
      <c r="CK41" s="6"/>
      <c r="DL41" s="38">
        <f t="shared" si="56"/>
        <v>0</v>
      </c>
      <c r="DM41" s="38">
        <f t="shared" si="57"/>
        <v>0</v>
      </c>
      <c r="DX41" s="6"/>
      <c r="EY41" s="38">
        <f t="shared" si="58"/>
        <v>0</v>
      </c>
      <c r="EZ41" s="38">
        <f t="shared" si="59"/>
        <v>0</v>
      </c>
      <c r="FA41" s="38">
        <f t="shared" si="60"/>
        <v>0</v>
      </c>
      <c r="FC41" s="38">
        <f t="shared" si="61"/>
        <v>0</v>
      </c>
    </row>
    <row r="42" spans="1:159" ht="15" customHeight="1" outlineLevel="2" x14ac:dyDescent="0.25">
      <c r="A42" s="21">
        <f t="shared" si="2"/>
        <v>36</v>
      </c>
      <c r="B42" s="327"/>
      <c r="C42" s="43" t="s">
        <v>121</v>
      </c>
      <c r="D42" s="53">
        <v>719</v>
      </c>
      <c r="P42" s="6"/>
      <c r="AK42" s="36">
        <f t="shared" si="52"/>
        <v>0</v>
      </c>
      <c r="AV42" s="6"/>
      <c r="BX42" s="38">
        <f t="shared" si="53"/>
        <v>0</v>
      </c>
      <c r="BY42" s="38">
        <f t="shared" si="54"/>
        <v>0</v>
      </c>
      <c r="BZ42" s="38">
        <f t="shared" si="55"/>
        <v>0</v>
      </c>
      <c r="CK42" s="6"/>
      <c r="DL42" s="38">
        <f t="shared" si="56"/>
        <v>0</v>
      </c>
      <c r="DM42" s="38">
        <f t="shared" si="57"/>
        <v>0</v>
      </c>
      <c r="DX42" s="6"/>
      <c r="EY42" s="38">
        <f t="shared" si="58"/>
        <v>0</v>
      </c>
      <c r="EZ42" s="38">
        <f t="shared" si="59"/>
        <v>0</v>
      </c>
      <c r="FA42" s="38">
        <f t="shared" si="60"/>
        <v>0</v>
      </c>
      <c r="FC42" s="38">
        <f t="shared" si="61"/>
        <v>0</v>
      </c>
    </row>
    <row r="43" spans="1:159" ht="15" customHeight="1" outlineLevel="2" x14ac:dyDescent="0.25">
      <c r="A43" s="21">
        <f t="shared" si="2"/>
        <v>37</v>
      </c>
      <c r="B43" s="327"/>
      <c r="C43" s="43" t="s">
        <v>122</v>
      </c>
      <c r="D43" s="53">
        <v>720</v>
      </c>
      <c r="P43" s="6"/>
      <c r="AK43" s="36">
        <f t="shared" si="52"/>
        <v>0</v>
      </c>
      <c r="AV43" s="6"/>
      <c r="BX43" s="38">
        <f t="shared" si="53"/>
        <v>0</v>
      </c>
      <c r="BY43" s="38">
        <f t="shared" si="54"/>
        <v>0</v>
      </c>
      <c r="BZ43" s="38">
        <f t="shared" si="55"/>
        <v>0</v>
      </c>
      <c r="CK43" s="6"/>
      <c r="DL43" s="38">
        <f t="shared" si="56"/>
        <v>0</v>
      </c>
      <c r="DM43" s="38">
        <f t="shared" si="57"/>
        <v>0</v>
      </c>
      <c r="DX43" s="6"/>
      <c r="EY43" s="38">
        <f t="shared" si="58"/>
        <v>0</v>
      </c>
      <c r="EZ43" s="38">
        <f t="shared" si="59"/>
        <v>0</v>
      </c>
      <c r="FA43" s="38">
        <f t="shared" si="60"/>
        <v>0</v>
      </c>
      <c r="FC43" s="38">
        <f t="shared" si="61"/>
        <v>0</v>
      </c>
    </row>
    <row r="44" spans="1:159" ht="15" customHeight="1" outlineLevel="2" x14ac:dyDescent="0.25">
      <c r="A44" s="21">
        <f t="shared" si="2"/>
        <v>38</v>
      </c>
      <c r="B44" s="327"/>
      <c r="C44" s="43" t="s">
        <v>123</v>
      </c>
      <c r="D44" s="53">
        <v>721</v>
      </c>
      <c r="P44" s="6"/>
      <c r="AK44" s="36">
        <f t="shared" si="52"/>
        <v>0</v>
      </c>
      <c r="AV44" s="6"/>
      <c r="BX44" s="38">
        <f t="shared" si="53"/>
        <v>0</v>
      </c>
      <c r="BY44" s="38">
        <f t="shared" si="54"/>
        <v>0</v>
      </c>
      <c r="BZ44" s="38">
        <f t="shared" si="55"/>
        <v>0</v>
      </c>
      <c r="CK44" s="6"/>
      <c r="DL44" s="38">
        <f t="shared" si="56"/>
        <v>0</v>
      </c>
      <c r="DM44" s="38">
        <f t="shared" si="57"/>
        <v>0</v>
      </c>
      <c r="DX44" s="6"/>
      <c r="EY44" s="38">
        <f t="shared" si="58"/>
        <v>0</v>
      </c>
      <c r="EZ44" s="38">
        <f t="shared" si="59"/>
        <v>0</v>
      </c>
      <c r="FA44" s="38">
        <f t="shared" si="60"/>
        <v>0</v>
      </c>
      <c r="FC44" s="38">
        <f t="shared" si="61"/>
        <v>0</v>
      </c>
    </row>
    <row r="45" spans="1:159" ht="15" customHeight="1" outlineLevel="2" x14ac:dyDescent="0.25">
      <c r="A45" s="21">
        <f t="shared" si="2"/>
        <v>39</v>
      </c>
      <c r="B45" s="327"/>
      <c r="C45" s="43" t="s">
        <v>124</v>
      </c>
      <c r="D45" s="53">
        <v>722</v>
      </c>
      <c r="AK45" s="36">
        <f t="shared" si="52"/>
        <v>0</v>
      </c>
      <c r="BX45" s="38">
        <f t="shared" si="53"/>
        <v>0</v>
      </c>
      <c r="BY45" s="38">
        <f t="shared" si="54"/>
        <v>0</v>
      </c>
      <c r="BZ45" s="38">
        <f t="shared" si="55"/>
        <v>0</v>
      </c>
      <c r="DL45" s="38">
        <f t="shared" si="56"/>
        <v>0</v>
      </c>
      <c r="DM45" s="38">
        <f t="shared" si="57"/>
        <v>0</v>
      </c>
      <c r="EY45" s="38">
        <f t="shared" si="58"/>
        <v>0</v>
      </c>
      <c r="EZ45" s="38">
        <f t="shared" si="59"/>
        <v>0</v>
      </c>
      <c r="FA45" s="38">
        <f t="shared" si="60"/>
        <v>0</v>
      </c>
      <c r="FC45" s="38">
        <f t="shared" si="61"/>
        <v>0</v>
      </c>
    </row>
    <row r="46" spans="1:159" ht="15" customHeight="1" outlineLevel="2" x14ac:dyDescent="0.25">
      <c r="A46" s="21">
        <f t="shared" si="2"/>
        <v>40</v>
      </c>
      <c r="B46" s="327"/>
      <c r="C46" s="43" t="s">
        <v>125</v>
      </c>
      <c r="D46" s="53">
        <v>723</v>
      </c>
      <c r="AK46" s="36">
        <f t="shared" si="52"/>
        <v>0</v>
      </c>
      <c r="BX46" s="38">
        <f t="shared" si="53"/>
        <v>0</v>
      </c>
      <c r="BY46" s="38">
        <f t="shared" si="54"/>
        <v>0</v>
      </c>
      <c r="BZ46" s="38">
        <f t="shared" si="55"/>
        <v>0</v>
      </c>
      <c r="DL46" s="38">
        <f t="shared" si="56"/>
        <v>0</v>
      </c>
      <c r="DM46" s="38">
        <f t="shared" si="57"/>
        <v>0</v>
      </c>
      <c r="EY46" s="38">
        <f t="shared" si="58"/>
        <v>0</v>
      </c>
      <c r="EZ46" s="38">
        <f t="shared" si="59"/>
        <v>0</v>
      </c>
      <c r="FA46" s="38">
        <f t="shared" si="60"/>
        <v>0</v>
      </c>
      <c r="FC46" s="38">
        <f t="shared" si="61"/>
        <v>0</v>
      </c>
    </row>
    <row r="47" spans="1:159" ht="15" customHeight="1" outlineLevel="2" x14ac:dyDescent="0.25">
      <c r="A47" s="21">
        <f t="shared" si="2"/>
        <v>41</v>
      </c>
      <c r="B47" s="327"/>
      <c r="C47" s="43" t="s">
        <v>126</v>
      </c>
      <c r="D47" s="53">
        <v>724</v>
      </c>
      <c r="AK47" s="36">
        <f t="shared" si="52"/>
        <v>0</v>
      </c>
      <c r="BX47" s="38">
        <f t="shared" si="53"/>
        <v>0</v>
      </c>
      <c r="BY47" s="38">
        <f t="shared" si="54"/>
        <v>0</v>
      </c>
      <c r="BZ47" s="38">
        <f t="shared" si="55"/>
        <v>0</v>
      </c>
      <c r="DL47" s="38">
        <f t="shared" si="56"/>
        <v>0</v>
      </c>
      <c r="DM47" s="38">
        <f t="shared" si="57"/>
        <v>0</v>
      </c>
      <c r="EY47" s="38">
        <f t="shared" si="58"/>
        <v>0</v>
      </c>
      <c r="EZ47" s="38">
        <f t="shared" si="59"/>
        <v>0</v>
      </c>
      <c r="FA47" s="38">
        <f t="shared" si="60"/>
        <v>0</v>
      </c>
      <c r="FC47" s="38">
        <f t="shared" si="61"/>
        <v>0</v>
      </c>
    </row>
    <row r="48" spans="1:159" ht="15" customHeight="1" outlineLevel="2" x14ac:dyDescent="0.25">
      <c r="A48" s="21">
        <f t="shared" si="2"/>
        <v>42</v>
      </c>
      <c r="B48" s="327"/>
      <c r="C48" s="43" t="s">
        <v>127</v>
      </c>
      <c r="D48" s="53">
        <v>725</v>
      </c>
      <c r="AK48" s="36">
        <f t="shared" si="52"/>
        <v>0</v>
      </c>
      <c r="BX48" s="38">
        <f t="shared" si="53"/>
        <v>0</v>
      </c>
      <c r="BY48" s="38">
        <f t="shared" si="54"/>
        <v>0</v>
      </c>
      <c r="BZ48" s="38">
        <f t="shared" si="55"/>
        <v>0</v>
      </c>
      <c r="DL48" s="38">
        <f t="shared" si="56"/>
        <v>0</v>
      </c>
      <c r="DM48" s="38">
        <f t="shared" si="57"/>
        <v>0</v>
      </c>
      <c r="EY48" s="38">
        <f t="shared" si="58"/>
        <v>0</v>
      </c>
      <c r="EZ48" s="38">
        <f t="shared" si="59"/>
        <v>0</v>
      </c>
      <c r="FA48" s="38">
        <f t="shared" si="60"/>
        <v>0</v>
      </c>
      <c r="FC48" s="38">
        <f t="shared" si="61"/>
        <v>0</v>
      </c>
    </row>
    <row r="49" spans="1:159" ht="15" customHeight="1" outlineLevel="2" x14ac:dyDescent="0.25">
      <c r="A49" s="21">
        <f t="shared" si="2"/>
        <v>43</v>
      </c>
      <c r="B49" s="327"/>
      <c r="C49" s="43" t="s">
        <v>128</v>
      </c>
      <c r="D49" s="53">
        <v>726</v>
      </c>
      <c r="AK49" s="36">
        <f t="shared" si="52"/>
        <v>0</v>
      </c>
      <c r="BX49" s="38">
        <f t="shared" si="53"/>
        <v>0</v>
      </c>
      <c r="BY49" s="38">
        <f t="shared" si="54"/>
        <v>0</v>
      </c>
      <c r="BZ49" s="38">
        <f t="shared" si="55"/>
        <v>0</v>
      </c>
      <c r="DL49" s="38">
        <f t="shared" si="56"/>
        <v>0</v>
      </c>
      <c r="DM49" s="38">
        <f t="shared" si="57"/>
        <v>0</v>
      </c>
      <c r="EY49" s="38">
        <f t="shared" si="58"/>
        <v>0</v>
      </c>
      <c r="EZ49" s="38">
        <f t="shared" si="59"/>
        <v>0</v>
      </c>
      <c r="FA49" s="38">
        <f t="shared" si="60"/>
        <v>0</v>
      </c>
      <c r="FC49" s="38">
        <f t="shared" si="61"/>
        <v>0</v>
      </c>
    </row>
    <row r="50" spans="1:159" ht="15" customHeight="1" outlineLevel="2" x14ac:dyDescent="0.25">
      <c r="A50" s="21">
        <f t="shared" si="2"/>
        <v>44</v>
      </c>
      <c r="B50" s="327"/>
      <c r="C50" s="43" t="s">
        <v>129</v>
      </c>
      <c r="D50" s="53">
        <v>727</v>
      </c>
      <c r="AK50" s="36">
        <f t="shared" si="52"/>
        <v>0</v>
      </c>
      <c r="BX50" s="38">
        <f t="shared" si="53"/>
        <v>0</v>
      </c>
      <c r="BY50" s="38">
        <f t="shared" si="54"/>
        <v>0</v>
      </c>
      <c r="BZ50" s="38">
        <f t="shared" si="55"/>
        <v>0</v>
      </c>
      <c r="DL50" s="38">
        <f t="shared" si="56"/>
        <v>0</v>
      </c>
      <c r="DM50" s="38">
        <f t="shared" si="57"/>
        <v>0</v>
      </c>
      <c r="EY50" s="38">
        <f t="shared" si="58"/>
        <v>0</v>
      </c>
      <c r="EZ50" s="38">
        <f t="shared" si="59"/>
        <v>0</v>
      </c>
      <c r="FA50" s="38">
        <f t="shared" si="60"/>
        <v>0</v>
      </c>
      <c r="FC50" s="38">
        <f t="shared" si="61"/>
        <v>0</v>
      </c>
    </row>
    <row r="51" spans="1:159" ht="15" customHeight="1" outlineLevel="2" x14ac:dyDescent="0.25">
      <c r="A51" s="21">
        <f t="shared" si="2"/>
        <v>45</v>
      </c>
      <c r="B51" s="327"/>
      <c r="C51" s="43" t="s">
        <v>130</v>
      </c>
      <c r="D51" s="53">
        <v>728</v>
      </c>
      <c r="AK51" s="36">
        <f t="shared" si="52"/>
        <v>0</v>
      </c>
      <c r="BX51" s="38">
        <f t="shared" si="53"/>
        <v>0</v>
      </c>
      <c r="BY51" s="38">
        <f t="shared" si="54"/>
        <v>0</v>
      </c>
      <c r="BZ51" s="38">
        <f t="shared" si="55"/>
        <v>0</v>
      </c>
      <c r="DL51" s="38">
        <f t="shared" si="56"/>
        <v>0</v>
      </c>
      <c r="DM51" s="38">
        <f t="shared" si="57"/>
        <v>0</v>
      </c>
      <c r="EY51" s="38">
        <f t="shared" si="58"/>
        <v>0</v>
      </c>
      <c r="EZ51" s="38">
        <f t="shared" si="59"/>
        <v>0</v>
      </c>
      <c r="FA51" s="38">
        <f t="shared" si="60"/>
        <v>0</v>
      </c>
      <c r="FC51" s="38">
        <f t="shared" si="61"/>
        <v>0</v>
      </c>
    </row>
    <row r="52" spans="1:159" ht="15" customHeight="1" outlineLevel="2" x14ac:dyDescent="0.25">
      <c r="A52" s="21">
        <f t="shared" si="2"/>
        <v>46</v>
      </c>
      <c r="B52" s="327"/>
      <c r="C52" s="43" t="s">
        <v>131</v>
      </c>
      <c r="D52" s="53">
        <v>729</v>
      </c>
      <c r="AK52" s="36">
        <f t="shared" si="52"/>
        <v>0</v>
      </c>
      <c r="BX52" s="38">
        <f t="shared" si="53"/>
        <v>0</v>
      </c>
      <c r="BY52" s="38">
        <f t="shared" si="54"/>
        <v>0</v>
      </c>
      <c r="BZ52" s="38">
        <f t="shared" si="55"/>
        <v>0</v>
      </c>
      <c r="DL52" s="38">
        <f t="shared" si="56"/>
        <v>0</v>
      </c>
      <c r="DM52" s="38">
        <f t="shared" si="57"/>
        <v>0</v>
      </c>
      <c r="EY52" s="38">
        <f t="shared" si="58"/>
        <v>0</v>
      </c>
      <c r="EZ52" s="38">
        <f t="shared" si="59"/>
        <v>0</v>
      </c>
      <c r="FA52" s="38">
        <f t="shared" si="60"/>
        <v>0</v>
      </c>
      <c r="FC52" s="38">
        <f t="shared" si="61"/>
        <v>0</v>
      </c>
    </row>
    <row r="53" spans="1:159" ht="15" customHeight="1" outlineLevel="2" x14ac:dyDescent="0.25">
      <c r="A53" s="21">
        <f t="shared" si="2"/>
        <v>47</v>
      </c>
      <c r="B53" s="327"/>
      <c r="C53" s="43" t="s">
        <v>132</v>
      </c>
      <c r="D53" s="53">
        <v>730</v>
      </c>
      <c r="AK53" s="36">
        <f t="shared" si="52"/>
        <v>0</v>
      </c>
      <c r="BX53" s="38">
        <f t="shared" si="53"/>
        <v>0</v>
      </c>
      <c r="BY53" s="38">
        <f t="shared" si="54"/>
        <v>0</v>
      </c>
      <c r="BZ53" s="38">
        <f t="shared" si="55"/>
        <v>0</v>
      </c>
      <c r="DL53" s="38">
        <f t="shared" si="56"/>
        <v>0</v>
      </c>
      <c r="DM53" s="38">
        <f t="shared" si="57"/>
        <v>0</v>
      </c>
      <c r="EY53" s="38">
        <f t="shared" si="58"/>
        <v>0</v>
      </c>
      <c r="EZ53" s="38">
        <f t="shared" si="59"/>
        <v>0</v>
      </c>
      <c r="FA53" s="38">
        <f t="shared" si="60"/>
        <v>0</v>
      </c>
      <c r="FC53" s="38">
        <f t="shared" si="61"/>
        <v>0</v>
      </c>
    </row>
    <row r="54" spans="1:159" ht="15" customHeight="1" outlineLevel="2" x14ac:dyDescent="0.25">
      <c r="A54" s="21">
        <f t="shared" si="2"/>
        <v>48</v>
      </c>
      <c r="B54" s="327"/>
      <c r="C54" s="43" t="s">
        <v>133</v>
      </c>
      <c r="D54" s="53">
        <v>731</v>
      </c>
      <c r="AK54" s="36">
        <f t="shared" si="52"/>
        <v>0</v>
      </c>
      <c r="BX54" s="38">
        <f t="shared" si="53"/>
        <v>0</v>
      </c>
      <c r="BY54" s="38">
        <f t="shared" si="54"/>
        <v>0</v>
      </c>
      <c r="BZ54" s="38">
        <f t="shared" si="55"/>
        <v>0</v>
      </c>
      <c r="DL54" s="38">
        <f t="shared" si="56"/>
        <v>0</v>
      </c>
      <c r="DM54" s="38">
        <f t="shared" si="57"/>
        <v>0</v>
      </c>
      <c r="EY54" s="38">
        <f t="shared" si="58"/>
        <v>0</v>
      </c>
      <c r="EZ54" s="38">
        <f t="shared" si="59"/>
        <v>0</v>
      </c>
      <c r="FA54" s="38">
        <f t="shared" si="60"/>
        <v>0</v>
      </c>
      <c r="FC54" s="38">
        <f t="shared" si="61"/>
        <v>0</v>
      </c>
    </row>
    <row r="55" spans="1:159" ht="15" customHeight="1" outlineLevel="2" x14ac:dyDescent="0.25">
      <c r="A55" s="21">
        <f t="shared" si="2"/>
        <v>49</v>
      </c>
      <c r="B55" s="327"/>
      <c r="C55" s="43" t="s">
        <v>134</v>
      </c>
      <c r="D55" s="53">
        <v>732</v>
      </c>
      <c r="AK55" s="36">
        <f t="shared" si="52"/>
        <v>0</v>
      </c>
      <c r="BX55" s="38">
        <f t="shared" si="53"/>
        <v>0</v>
      </c>
      <c r="BY55" s="38">
        <f t="shared" si="54"/>
        <v>0</v>
      </c>
      <c r="BZ55" s="38">
        <f t="shared" si="55"/>
        <v>0</v>
      </c>
      <c r="DL55" s="38">
        <f t="shared" si="56"/>
        <v>0</v>
      </c>
      <c r="DM55" s="38">
        <f t="shared" si="57"/>
        <v>0</v>
      </c>
      <c r="EY55" s="38">
        <f t="shared" si="58"/>
        <v>0</v>
      </c>
      <c r="EZ55" s="38">
        <f t="shared" si="59"/>
        <v>0</v>
      </c>
      <c r="FA55" s="38">
        <f t="shared" si="60"/>
        <v>0</v>
      </c>
      <c r="FC55" s="38">
        <f t="shared" si="61"/>
        <v>0</v>
      </c>
    </row>
    <row r="56" spans="1:159" ht="15" customHeight="1" outlineLevel="2" x14ac:dyDescent="0.25">
      <c r="A56" s="21">
        <f t="shared" si="2"/>
        <v>50</v>
      </c>
      <c r="B56" s="327"/>
      <c r="C56" s="43" t="s">
        <v>135</v>
      </c>
      <c r="D56" s="53">
        <v>733</v>
      </c>
      <c r="AK56" s="36">
        <f t="shared" si="52"/>
        <v>0</v>
      </c>
      <c r="BX56" s="38">
        <f t="shared" si="53"/>
        <v>0</v>
      </c>
      <c r="BY56" s="38">
        <f t="shared" si="54"/>
        <v>0</v>
      </c>
      <c r="BZ56" s="38">
        <f t="shared" si="55"/>
        <v>0</v>
      </c>
      <c r="DL56" s="38">
        <f t="shared" si="56"/>
        <v>0</v>
      </c>
      <c r="DM56" s="38">
        <f t="shared" si="57"/>
        <v>0</v>
      </c>
      <c r="EY56" s="38">
        <f t="shared" si="58"/>
        <v>0</v>
      </c>
      <c r="EZ56" s="38">
        <f t="shared" si="59"/>
        <v>0</v>
      </c>
      <c r="FA56" s="38">
        <f t="shared" si="60"/>
        <v>0</v>
      </c>
      <c r="FC56" s="38">
        <f t="shared" si="61"/>
        <v>0</v>
      </c>
    </row>
    <row r="57" spans="1:159" ht="15" customHeight="1" outlineLevel="2" x14ac:dyDescent="0.25">
      <c r="A57" s="21">
        <f t="shared" si="2"/>
        <v>51</v>
      </c>
      <c r="B57" s="327"/>
      <c r="C57" s="43" t="s">
        <v>136</v>
      </c>
      <c r="D57" s="53">
        <v>734</v>
      </c>
      <c r="AK57" s="36">
        <f t="shared" si="52"/>
        <v>0</v>
      </c>
      <c r="BX57" s="38">
        <f t="shared" si="53"/>
        <v>0</v>
      </c>
      <c r="BY57" s="38">
        <f t="shared" si="54"/>
        <v>0</v>
      </c>
      <c r="BZ57" s="38">
        <f t="shared" si="55"/>
        <v>0</v>
      </c>
      <c r="DL57" s="38">
        <f t="shared" si="56"/>
        <v>0</v>
      </c>
      <c r="DM57" s="38">
        <f t="shared" si="57"/>
        <v>0</v>
      </c>
      <c r="EY57" s="38">
        <f t="shared" si="58"/>
        <v>0</v>
      </c>
      <c r="EZ57" s="38">
        <f t="shared" si="59"/>
        <v>0</v>
      </c>
      <c r="FA57" s="38">
        <f t="shared" si="60"/>
        <v>0</v>
      </c>
      <c r="FC57" s="38">
        <f t="shared" si="61"/>
        <v>0</v>
      </c>
    </row>
    <row r="58" spans="1:159" ht="15" customHeight="1" outlineLevel="2" x14ac:dyDescent="0.25">
      <c r="A58" s="21">
        <f t="shared" si="2"/>
        <v>52</v>
      </c>
      <c r="B58" s="327"/>
      <c r="C58" s="43" t="s">
        <v>137</v>
      </c>
      <c r="D58" s="53">
        <v>735</v>
      </c>
      <c r="AK58" s="36">
        <f t="shared" si="52"/>
        <v>0</v>
      </c>
      <c r="BX58" s="38">
        <f t="shared" si="53"/>
        <v>0</v>
      </c>
      <c r="BY58" s="38">
        <f t="shared" si="54"/>
        <v>0</v>
      </c>
      <c r="BZ58" s="38">
        <f t="shared" si="55"/>
        <v>0</v>
      </c>
      <c r="DL58" s="38">
        <f t="shared" si="56"/>
        <v>0</v>
      </c>
      <c r="DM58" s="38">
        <f t="shared" si="57"/>
        <v>0</v>
      </c>
      <c r="EY58" s="38">
        <f t="shared" si="58"/>
        <v>0</v>
      </c>
      <c r="EZ58" s="38">
        <f t="shared" si="59"/>
        <v>0</v>
      </c>
      <c r="FA58" s="38">
        <f t="shared" si="60"/>
        <v>0</v>
      </c>
      <c r="FC58" s="38">
        <f t="shared" si="61"/>
        <v>0</v>
      </c>
    </row>
    <row r="59" spans="1:159" ht="15" customHeight="1" outlineLevel="2" x14ac:dyDescent="0.25">
      <c r="A59" s="21">
        <f t="shared" si="2"/>
        <v>53</v>
      </c>
      <c r="B59" s="327"/>
      <c r="C59" s="43" t="s">
        <v>138</v>
      </c>
      <c r="D59" s="53">
        <v>736</v>
      </c>
      <c r="AK59" s="36">
        <f t="shared" si="52"/>
        <v>0</v>
      </c>
      <c r="BX59" s="38">
        <f t="shared" si="53"/>
        <v>0</v>
      </c>
      <c r="BY59" s="38">
        <f t="shared" si="54"/>
        <v>0</v>
      </c>
      <c r="BZ59" s="38">
        <f t="shared" si="55"/>
        <v>0</v>
      </c>
      <c r="DL59" s="38">
        <f t="shared" si="56"/>
        <v>0</v>
      </c>
      <c r="DM59" s="38">
        <f t="shared" si="57"/>
        <v>0</v>
      </c>
      <c r="EY59" s="38">
        <f t="shared" si="58"/>
        <v>0</v>
      </c>
      <c r="EZ59" s="38">
        <f t="shared" si="59"/>
        <v>0</v>
      </c>
      <c r="FA59" s="38">
        <f t="shared" si="60"/>
        <v>0</v>
      </c>
      <c r="FC59" s="38">
        <f t="shared" si="61"/>
        <v>0</v>
      </c>
    </row>
    <row r="60" spans="1:159" ht="15" customHeight="1" outlineLevel="2" x14ac:dyDescent="0.25">
      <c r="A60" s="21">
        <f t="shared" si="2"/>
        <v>54</v>
      </c>
      <c r="B60" s="327"/>
      <c r="C60" s="43" t="s">
        <v>139</v>
      </c>
      <c r="D60" s="53">
        <v>740</v>
      </c>
      <c r="AK60" s="36">
        <f t="shared" si="52"/>
        <v>0</v>
      </c>
      <c r="BX60" s="38">
        <f t="shared" si="53"/>
        <v>0</v>
      </c>
      <c r="BY60" s="38">
        <f t="shared" si="54"/>
        <v>0</v>
      </c>
      <c r="BZ60" s="38">
        <f t="shared" si="55"/>
        <v>0</v>
      </c>
      <c r="DL60" s="38">
        <f t="shared" si="56"/>
        <v>0</v>
      </c>
      <c r="DM60" s="38">
        <f t="shared" si="57"/>
        <v>0</v>
      </c>
      <c r="EY60" s="38">
        <f t="shared" si="58"/>
        <v>0</v>
      </c>
      <c r="EZ60" s="38">
        <f t="shared" si="59"/>
        <v>0</v>
      </c>
      <c r="FA60" s="38">
        <f t="shared" si="60"/>
        <v>0</v>
      </c>
      <c r="FC60" s="38">
        <f t="shared" si="61"/>
        <v>0</v>
      </c>
    </row>
    <row r="61" spans="1:159" ht="15" customHeight="1" outlineLevel="2" x14ac:dyDescent="0.25">
      <c r="A61" s="21">
        <f t="shared" si="2"/>
        <v>55</v>
      </c>
      <c r="B61" s="327"/>
      <c r="C61" s="43" t="s">
        <v>140</v>
      </c>
      <c r="D61" s="53">
        <v>741</v>
      </c>
      <c r="AK61" s="36">
        <f t="shared" si="52"/>
        <v>0</v>
      </c>
      <c r="BX61" s="38">
        <f t="shared" si="53"/>
        <v>0</v>
      </c>
      <c r="BY61" s="38">
        <f t="shared" si="54"/>
        <v>0</v>
      </c>
      <c r="BZ61" s="38">
        <f t="shared" si="55"/>
        <v>0</v>
      </c>
      <c r="DL61" s="38">
        <f t="shared" si="56"/>
        <v>0</v>
      </c>
      <c r="DM61" s="38">
        <f t="shared" si="57"/>
        <v>0</v>
      </c>
      <c r="EY61" s="38">
        <f t="shared" si="58"/>
        <v>0</v>
      </c>
      <c r="EZ61" s="38">
        <f t="shared" si="59"/>
        <v>0</v>
      </c>
      <c r="FA61" s="38">
        <f t="shared" si="60"/>
        <v>0</v>
      </c>
      <c r="FC61" s="38">
        <f t="shared" si="61"/>
        <v>0</v>
      </c>
    </row>
    <row r="62" spans="1:159" ht="15" customHeight="1" outlineLevel="2" x14ac:dyDescent="0.25">
      <c r="A62" s="21">
        <f t="shared" si="2"/>
        <v>56</v>
      </c>
      <c r="B62" s="327"/>
      <c r="C62" s="43" t="s">
        <v>141</v>
      </c>
      <c r="D62" s="53">
        <v>742</v>
      </c>
      <c r="AK62" s="36">
        <f t="shared" si="52"/>
        <v>0</v>
      </c>
      <c r="BX62" s="38">
        <f t="shared" si="53"/>
        <v>0</v>
      </c>
      <c r="BY62" s="38">
        <f t="shared" si="54"/>
        <v>0</v>
      </c>
      <c r="BZ62" s="38">
        <f t="shared" si="55"/>
        <v>0</v>
      </c>
      <c r="DL62" s="38">
        <f t="shared" si="56"/>
        <v>0</v>
      </c>
      <c r="DM62" s="38">
        <f t="shared" si="57"/>
        <v>0</v>
      </c>
      <c r="EY62" s="38">
        <f t="shared" si="58"/>
        <v>0</v>
      </c>
      <c r="EZ62" s="38">
        <f t="shared" si="59"/>
        <v>0</v>
      </c>
      <c r="FA62" s="38">
        <f t="shared" si="60"/>
        <v>0</v>
      </c>
      <c r="FC62" s="38">
        <f t="shared" si="61"/>
        <v>0</v>
      </c>
    </row>
    <row r="63" spans="1:159" ht="15" customHeight="1" outlineLevel="1" x14ac:dyDescent="0.25">
      <c r="A63" s="21">
        <f t="shared" si="2"/>
        <v>57</v>
      </c>
      <c r="B63" s="327"/>
      <c r="C63" s="336" t="s">
        <v>142</v>
      </c>
      <c r="D63" s="337"/>
      <c r="E63" s="46">
        <f>SUM(E33:E62)</f>
        <v>129321.22</v>
      </c>
      <c r="F63" s="46">
        <f t="shared" ref="F63:BQ63" si="62">SUM(F33:F62)</f>
        <v>0</v>
      </c>
      <c r="G63" s="46">
        <f t="shared" si="62"/>
        <v>0</v>
      </c>
      <c r="H63" s="46">
        <f t="shared" si="62"/>
        <v>0</v>
      </c>
      <c r="I63" s="46">
        <f t="shared" si="62"/>
        <v>0</v>
      </c>
      <c r="J63" s="46">
        <f t="shared" si="62"/>
        <v>0</v>
      </c>
      <c r="K63" s="46">
        <f t="shared" si="62"/>
        <v>0</v>
      </c>
      <c r="L63" s="46">
        <f t="shared" si="62"/>
        <v>0</v>
      </c>
      <c r="M63" s="46">
        <f t="shared" si="62"/>
        <v>0</v>
      </c>
      <c r="N63" s="46">
        <f t="shared" si="62"/>
        <v>0</v>
      </c>
      <c r="O63" s="46">
        <f t="shared" si="62"/>
        <v>0</v>
      </c>
      <c r="P63" s="46">
        <f t="shared" si="62"/>
        <v>87.824407061859148</v>
      </c>
      <c r="Q63" s="46">
        <f t="shared" si="62"/>
        <v>0</v>
      </c>
      <c r="R63" s="46">
        <f t="shared" si="62"/>
        <v>0</v>
      </c>
      <c r="S63" s="46">
        <f t="shared" si="62"/>
        <v>0</v>
      </c>
      <c r="T63" s="46">
        <f t="shared" si="62"/>
        <v>0</v>
      </c>
      <c r="U63" s="46">
        <f t="shared" si="62"/>
        <v>0</v>
      </c>
      <c r="V63" s="46">
        <f t="shared" si="62"/>
        <v>0</v>
      </c>
      <c r="W63" s="46">
        <f t="shared" si="62"/>
        <v>1089.4786276849572</v>
      </c>
      <c r="X63" s="46">
        <f t="shared" si="62"/>
        <v>0</v>
      </c>
      <c r="Y63" s="46">
        <f t="shared" si="62"/>
        <v>0</v>
      </c>
      <c r="Z63" s="46">
        <f t="shared" si="62"/>
        <v>0</v>
      </c>
      <c r="AA63" s="46">
        <f t="shared" si="62"/>
        <v>0</v>
      </c>
      <c r="AB63" s="46">
        <f t="shared" si="62"/>
        <v>0</v>
      </c>
      <c r="AC63" s="46">
        <f t="shared" si="62"/>
        <v>0</v>
      </c>
      <c r="AD63" s="46">
        <f t="shared" si="62"/>
        <v>0</v>
      </c>
      <c r="AE63" s="46">
        <f t="shared" si="62"/>
        <v>0</v>
      </c>
      <c r="AF63" s="46">
        <f t="shared" si="62"/>
        <v>0</v>
      </c>
      <c r="AG63" s="46">
        <f t="shared" si="62"/>
        <v>0</v>
      </c>
      <c r="AH63" s="46">
        <f t="shared" si="62"/>
        <v>0</v>
      </c>
      <c r="AI63" s="46">
        <f t="shared" si="62"/>
        <v>0</v>
      </c>
      <c r="AJ63" s="46">
        <f t="shared" si="62"/>
        <v>0</v>
      </c>
      <c r="AK63" s="46">
        <f>SUM(AK33:AK62)</f>
        <v>1177.3030347468164</v>
      </c>
      <c r="AL63" s="46">
        <f t="shared" si="62"/>
        <v>0</v>
      </c>
      <c r="AM63" s="46">
        <f t="shared" si="62"/>
        <v>0</v>
      </c>
      <c r="AN63" s="46">
        <f t="shared" si="62"/>
        <v>0</v>
      </c>
      <c r="AO63" s="46">
        <f t="shared" si="62"/>
        <v>0</v>
      </c>
      <c r="AP63" s="46">
        <f t="shared" si="62"/>
        <v>0</v>
      </c>
      <c r="AQ63" s="46">
        <f t="shared" si="62"/>
        <v>0</v>
      </c>
      <c r="AR63" s="46">
        <f t="shared" si="62"/>
        <v>0</v>
      </c>
      <c r="AS63" s="46">
        <f t="shared" si="62"/>
        <v>0</v>
      </c>
      <c r="AT63" s="46">
        <f t="shared" si="62"/>
        <v>0</v>
      </c>
      <c r="AU63" s="46">
        <f t="shared" si="62"/>
        <v>0</v>
      </c>
      <c r="AV63" s="46">
        <f t="shared" si="62"/>
        <v>-36.454911208441303</v>
      </c>
      <c r="AW63" s="46">
        <f t="shared" si="62"/>
        <v>0</v>
      </c>
      <c r="AX63" s="46">
        <f t="shared" si="62"/>
        <v>0</v>
      </c>
      <c r="AY63" s="46">
        <f t="shared" si="62"/>
        <v>0</v>
      </c>
      <c r="AZ63" s="46">
        <f t="shared" si="62"/>
        <v>0</v>
      </c>
      <c r="BA63" s="46">
        <f t="shared" si="62"/>
        <v>0</v>
      </c>
      <c r="BB63" s="46">
        <f t="shared" si="62"/>
        <v>0</v>
      </c>
      <c r="BC63" s="46">
        <f t="shared" si="62"/>
        <v>0</v>
      </c>
      <c r="BD63" s="46">
        <f t="shared" si="62"/>
        <v>0</v>
      </c>
      <c r="BE63" s="46">
        <f t="shared" si="62"/>
        <v>0</v>
      </c>
      <c r="BF63" s="46">
        <f t="shared" si="62"/>
        <v>0</v>
      </c>
      <c r="BG63" s="46">
        <f t="shared" si="62"/>
        <v>0</v>
      </c>
      <c r="BH63" s="46">
        <f t="shared" si="62"/>
        <v>0</v>
      </c>
      <c r="BI63" s="46">
        <f t="shared" si="62"/>
        <v>0</v>
      </c>
      <c r="BJ63" s="46">
        <f t="shared" si="62"/>
        <v>0</v>
      </c>
      <c r="BK63" s="46">
        <f t="shared" si="62"/>
        <v>0</v>
      </c>
      <c r="BL63" s="46">
        <f t="shared" si="62"/>
        <v>0</v>
      </c>
      <c r="BM63" s="46">
        <f t="shared" si="62"/>
        <v>0</v>
      </c>
      <c r="BN63" s="46">
        <f t="shared" si="62"/>
        <v>0</v>
      </c>
      <c r="BO63" s="46">
        <f t="shared" si="62"/>
        <v>0</v>
      </c>
      <c r="BP63" s="46">
        <f t="shared" si="62"/>
        <v>0</v>
      </c>
      <c r="BQ63" s="46">
        <f t="shared" si="62"/>
        <v>0</v>
      </c>
      <c r="BR63" s="46">
        <f t="shared" ref="BR63:BW63" si="63">SUM(BR33:BR62)</f>
        <v>0</v>
      </c>
      <c r="BS63" s="46">
        <f t="shared" si="63"/>
        <v>0</v>
      </c>
      <c r="BT63" s="46">
        <f t="shared" si="63"/>
        <v>0</v>
      </c>
      <c r="BU63" s="46">
        <f t="shared" si="63"/>
        <v>0</v>
      </c>
      <c r="BV63" s="46">
        <f t="shared" si="63"/>
        <v>0</v>
      </c>
      <c r="BW63" s="46">
        <f t="shared" si="63"/>
        <v>0</v>
      </c>
      <c r="BX63" s="46">
        <f>SUM(BX33:BX62)</f>
        <v>-36.454911208441303</v>
      </c>
      <c r="BY63" s="46">
        <f>SUM(BY33:BY62)</f>
        <v>1140.8481235383751</v>
      </c>
      <c r="BZ63" s="46">
        <f>SUM(BZ33:BZ62)</f>
        <v>130462.06812353838</v>
      </c>
      <c r="CA63" s="46">
        <f t="shared" ref="CA63:DK63" si="64">SUM(CA33:CA62)</f>
        <v>0</v>
      </c>
      <c r="CB63" s="46">
        <f t="shared" si="64"/>
        <v>0</v>
      </c>
      <c r="CC63" s="46">
        <f t="shared" si="64"/>
        <v>0</v>
      </c>
      <c r="CD63" s="46">
        <f t="shared" si="64"/>
        <v>0</v>
      </c>
      <c r="CE63" s="46">
        <f t="shared" si="64"/>
        <v>0</v>
      </c>
      <c r="CF63" s="46">
        <f t="shared" si="64"/>
        <v>0</v>
      </c>
      <c r="CG63" s="46">
        <f t="shared" si="64"/>
        <v>0</v>
      </c>
      <c r="CH63" s="46">
        <f t="shared" si="64"/>
        <v>0</v>
      </c>
      <c r="CI63" s="46">
        <f t="shared" si="64"/>
        <v>0</v>
      </c>
      <c r="CJ63" s="46">
        <f t="shared" si="64"/>
        <v>0</v>
      </c>
      <c r="CK63" s="46">
        <f t="shared" si="64"/>
        <v>1.3477337680756047</v>
      </c>
      <c r="CL63" s="46">
        <f t="shared" si="64"/>
        <v>0</v>
      </c>
      <c r="CM63" s="46">
        <f t="shared" si="64"/>
        <v>0</v>
      </c>
      <c r="CN63" s="46">
        <f t="shared" si="64"/>
        <v>0</v>
      </c>
      <c r="CO63" s="46">
        <f t="shared" si="64"/>
        <v>0</v>
      </c>
      <c r="CP63" s="46">
        <f t="shared" si="64"/>
        <v>0</v>
      </c>
      <c r="CQ63" s="46">
        <f t="shared" si="64"/>
        <v>0</v>
      </c>
      <c r="CR63" s="46">
        <f t="shared" si="64"/>
        <v>0</v>
      </c>
      <c r="CS63" s="46">
        <f t="shared" si="64"/>
        <v>0</v>
      </c>
      <c r="CT63" s="46">
        <f t="shared" si="64"/>
        <v>0</v>
      </c>
      <c r="CU63" s="46">
        <f t="shared" si="64"/>
        <v>0</v>
      </c>
      <c r="CV63" s="46">
        <f t="shared" si="64"/>
        <v>0</v>
      </c>
      <c r="CW63" s="46">
        <f t="shared" si="64"/>
        <v>0</v>
      </c>
      <c r="CX63" s="46">
        <f t="shared" si="64"/>
        <v>0</v>
      </c>
      <c r="CY63" s="46">
        <f t="shared" si="64"/>
        <v>0</v>
      </c>
      <c r="CZ63" s="46">
        <f t="shared" si="64"/>
        <v>0</v>
      </c>
      <c r="DA63" s="46">
        <f t="shared" si="64"/>
        <v>0</v>
      </c>
      <c r="DB63" s="46">
        <f t="shared" si="64"/>
        <v>0</v>
      </c>
      <c r="DC63" s="46">
        <f t="shared" si="64"/>
        <v>0</v>
      </c>
      <c r="DD63" s="46">
        <f t="shared" si="64"/>
        <v>0</v>
      </c>
      <c r="DE63" s="46">
        <f t="shared" si="64"/>
        <v>0</v>
      </c>
      <c r="DF63" s="46">
        <f t="shared" si="64"/>
        <v>0</v>
      </c>
      <c r="DG63" s="46">
        <f t="shared" si="64"/>
        <v>0</v>
      </c>
      <c r="DH63" s="46">
        <f t="shared" si="64"/>
        <v>0</v>
      </c>
      <c r="DI63" s="46">
        <f t="shared" si="64"/>
        <v>0</v>
      </c>
      <c r="DJ63" s="46">
        <f t="shared" si="64"/>
        <v>0</v>
      </c>
      <c r="DK63" s="46">
        <f t="shared" si="64"/>
        <v>0</v>
      </c>
      <c r="DL63" s="46">
        <f>SUM(DL33:DL62)</f>
        <v>1.3477337680756047</v>
      </c>
      <c r="DM63" s="46">
        <f>SUM(DM33:DM62)</f>
        <v>130463.41585730646</v>
      </c>
      <c r="DN63" s="46">
        <f t="shared" ref="DN63:FC63" si="65">SUM(DN33:DN62)</f>
        <v>0</v>
      </c>
      <c r="DO63" s="46">
        <f t="shared" si="65"/>
        <v>0</v>
      </c>
      <c r="DP63" s="46">
        <f t="shared" si="65"/>
        <v>0</v>
      </c>
      <c r="DQ63" s="46">
        <f t="shared" si="65"/>
        <v>0</v>
      </c>
      <c r="DR63" s="46">
        <f t="shared" si="65"/>
        <v>0</v>
      </c>
      <c r="DS63" s="46">
        <f t="shared" si="65"/>
        <v>0</v>
      </c>
      <c r="DT63" s="46">
        <f t="shared" si="65"/>
        <v>0</v>
      </c>
      <c r="DU63" s="46">
        <f t="shared" si="65"/>
        <v>0</v>
      </c>
      <c r="DV63" s="46">
        <f t="shared" si="65"/>
        <v>0</v>
      </c>
      <c r="DW63" s="46">
        <f t="shared" si="65"/>
        <v>0</v>
      </c>
      <c r="DX63" s="46">
        <f t="shared" si="65"/>
        <v>6.7780728131089241</v>
      </c>
      <c r="DY63" s="46">
        <f t="shared" si="65"/>
        <v>0</v>
      </c>
      <c r="DZ63" s="46">
        <f t="shared" si="65"/>
        <v>0</v>
      </c>
      <c r="EA63" s="46">
        <f t="shared" si="65"/>
        <v>0</v>
      </c>
      <c r="EB63" s="46">
        <f t="shared" si="65"/>
        <v>0</v>
      </c>
      <c r="EC63" s="46">
        <f t="shared" si="65"/>
        <v>0</v>
      </c>
      <c r="ED63" s="46">
        <f t="shared" si="65"/>
        <v>0</v>
      </c>
      <c r="EE63" s="46">
        <f t="shared" si="65"/>
        <v>0</v>
      </c>
      <c r="EF63" s="46">
        <f t="shared" si="65"/>
        <v>0</v>
      </c>
      <c r="EG63" s="46">
        <f t="shared" si="65"/>
        <v>0</v>
      </c>
      <c r="EH63" s="46">
        <f t="shared" si="65"/>
        <v>0</v>
      </c>
      <c r="EI63" s="46">
        <f t="shared" si="65"/>
        <v>42486.469846420718</v>
      </c>
      <c r="EJ63" s="46">
        <f t="shared" si="65"/>
        <v>0</v>
      </c>
      <c r="EK63" s="46">
        <f t="shared" si="65"/>
        <v>0</v>
      </c>
      <c r="EL63" s="46">
        <f t="shared" si="65"/>
        <v>0</v>
      </c>
      <c r="EM63" s="46">
        <f t="shared" si="65"/>
        <v>0</v>
      </c>
      <c r="EN63" s="46">
        <f t="shared" si="65"/>
        <v>0</v>
      </c>
      <c r="EO63" s="46">
        <f t="shared" si="65"/>
        <v>0</v>
      </c>
      <c r="EP63" s="46">
        <f t="shared" si="65"/>
        <v>0</v>
      </c>
      <c r="EQ63" s="46">
        <f t="shared" si="65"/>
        <v>0</v>
      </c>
      <c r="ER63" s="46">
        <f t="shared" si="65"/>
        <v>0</v>
      </c>
      <c r="ES63" s="46">
        <f t="shared" si="65"/>
        <v>0</v>
      </c>
      <c r="ET63" s="46">
        <f t="shared" si="65"/>
        <v>0</v>
      </c>
      <c r="EU63" s="46">
        <f t="shared" si="65"/>
        <v>0</v>
      </c>
      <c r="EV63" s="46">
        <f t="shared" si="65"/>
        <v>0</v>
      </c>
      <c r="EW63" s="46">
        <f t="shared" si="65"/>
        <v>0</v>
      </c>
      <c r="EX63" s="46">
        <f t="shared" si="65"/>
        <v>0</v>
      </c>
      <c r="EY63" s="46">
        <f t="shared" si="65"/>
        <v>42493.247919233829</v>
      </c>
      <c r="EZ63" s="46">
        <f t="shared" si="65"/>
        <v>43635.443776540276</v>
      </c>
      <c r="FA63" s="46">
        <f t="shared" si="65"/>
        <v>172956.66377654028</v>
      </c>
      <c r="FB63" s="46">
        <f t="shared" si="65"/>
        <v>0</v>
      </c>
      <c r="FC63" s="46">
        <f t="shared" si="65"/>
        <v>172956.66377654028</v>
      </c>
    </row>
    <row r="64" spans="1:159" ht="15" customHeight="1" outlineLevel="2" x14ac:dyDescent="0.25">
      <c r="A64" s="21">
        <f t="shared" si="2"/>
        <v>58</v>
      </c>
      <c r="B64" s="327"/>
      <c r="C64" s="39" t="s">
        <v>143</v>
      </c>
      <c r="D64" s="58">
        <v>800</v>
      </c>
      <c r="AK64" s="36">
        <f t="shared" si="52"/>
        <v>0</v>
      </c>
      <c r="BX64" s="38">
        <f t="shared" si="53"/>
        <v>0</v>
      </c>
      <c r="BY64" s="38">
        <f t="shared" ref="BY64:BY86" si="66">BX64+AK64</f>
        <v>0</v>
      </c>
      <c r="BZ64" s="38">
        <f t="shared" ref="BZ64:BZ86" si="67">BY64+E64</f>
        <v>0</v>
      </c>
      <c r="DL64" s="38">
        <f t="shared" ref="DL64:DL86" si="68">SUM(CA64:DK64)</f>
        <v>0</v>
      </c>
      <c r="DM64" s="38">
        <f t="shared" si="57"/>
        <v>0</v>
      </c>
      <c r="EY64" s="38">
        <f t="shared" ref="EY64:EY86" si="69">SUM(DN64:EX64)</f>
        <v>0</v>
      </c>
      <c r="EZ64" s="38">
        <f t="shared" ref="EZ64:EZ86" si="70">+BX64+AK64+DL64+EY64</f>
        <v>0</v>
      </c>
      <c r="FA64" s="38">
        <f t="shared" ref="FA64:FA86" si="71">+E64+EZ64</f>
        <v>0</v>
      </c>
      <c r="FC64" s="38">
        <f t="shared" ref="FC64:FC86" si="72">FA64+FB64</f>
        <v>0</v>
      </c>
    </row>
    <row r="65" spans="1:159" ht="15" customHeight="1" outlineLevel="2" x14ac:dyDescent="0.25">
      <c r="A65" s="21">
        <f t="shared" si="2"/>
        <v>59</v>
      </c>
      <c r="B65" s="327"/>
      <c r="C65" s="43" t="s">
        <v>144</v>
      </c>
      <c r="D65" s="59">
        <v>800.1</v>
      </c>
      <c r="AK65" s="36">
        <f t="shared" si="52"/>
        <v>0</v>
      </c>
      <c r="BX65" s="38">
        <f t="shared" si="53"/>
        <v>0</v>
      </c>
      <c r="BY65" s="38">
        <f t="shared" si="66"/>
        <v>0</v>
      </c>
      <c r="BZ65" s="38">
        <f t="shared" si="67"/>
        <v>0</v>
      </c>
      <c r="DL65" s="38">
        <f t="shared" si="68"/>
        <v>0</v>
      </c>
      <c r="DM65" s="38">
        <f t="shared" si="57"/>
        <v>0</v>
      </c>
      <c r="EY65" s="38">
        <f t="shared" si="69"/>
        <v>0</v>
      </c>
      <c r="EZ65" s="38">
        <f t="shared" si="70"/>
        <v>0</v>
      </c>
      <c r="FA65" s="38">
        <f t="shared" si="71"/>
        <v>0</v>
      </c>
      <c r="FC65" s="38">
        <f t="shared" si="72"/>
        <v>0</v>
      </c>
    </row>
    <row r="66" spans="1:159" ht="15" customHeight="1" outlineLevel="2" x14ac:dyDescent="0.25">
      <c r="A66" s="21">
        <f t="shared" si="2"/>
        <v>60</v>
      </c>
      <c r="B66" s="327"/>
      <c r="C66" s="43" t="s">
        <v>145</v>
      </c>
      <c r="D66" s="58">
        <v>801</v>
      </c>
      <c r="AK66" s="36">
        <f t="shared" si="52"/>
        <v>0</v>
      </c>
      <c r="BX66" s="38">
        <f t="shared" si="53"/>
        <v>0</v>
      </c>
      <c r="BY66" s="38">
        <f t="shared" si="66"/>
        <v>0</v>
      </c>
      <c r="BZ66" s="38">
        <f t="shared" si="67"/>
        <v>0</v>
      </c>
      <c r="DL66" s="38">
        <f t="shared" si="68"/>
        <v>0</v>
      </c>
      <c r="DM66" s="38">
        <f t="shared" si="57"/>
        <v>0</v>
      </c>
      <c r="EY66" s="38">
        <f t="shared" si="69"/>
        <v>0</v>
      </c>
      <c r="EZ66" s="38">
        <f t="shared" si="70"/>
        <v>0</v>
      </c>
      <c r="FA66" s="38">
        <f t="shared" si="71"/>
        <v>0</v>
      </c>
      <c r="FC66" s="38">
        <f t="shared" si="72"/>
        <v>0</v>
      </c>
    </row>
    <row r="67" spans="1:159" ht="15" customHeight="1" outlineLevel="2" x14ac:dyDescent="0.25">
      <c r="A67" s="21">
        <f t="shared" si="2"/>
        <v>61</v>
      </c>
      <c r="B67" s="327"/>
      <c r="C67" s="60" t="s">
        <v>146</v>
      </c>
      <c r="D67" s="58">
        <v>802</v>
      </c>
      <c r="E67" s="6"/>
      <c r="AK67" s="36">
        <f t="shared" si="52"/>
        <v>0</v>
      </c>
      <c r="BX67" s="38">
        <f t="shared" si="53"/>
        <v>0</v>
      </c>
      <c r="BY67" s="38">
        <f t="shared" si="66"/>
        <v>0</v>
      </c>
      <c r="BZ67" s="38">
        <f t="shared" si="67"/>
        <v>0</v>
      </c>
      <c r="DL67" s="38">
        <f t="shared" si="68"/>
        <v>0</v>
      </c>
      <c r="DM67" s="38">
        <f t="shared" si="57"/>
        <v>0</v>
      </c>
      <c r="EY67" s="38">
        <f t="shared" si="69"/>
        <v>0</v>
      </c>
      <c r="EZ67" s="38">
        <f t="shared" si="70"/>
        <v>0</v>
      </c>
      <c r="FA67" s="38">
        <f t="shared" si="71"/>
        <v>0</v>
      </c>
      <c r="FC67" s="38">
        <f t="shared" si="72"/>
        <v>0</v>
      </c>
    </row>
    <row r="68" spans="1:159" ht="15" customHeight="1" outlineLevel="2" x14ac:dyDescent="0.25">
      <c r="A68" s="21">
        <f t="shared" si="2"/>
        <v>62</v>
      </c>
      <c r="B68" s="327"/>
      <c r="C68" s="60" t="s">
        <v>147</v>
      </c>
      <c r="D68" s="58">
        <v>803</v>
      </c>
      <c r="E68" s="6"/>
      <c r="AK68" s="36">
        <f t="shared" si="52"/>
        <v>0</v>
      </c>
      <c r="BX68" s="38">
        <f t="shared" si="53"/>
        <v>0</v>
      </c>
      <c r="BY68" s="38">
        <f t="shared" si="66"/>
        <v>0</v>
      </c>
      <c r="BZ68" s="38">
        <f t="shared" si="67"/>
        <v>0</v>
      </c>
      <c r="DL68" s="38">
        <f t="shared" si="68"/>
        <v>0</v>
      </c>
      <c r="DM68" s="38">
        <f t="shared" si="57"/>
        <v>0</v>
      </c>
      <c r="EY68" s="38">
        <f t="shared" si="69"/>
        <v>0</v>
      </c>
      <c r="EZ68" s="38">
        <f t="shared" si="70"/>
        <v>0</v>
      </c>
      <c r="FA68" s="38">
        <f t="shared" si="71"/>
        <v>0</v>
      </c>
      <c r="FC68" s="38">
        <f t="shared" si="72"/>
        <v>0</v>
      </c>
    </row>
    <row r="69" spans="1:159" ht="15" customHeight="1" outlineLevel="2" x14ac:dyDescent="0.25">
      <c r="A69" s="21">
        <f t="shared" si="2"/>
        <v>63</v>
      </c>
      <c r="B69" s="327"/>
      <c r="C69" s="60" t="s">
        <v>148</v>
      </c>
      <c r="D69" s="58">
        <v>804</v>
      </c>
      <c r="E69" s="35">
        <v>334625661.12</v>
      </c>
      <c r="F69" s="36">
        <v>-1662725.49</v>
      </c>
      <c r="G69" s="38">
        <f>-SUM(E69:F69)</f>
        <v>-332962935.63</v>
      </c>
      <c r="AK69" s="36">
        <f>SUM(F69:AJ69)</f>
        <v>-334625661.12</v>
      </c>
      <c r="BX69" s="38">
        <f t="shared" si="53"/>
        <v>0</v>
      </c>
      <c r="BY69" s="38">
        <f t="shared" si="66"/>
        <v>-334625661.12</v>
      </c>
      <c r="BZ69" s="38">
        <f t="shared" si="67"/>
        <v>0</v>
      </c>
      <c r="DL69" s="38">
        <f t="shared" si="68"/>
        <v>0</v>
      </c>
      <c r="DM69" s="38">
        <f t="shared" si="57"/>
        <v>0</v>
      </c>
      <c r="EY69" s="38">
        <f t="shared" si="69"/>
        <v>0</v>
      </c>
      <c r="EZ69" s="38">
        <f t="shared" si="70"/>
        <v>-334625661.12</v>
      </c>
      <c r="FA69" s="38">
        <f>+E69+EZ69</f>
        <v>0</v>
      </c>
      <c r="FC69" s="38">
        <f t="shared" si="72"/>
        <v>0</v>
      </c>
    </row>
    <row r="70" spans="1:159" ht="15" customHeight="1" outlineLevel="2" x14ac:dyDescent="0.25">
      <c r="A70" s="21">
        <f t="shared" si="2"/>
        <v>64</v>
      </c>
      <c r="B70" s="327"/>
      <c r="C70" s="60" t="s">
        <v>149</v>
      </c>
      <c r="D70" s="59">
        <v>804.1</v>
      </c>
      <c r="E70" s="6"/>
      <c r="AK70" s="36">
        <f t="shared" si="52"/>
        <v>0</v>
      </c>
      <c r="BX70" s="38">
        <f t="shared" si="53"/>
        <v>0</v>
      </c>
      <c r="BY70" s="38">
        <f t="shared" si="66"/>
        <v>0</v>
      </c>
      <c r="BZ70" s="38">
        <f t="shared" si="67"/>
        <v>0</v>
      </c>
      <c r="DL70" s="38">
        <f t="shared" si="68"/>
        <v>0</v>
      </c>
      <c r="DM70" s="38">
        <f t="shared" si="57"/>
        <v>0</v>
      </c>
      <c r="EY70" s="38">
        <f t="shared" si="69"/>
        <v>0</v>
      </c>
      <c r="EZ70" s="38">
        <f t="shared" si="70"/>
        <v>0</v>
      </c>
      <c r="FA70" s="38">
        <f t="shared" si="71"/>
        <v>0</v>
      </c>
      <c r="FC70" s="38">
        <f t="shared" si="72"/>
        <v>0</v>
      </c>
    </row>
    <row r="71" spans="1:159" ht="15" customHeight="1" outlineLevel="2" x14ac:dyDescent="0.25">
      <c r="A71" s="21">
        <f t="shared" si="2"/>
        <v>65</v>
      </c>
      <c r="B71" s="327"/>
      <c r="C71" s="60" t="s">
        <v>150</v>
      </c>
      <c r="D71" s="58">
        <v>805</v>
      </c>
      <c r="E71" s="35">
        <v>308839.5</v>
      </c>
      <c r="G71" s="36">
        <v>-308839.5</v>
      </c>
      <c r="AK71" s="36">
        <f t="shared" si="52"/>
        <v>-308839.5</v>
      </c>
      <c r="BX71" s="38">
        <f t="shared" si="53"/>
        <v>0</v>
      </c>
      <c r="BY71" s="38">
        <f t="shared" si="66"/>
        <v>-308839.5</v>
      </c>
      <c r="BZ71" s="38">
        <f t="shared" si="67"/>
        <v>0</v>
      </c>
      <c r="DL71" s="38">
        <f t="shared" si="68"/>
        <v>0</v>
      </c>
      <c r="DM71" s="38">
        <f t="shared" si="57"/>
        <v>0</v>
      </c>
      <c r="EY71" s="38">
        <f t="shared" si="69"/>
        <v>0</v>
      </c>
      <c r="EZ71" s="38">
        <f t="shared" si="70"/>
        <v>-308839.5</v>
      </c>
      <c r="FA71" s="38">
        <f t="shared" si="71"/>
        <v>0</v>
      </c>
      <c r="FC71" s="38">
        <f t="shared" si="72"/>
        <v>0</v>
      </c>
    </row>
    <row r="72" spans="1:159" ht="15" customHeight="1" outlineLevel="2" x14ac:dyDescent="0.25">
      <c r="A72" s="21">
        <f t="shared" si="2"/>
        <v>66</v>
      </c>
      <c r="B72" s="327"/>
      <c r="C72" s="60" t="s">
        <v>151</v>
      </c>
      <c r="D72" s="59">
        <v>805.1</v>
      </c>
      <c r="E72" s="35">
        <v>40078722.560000002</v>
      </c>
      <c r="G72" s="36">
        <f>-SUM(E72,AL72)</f>
        <v>-40004500.300000004</v>
      </c>
      <c r="P72" s="6"/>
      <c r="AK72" s="36">
        <f t="shared" si="52"/>
        <v>-40004500.300000004</v>
      </c>
      <c r="AL72" s="36">
        <v>-74222.259999999995</v>
      </c>
      <c r="AV72" s="6"/>
      <c r="BX72" s="38">
        <f t="shared" si="53"/>
        <v>-74222.259999999995</v>
      </c>
      <c r="BY72" s="38">
        <f t="shared" si="66"/>
        <v>-40078722.560000002</v>
      </c>
      <c r="BZ72" s="61">
        <f t="shared" si="67"/>
        <v>0</v>
      </c>
      <c r="CK72" s="6"/>
      <c r="DL72" s="38">
        <f t="shared" si="68"/>
        <v>0</v>
      </c>
      <c r="DM72" s="38">
        <f t="shared" si="57"/>
        <v>0</v>
      </c>
      <c r="DX72" s="6"/>
      <c r="EY72" s="38">
        <f t="shared" si="69"/>
        <v>0</v>
      </c>
      <c r="EZ72" s="38">
        <f t="shared" si="70"/>
        <v>-40078722.560000002</v>
      </c>
      <c r="FA72" s="38">
        <f t="shared" si="71"/>
        <v>0</v>
      </c>
      <c r="FC72" s="38">
        <f t="shared" si="72"/>
        <v>0</v>
      </c>
    </row>
    <row r="73" spans="1:159" ht="15" customHeight="1" outlineLevel="2" x14ac:dyDescent="0.25">
      <c r="A73" s="21">
        <f t="shared" ref="A73:A136" si="73">A72+1</f>
        <v>67</v>
      </c>
      <c r="B73" s="327"/>
      <c r="C73" s="60" t="s">
        <v>152</v>
      </c>
      <c r="D73" s="58">
        <v>806</v>
      </c>
      <c r="E73" s="6"/>
      <c r="P73" s="6"/>
      <c r="AK73" s="36">
        <f t="shared" si="52"/>
        <v>0</v>
      </c>
      <c r="AV73" s="6"/>
      <c r="BX73" s="38">
        <f t="shared" si="53"/>
        <v>0</v>
      </c>
      <c r="BY73" s="38">
        <f t="shared" si="66"/>
        <v>0</v>
      </c>
      <c r="BZ73" s="38">
        <f t="shared" si="67"/>
        <v>0</v>
      </c>
      <c r="CK73" s="6"/>
      <c r="DL73" s="38">
        <f t="shared" si="68"/>
        <v>0</v>
      </c>
      <c r="DM73" s="38">
        <f t="shared" si="57"/>
        <v>0</v>
      </c>
      <c r="DX73" s="6"/>
      <c r="EY73" s="38">
        <f t="shared" si="69"/>
        <v>0</v>
      </c>
      <c r="EZ73" s="38">
        <f t="shared" si="70"/>
        <v>0</v>
      </c>
      <c r="FA73" s="38">
        <f t="shared" si="71"/>
        <v>0</v>
      </c>
      <c r="FC73" s="38">
        <f t="shared" si="72"/>
        <v>0</v>
      </c>
    </row>
    <row r="74" spans="1:159" ht="15" customHeight="1" outlineLevel="2" x14ac:dyDescent="0.25">
      <c r="A74" s="21">
        <f t="shared" si="73"/>
        <v>68</v>
      </c>
      <c r="B74" s="327"/>
      <c r="C74" s="60" t="s">
        <v>153</v>
      </c>
      <c r="D74" s="59">
        <v>807.1</v>
      </c>
      <c r="E74" s="35">
        <v>10117.16</v>
      </c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5">
        <v>6.9039367325480985</v>
      </c>
      <c r="Q74" s="37"/>
      <c r="R74" s="37"/>
      <c r="S74" s="37"/>
      <c r="T74" s="37"/>
      <c r="U74" s="37"/>
      <c r="V74" s="37"/>
      <c r="W74" s="36">
        <v>61.924734853489539</v>
      </c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6">
        <f t="shared" si="52"/>
        <v>68.828671586037643</v>
      </c>
      <c r="AV74" s="35">
        <v>-2.0720559846934581</v>
      </c>
      <c r="BX74" s="38">
        <f t="shared" si="53"/>
        <v>-2.0720559846934581</v>
      </c>
      <c r="BY74" s="38">
        <f t="shared" si="66"/>
        <v>66.75661560134418</v>
      </c>
      <c r="BZ74" s="38">
        <f t="shared" si="67"/>
        <v>10183.916615601343</v>
      </c>
      <c r="CK74" s="35">
        <v>7.6603665386733605E-2</v>
      </c>
      <c r="DL74" s="38">
        <f t="shared" si="68"/>
        <v>7.6603665386733605E-2</v>
      </c>
      <c r="DM74" s="38">
        <f t="shared" si="57"/>
        <v>10183.993219266729</v>
      </c>
      <c r="DX74" s="35">
        <v>0.38525800424493395</v>
      </c>
      <c r="EG74" s="38"/>
      <c r="EI74" s="38">
        <v>-95.799716076986442</v>
      </c>
      <c r="EY74" s="38">
        <f t="shared" si="69"/>
        <v>-95.41445807274151</v>
      </c>
      <c r="EZ74" s="38">
        <f t="shared" si="70"/>
        <v>-28.581238806010603</v>
      </c>
      <c r="FA74" s="38">
        <f t="shared" si="71"/>
        <v>10088.578761193989</v>
      </c>
      <c r="FC74" s="38">
        <f t="shared" si="72"/>
        <v>10088.578761193989</v>
      </c>
    </row>
    <row r="75" spans="1:159" ht="15" customHeight="1" outlineLevel="2" x14ac:dyDescent="0.25">
      <c r="A75" s="21">
        <f t="shared" si="73"/>
        <v>69</v>
      </c>
      <c r="B75" s="327"/>
      <c r="C75" s="60" t="s">
        <v>154</v>
      </c>
      <c r="D75" s="59">
        <v>807.2</v>
      </c>
      <c r="E75" s="6"/>
      <c r="P75" s="6"/>
      <c r="AK75" s="36">
        <f t="shared" si="52"/>
        <v>0</v>
      </c>
      <c r="AV75" s="6"/>
      <c r="BX75" s="38">
        <f t="shared" si="53"/>
        <v>0</v>
      </c>
      <c r="BY75" s="38">
        <f t="shared" si="66"/>
        <v>0</v>
      </c>
      <c r="BZ75" s="38">
        <f t="shared" si="67"/>
        <v>0</v>
      </c>
      <c r="CK75" s="6"/>
      <c r="DL75" s="38">
        <f t="shared" si="68"/>
        <v>0</v>
      </c>
      <c r="DM75" s="38">
        <f t="shared" si="57"/>
        <v>0</v>
      </c>
      <c r="DX75" s="6"/>
      <c r="EY75" s="38">
        <f t="shared" si="69"/>
        <v>0</v>
      </c>
      <c r="EZ75" s="38">
        <f t="shared" si="70"/>
        <v>0</v>
      </c>
      <c r="FA75" s="38">
        <f t="shared" si="71"/>
        <v>0</v>
      </c>
      <c r="FC75" s="38">
        <f t="shared" si="72"/>
        <v>0</v>
      </c>
    </row>
    <row r="76" spans="1:159" ht="15" customHeight="1" outlineLevel="2" x14ac:dyDescent="0.25">
      <c r="A76" s="21">
        <f t="shared" si="73"/>
        <v>70</v>
      </c>
      <c r="B76" s="327"/>
      <c r="C76" s="60" t="s">
        <v>155</v>
      </c>
      <c r="D76" s="59">
        <v>807.3</v>
      </c>
      <c r="E76" s="6"/>
      <c r="P76" s="6"/>
      <c r="AK76" s="36">
        <f t="shared" si="52"/>
        <v>0</v>
      </c>
      <c r="AV76" s="6"/>
      <c r="BX76" s="38">
        <f t="shared" si="53"/>
        <v>0</v>
      </c>
      <c r="BY76" s="38">
        <f t="shared" si="66"/>
        <v>0</v>
      </c>
      <c r="BZ76" s="38">
        <f t="shared" si="67"/>
        <v>0</v>
      </c>
      <c r="CK76" s="6"/>
      <c r="DL76" s="38">
        <f t="shared" si="68"/>
        <v>0</v>
      </c>
      <c r="DM76" s="38">
        <f t="shared" si="57"/>
        <v>0</v>
      </c>
      <c r="DX76" s="6"/>
      <c r="EY76" s="38">
        <f t="shared" si="69"/>
        <v>0</v>
      </c>
      <c r="EZ76" s="38">
        <f t="shared" si="70"/>
        <v>0</v>
      </c>
      <c r="FA76" s="38">
        <f t="shared" si="71"/>
        <v>0</v>
      </c>
      <c r="FC76" s="38">
        <f t="shared" si="72"/>
        <v>0</v>
      </c>
    </row>
    <row r="77" spans="1:159" ht="15" customHeight="1" outlineLevel="2" x14ac:dyDescent="0.25">
      <c r="A77" s="21">
        <f t="shared" si="73"/>
        <v>71</v>
      </c>
      <c r="B77" s="327"/>
      <c r="C77" s="60" t="s">
        <v>156</v>
      </c>
      <c r="D77" s="59">
        <v>807.4</v>
      </c>
      <c r="E77" s="6"/>
      <c r="P77" s="6"/>
      <c r="AK77" s="36">
        <f t="shared" si="52"/>
        <v>0</v>
      </c>
      <c r="AV77" s="6"/>
      <c r="BX77" s="38">
        <f t="shared" si="53"/>
        <v>0</v>
      </c>
      <c r="BY77" s="38">
        <f t="shared" si="66"/>
        <v>0</v>
      </c>
      <c r="BZ77" s="38">
        <f t="shared" si="67"/>
        <v>0</v>
      </c>
      <c r="CK77" s="6"/>
      <c r="DL77" s="38">
        <f t="shared" si="68"/>
        <v>0</v>
      </c>
      <c r="DM77" s="38">
        <f t="shared" si="57"/>
        <v>0</v>
      </c>
      <c r="DX77" s="6"/>
      <c r="EY77" s="38">
        <f t="shared" si="69"/>
        <v>0</v>
      </c>
      <c r="EZ77" s="38">
        <f t="shared" si="70"/>
        <v>0</v>
      </c>
      <c r="FA77" s="38">
        <f t="shared" si="71"/>
        <v>0</v>
      </c>
      <c r="FC77" s="38">
        <f t="shared" si="72"/>
        <v>0</v>
      </c>
    </row>
    <row r="78" spans="1:159" ht="15" customHeight="1" outlineLevel="2" x14ac:dyDescent="0.25">
      <c r="A78" s="21">
        <f t="shared" si="73"/>
        <v>72</v>
      </c>
      <c r="B78" s="327"/>
      <c r="C78" s="60" t="s">
        <v>157</v>
      </c>
      <c r="D78" s="59">
        <v>807.5</v>
      </c>
      <c r="E78" s="35">
        <v>2215558.13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5">
        <v>3461.5633417229624</v>
      </c>
      <c r="Q78" s="37"/>
      <c r="R78" s="37"/>
      <c r="S78" s="37"/>
      <c r="T78" s="37"/>
      <c r="U78" s="37"/>
      <c r="V78" s="37"/>
      <c r="W78" s="36">
        <v>42941.357708553296</v>
      </c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6">
        <f t="shared" si="52"/>
        <v>46402.921050276258</v>
      </c>
      <c r="AV78" s="35">
        <v>-1436.8555221331953</v>
      </c>
      <c r="BX78" s="38">
        <f t="shared" si="53"/>
        <v>-1436.8555221331953</v>
      </c>
      <c r="BY78" s="38">
        <f t="shared" si="66"/>
        <v>44966.065528143066</v>
      </c>
      <c r="BZ78" s="38">
        <f t="shared" si="67"/>
        <v>2260524.1955281431</v>
      </c>
      <c r="CK78" s="35">
        <v>53.12037919808202</v>
      </c>
      <c r="DL78" s="38">
        <f t="shared" si="68"/>
        <v>53.12037919808202</v>
      </c>
      <c r="DM78" s="38">
        <f t="shared" si="57"/>
        <v>2260577.315907341</v>
      </c>
      <c r="DX78" s="35">
        <v>267.15498757493356</v>
      </c>
      <c r="EG78" s="38"/>
      <c r="EH78" s="38"/>
      <c r="EI78" s="38">
        <v>-106212.84787968453</v>
      </c>
      <c r="EY78" s="38">
        <f t="shared" si="69"/>
        <v>-105945.6928921096</v>
      </c>
      <c r="EZ78" s="38">
        <f t="shared" si="70"/>
        <v>-60926.50698476845</v>
      </c>
      <c r="FA78" s="38">
        <f t="shared" si="71"/>
        <v>2154631.6230152315</v>
      </c>
      <c r="FC78" s="38">
        <f t="shared" si="72"/>
        <v>2154631.6230152315</v>
      </c>
    </row>
    <row r="79" spans="1:159" ht="15" customHeight="1" outlineLevel="2" x14ac:dyDescent="0.25">
      <c r="A79" s="21">
        <f t="shared" si="73"/>
        <v>73</v>
      </c>
      <c r="B79" s="327"/>
      <c r="C79" s="60" t="s">
        <v>158</v>
      </c>
      <c r="D79" s="59">
        <v>808.1</v>
      </c>
      <c r="E79" s="35">
        <v>34745348.619999997</v>
      </c>
      <c r="G79" s="38">
        <f>-E79</f>
        <v>-34745348.619999997</v>
      </c>
      <c r="P79" s="6"/>
      <c r="AK79" s="36">
        <f t="shared" si="52"/>
        <v>-34745348.619999997</v>
      </c>
      <c r="AV79" s="6"/>
      <c r="BX79" s="38">
        <f t="shared" si="53"/>
        <v>0</v>
      </c>
      <c r="BY79" s="38">
        <f t="shared" si="66"/>
        <v>-34745348.619999997</v>
      </c>
      <c r="BZ79" s="38">
        <f t="shared" si="67"/>
        <v>0</v>
      </c>
      <c r="CK79" s="6"/>
      <c r="DL79" s="38">
        <f t="shared" si="68"/>
        <v>0</v>
      </c>
      <c r="DM79" s="38">
        <f t="shared" si="57"/>
        <v>0</v>
      </c>
      <c r="DX79" s="6"/>
      <c r="EY79" s="38">
        <f t="shared" si="69"/>
        <v>0</v>
      </c>
      <c r="EZ79" s="38">
        <f t="shared" si="70"/>
        <v>-34745348.619999997</v>
      </c>
      <c r="FA79" s="38">
        <f t="shared" si="71"/>
        <v>0</v>
      </c>
      <c r="FC79" s="38">
        <f t="shared" si="72"/>
        <v>0</v>
      </c>
    </row>
    <row r="80" spans="1:159" ht="15" customHeight="1" outlineLevel="2" x14ac:dyDescent="0.25">
      <c r="A80" s="21">
        <f t="shared" si="73"/>
        <v>74</v>
      </c>
      <c r="B80" s="327"/>
      <c r="C80" s="60" t="s">
        <v>159</v>
      </c>
      <c r="D80" s="59">
        <v>808.2</v>
      </c>
      <c r="E80" s="35">
        <v>-45175679.390000001</v>
      </c>
      <c r="G80" s="38">
        <f>-E80</f>
        <v>45175679.390000001</v>
      </c>
      <c r="P80" s="6"/>
      <c r="AK80" s="36">
        <f t="shared" si="52"/>
        <v>45175679.390000001</v>
      </c>
      <c r="AV80" s="6"/>
      <c r="BX80" s="38">
        <f t="shared" si="53"/>
        <v>0</v>
      </c>
      <c r="BY80" s="38">
        <f t="shared" si="66"/>
        <v>45175679.390000001</v>
      </c>
      <c r="BZ80" s="38">
        <f t="shared" si="67"/>
        <v>0</v>
      </c>
      <c r="CK80" s="6"/>
      <c r="DL80" s="38">
        <f t="shared" si="68"/>
        <v>0</v>
      </c>
      <c r="DM80" s="38">
        <f t="shared" si="57"/>
        <v>0</v>
      </c>
      <c r="DX80" s="6"/>
      <c r="EY80" s="38">
        <f t="shared" si="69"/>
        <v>0</v>
      </c>
      <c r="EZ80" s="38">
        <f t="shared" si="70"/>
        <v>45175679.390000001</v>
      </c>
      <c r="FA80" s="38">
        <f t="shared" si="71"/>
        <v>0</v>
      </c>
      <c r="FC80" s="38">
        <f t="shared" si="72"/>
        <v>0</v>
      </c>
    </row>
    <row r="81" spans="1:159" ht="15" customHeight="1" outlineLevel="2" x14ac:dyDescent="0.25">
      <c r="A81" s="21">
        <f t="shared" si="73"/>
        <v>75</v>
      </c>
      <c r="B81" s="327"/>
      <c r="C81" s="60" t="s">
        <v>160</v>
      </c>
      <c r="D81" s="59">
        <v>809.1</v>
      </c>
      <c r="E81" s="6"/>
      <c r="P81" s="6"/>
      <c r="AK81" s="36">
        <f t="shared" si="52"/>
        <v>0</v>
      </c>
      <c r="AV81" s="6"/>
      <c r="BX81" s="38">
        <f t="shared" si="53"/>
        <v>0</v>
      </c>
      <c r="BY81" s="38">
        <f t="shared" si="66"/>
        <v>0</v>
      </c>
      <c r="BZ81" s="38">
        <f t="shared" si="67"/>
        <v>0</v>
      </c>
      <c r="CK81" s="6"/>
      <c r="DL81" s="38">
        <f t="shared" si="68"/>
        <v>0</v>
      </c>
      <c r="DM81" s="38">
        <f t="shared" si="57"/>
        <v>0</v>
      </c>
      <c r="DX81" s="6"/>
      <c r="EY81" s="38">
        <f t="shared" si="69"/>
        <v>0</v>
      </c>
      <c r="EZ81" s="38">
        <f t="shared" si="70"/>
        <v>0</v>
      </c>
      <c r="FA81" s="38">
        <f t="shared" si="71"/>
        <v>0</v>
      </c>
      <c r="FC81" s="38">
        <f t="shared" si="72"/>
        <v>0</v>
      </c>
    </row>
    <row r="82" spans="1:159" ht="15" customHeight="1" outlineLevel="2" x14ac:dyDescent="0.25">
      <c r="A82" s="21">
        <f t="shared" si="73"/>
        <v>76</v>
      </c>
      <c r="B82" s="327"/>
      <c r="C82" s="60" t="s">
        <v>161</v>
      </c>
      <c r="D82" s="59">
        <v>809.2</v>
      </c>
      <c r="E82" s="6"/>
      <c r="AK82" s="36">
        <f t="shared" si="52"/>
        <v>0</v>
      </c>
      <c r="BX82" s="38">
        <f t="shared" si="53"/>
        <v>0</v>
      </c>
      <c r="BY82" s="38">
        <f t="shared" si="66"/>
        <v>0</v>
      </c>
      <c r="BZ82" s="38">
        <f t="shared" si="67"/>
        <v>0</v>
      </c>
      <c r="DL82" s="38">
        <f t="shared" si="68"/>
        <v>0</v>
      </c>
      <c r="DM82" s="38">
        <f t="shared" si="57"/>
        <v>0</v>
      </c>
      <c r="EY82" s="38">
        <f t="shared" si="69"/>
        <v>0</v>
      </c>
      <c r="EZ82" s="38">
        <f t="shared" si="70"/>
        <v>0</v>
      </c>
      <c r="FA82" s="38">
        <f t="shared" si="71"/>
        <v>0</v>
      </c>
      <c r="FC82" s="38">
        <f t="shared" si="72"/>
        <v>0</v>
      </c>
    </row>
    <row r="83" spans="1:159" ht="15" customHeight="1" outlineLevel="2" x14ac:dyDescent="0.25">
      <c r="A83" s="21">
        <f t="shared" si="73"/>
        <v>77</v>
      </c>
      <c r="B83" s="327"/>
      <c r="C83" s="43" t="s">
        <v>162</v>
      </c>
      <c r="D83" s="58">
        <v>810</v>
      </c>
      <c r="AK83" s="36">
        <f t="shared" si="52"/>
        <v>0</v>
      </c>
      <c r="BX83" s="38">
        <f t="shared" si="53"/>
        <v>0</v>
      </c>
      <c r="BY83" s="38">
        <f t="shared" si="66"/>
        <v>0</v>
      </c>
      <c r="BZ83" s="38">
        <f t="shared" si="67"/>
        <v>0</v>
      </c>
      <c r="DL83" s="38">
        <f t="shared" si="68"/>
        <v>0</v>
      </c>
      <c r="DM83" s="38">
        <f t="shared" si="57"/>
        <v>0</v>
      </c>
      <c r="EY83" s="38">
        <f t="shared" si="69"/>
        <v>0</v>
      </c>
      <c r="EZ83" s="38">
        <f t="shared" si="70"/>
        <v>0</v>
      </c>
      <c r="FA83" s="38">
        <f t="shared" si="71"/>
        <v>0</v>
      </c>
      <c r="FC83" s="38">
        <f t="shared" si="72"/>
        <v>0</v>
      </c>
    </row>
    <row r="84" spans="1:159" ht="15" customHeight="1" outlineLevel="2" x14ac:dyDescent="0.25">
      <c r="A84" s="21">
        <f t="shared" si="73"/>
        <v>78</v>
      </c>
      <c r="B84" s="327"/>
      <c r="C84" s="43" t="s">
        <v>163</v>
      </c>
      <c r="D84" s="58">
        <v>811</v>
      </c>
      <c r="AK84" s="36">
        <f t="shared" si="52"/>
        <v>0</v>
      </c>
      <c r="BX84" s="38">
        <f t="shared" si="53"/>
        <v>0</v>
      </c>
      <c r="BY84" s="38">
        <f t="shared" si="66"/>
        <v>0</v>
      </c>
      <c r="BZ84" s="38">
        <f t="shared" si="67"/>
        <v>0</v>
      </c>
      <c r="DL84" s="38">
        <f t="shared" si="68"/>
        <v>0</v>
      </c>
      <c r="DM84" s="38">
        <f t="shared" si="57"/>
        <v>0</v>
      </c>
      <c r="EY84" s="38">
        <f t="shared" si="69"/>
        <v>0</v>
      </c>
      <c r="EZ84" s="38">
        <f t="shared" si="70"/>
        <v>0</v>
      </c>
      <c r="FA84" s="38">
        <f t="shared" si="71"/>
        <v>0</v>
      </c>
      <c r="FC84" s="38">
        <f t="shared" si="72"/>
        <v>0</v>
      </c>
    </row>
    <row r="85" spans="1:159" ht="15" customHeight="1" outlineLevel="2" x14ac:dyDescent="0.25">
      <c r="A85" s="21">
        <f t="shared" si="73"/>
        <v>79</v>
      </c>
      <c r="B85" s="327"/>
      <c r="C85" s="43" t="s">
        <v>164</v>
      </c>
      <c r="D85" s="58">
        <v>812</v>
      </c>
      <c r="E85" s="36">
        <v>-19265.02</v>
      </c>
      <c r="AK85" s="36">
        <f t="shared" si="52"/>
        <v>0</v>
      </c>
      <c r="BX85" s="38">
        <f t="shared" si="53"/>
        <v>0</v>
      </c>
      <c r="BY85" s="38">
        <f t="shared" si="66"/>
        <v>0</v>
      </c>
      <c r="BZ85" s="38">
        <f t="shared" si="67"/>
        <v>-19265.02</v>
      </c>
      <c r="DL85" s="38">
        <f t="shared" si="68"/>
        <v>0</v>
      </c>
      <c r="DM85" s="38">
        <f t="shared" si="57"/>
        <v>-19265.02</v>
      </c>
      <c r="EI85" s="38">
        <v>22470.90433862646</v>
      </c>
      <c r="EY85" s="38">
        <f t="shared" si="69"/>
        <v>22470.90433862646</v>
      </c>
      <c r="EZ85" s="38">
        <f t="shared" si="70"/>
        <v>22470.90433862646</v>
      </c>
      <c r="FA85" s="38">
        <f t="shared" si="71"/>
        <v>3205.8843386264598</v>
      </c>
      <c r="FC85" s="38">
        <f t="shared" si="72"/>
        <v>3205.8843386264598</v>
      </c>
    </row>
    <row r="86" spans="1:159" ht="15" customHeight="1" outlineLevel="2" x14ac:dyDescent="0.25">
      <c r="A86" s="21">
        <f t="shared" si="73"/>
        <v>80</v>
      </c>
      <c r="B86" s="327"/>
      <c r="C86" s="43" t="s">
        <v>165</v>
      </c>
      <c r="D86" s="58">
        <v>813</v>
      </c>
      <c r="E86" s="36">
        <v>588096.5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5">
        <v>96511.20736600332</v>
      </c>
      <c r="Q86" s="37"/>
      <c r="R86" s="37"/>
      <c r="S86" s="37"/>
      <c r="T86" s="37"/>
      <c r="U86" s="37"/>
      <c r="V86" s="37"/>
      <c r="W86" s="36">
        <v>5209.9982577274814</v>
      </c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6">
        <f t="shared" si="52"/>
        <v>101721.2056237308</v>
      </c>
      <c r="AV86" s="35">
        <v>-39965.382604656173</v>
      </c>
      <c r="BX86" s="38">
        <f t="shared" si="53"/>
        <v>-39965.382604656173</v>
      </c>
      <c r="BY86" s="38">
        <f t="shared" si="66"/>
        <v>61755.823019074625</v>
      </c>
      <c r="BZ86" s="38">
        <f t="shared" si="67"/>
        <v>649852.32301907463</v>
      </c>
      <c r="CK86" s="35">
        <v>1477.5154815871356</v>
      </c>
      <c r="DL86" s="38">
        <f t="shared" si="68"/>
        <v>1477.5154815871356</v>
      </c>
      <c r="DM86" s="38">
        <f t="shared" si="57"/>
        <v>651329.83850066178</v>
      </c>
      <c r="DX86" s="35">
        <v>7430.7758356408012</v>
      </c>
      <c r="EI86" s="38">
        <v>215197.22211321525</v>
      </c>
      <c r="EY86" s="38">
        <f t="shared" si="69"/>
        <v>222627.99794885603</v>
      </c>
      <c r="EZ86" s="38">
        <f t="shared" si="70"/>
        <v>285861.33644951781</v>
      </c>
      <c r="FA86" s="38">
        <f t="shared" si="71"/>
        <v>873957.83644951787</v>
      </c>
      <c r="FC86" s="38">
        <f t="shared" si="72"/>
        <v>873957.83644951787</v>
      </c>
    </row>
    <row r="87" spans="1:159" ht="15" customHeight="1" outlineLevel="1" x14ac:dyDescent="0.25">
      <c r="A87" s="21">
        <f t="shared" si="73"/>
        <v>81</v>
      </c>
      <c r="B87" s="328"/>
      <c r="C87" s="336" t="s">
        <v>166</v>
      </c>
      <c r="D87" s="337"/>
      <c r="E87" s="46">
        <f>SUM(E64:E86)</f>
        <v>367377399.18000007</v>
      </c>
      <c r="F87" s="46">
        <f t="shared" ref="F87:BQ87" si="74">SUM(F64:F86)</f>
        <v>-1662725.49</v>
      </c>
      <c r="G87" s="46">
        <f t="shared" si="74"/>
        <v>-362845944.66000003</v>
      </c>
      <c r="H87" s="46">
        <f t="shared" si="74"/>
        <v>0</v>
      </c>
      <c r="I87" s="46">
        <f t="shared" si="74"/>
        <v>0</v>
      </c>
      <c r="J87" s="46">
        <f t="shared" si="74"/>
        <v>0</v>
      </c>
      <c r="K87" s="46">
        <f t="shared" si="74"/>
        <v>0</v>
      </c>
      <c r="L87" s="46">
        <f t="shared" si="74"/>
        <v>0</v>
      </c>
      <c r="M87" s="46">
        <f t="shared" si="74"/>
        <v>0</v>
      </c>
      <c r="N87" s="46">
        <f t="shared" si="74"/>
        <v>0</v>
      </c>
      <c r="O87" s="46">
        <f t="shared" si="74"/>
        <v>0</v>
      </c>
      <c r="P87" s="46">
        <f t="shared" si="74"/>
        <v>99979.674644458835</v>
      </c>
      <c r="Q87" s="46">
        <f t="shared" si="74"/>
        <v>0</v>
      </c>
      <c r="R87" s="46">
        <f t="shared" si="74"/>
        <v>0</v>
      </c>
      <c r="S87" s="46">
        <f t="shared" si="74"/>
        <v>0</v>
      </c>
      <c r="T87" s="46">
        <f t="shared" si="74"/>
        <v>0</v>
      </c>
      <c r="U87" s="46">
        <f t="shared" si="74"/>
        <v>0</v>
      </c>
      <c r="V87" s="46">
        <f t="shared" si="74"/>
        <v>0</v>
      </c>
      <c r="W87" s="46">
        <f t="shared" si="74"/>
        <v>48213.280701134267</v>
      </c>
      <c r="X87" s="46">
        <f t="shared" si="74"/>
        <v>0</v>
      </c>
      <c r="Y87" s="46">
        <f t="shared" si="74"/>
        <v>0</v>
      </c>
      <c r="Z87" s="46">
        <f t="shared" si="74"/>
        <v>0</v>
      </c>
      <c r="AA87" s="46">
        <f t="shared" si="74"/>
        <v>0</v>
      </c>
      <c r="AB87" s="46">
        <f t="shared" si="74"/>
        <v>0</v>
      </c>
      <c r="AC87" s="46">
        <f t="shared" si="74"/>
        <v>0</v>
      </c>
      <c r="AD87" s="46">
        <f t="shared" si="74"/>
        <v>0</v>
      </c>
      <c r="AE87" s="46">
        <f t="shared" si="74"/>
        <v>0</v>
      </c>
      <c r="AF87" s="46">
        <f t="shared" si="74"/>
        <v>0</v>
      </c>
      <c r="AG87" s="46">
        <f t="shared" si="74"/>
        <v>0</v>
      </c>
      <c r="AH87" s="46">
        <f t="shared" si="74"/>
        <v>0</v>
      </c>
      <c r="AI87" s="46">
        <f t="shared" si="74"/>
        <v>0</v>
      </c>
      <c r="AJ87" s="46">
        <f t="shared" si="74"/>
        <v>0</v>
      </c>
      <c r="AK87" s="46">
        <f>SUM(AK64:AK86)</f>
        <v>-364360477.19465446</v>
      </c>
      <c r="AL87" s="46">
        <f t="shared" si="74"/>
        <v>-74222.259999999995</v>
      </c>
      <c r="AM87" s="46">
        <f t="shared" si="74"/>
        <v>0</v>
      </c>
      <c r="AN87" s="46">
        <f t="shared" si="74"/>
        <v>0</v>
      </c>
      <c r="AO87" s="46">
        <f t="shared" si="74"/>
        <v>0</v>
      </c>
      <c r="AP87" s="46">
        <f t="shared" si="74"/>
        <v>0</v>
      </c>
      <c r="AQ87" s="46">
        <f t="shared" si="74"/>
        <v>0</v>
      </c>
      <c r="AR87" s="46">
        <f t="shared" si="74"/>
        <v>0</v>
      </c>
      <c r="AS87" s="46">
        <f t="shared" si="74"/>
        <v>0</v>
      </c>
      <c r="AT87" s="46">
        <f t="shared" si="74"/>
        <v>0</v>
      </c>
      <c r="AU87" s="46">
        <f t="shared" si="74"/>
        <v>0</v>
      </c>
      <c r="AV87" s="46">
        <f t="shared" si="74"/>
        <v>-41404.310182774061</v>
      </c>
      <c r="AW87" s="46">
        <f t="shared" si="74"/>
        <v>0</v>
      </c>
      <c r="AX87" s="46">
        <f t="shared" si="74"/>
        <v>0</v>
      </c>
      <c r="AY87" s="46">
        <f t="shared" si="74"/>
        <v>0</v>
      </c>
      <c r="AZ87" s="46">
        <f t="shared" si="74"/>
        <v>0</v>
      </c>
      <c r="BA87" s="46">
        <f t="shared" si="74"/>
        <v>0</v>
      </c>
      <c r="BB87" s="46">
        <f t="shared" si="74"/>
        <v>0</v>
      </c>
      <c r="BC87" s="46">
        <f t="shared" si="74"/>
        <v>0</v>
      </c>
      <c r="BD87" s="46">
        <f t="shared" si="74"/>
        <v>0</v>
      </c>
      <c r="BE87" s="46">
        <f t="shared" si="74"/>
        <v>0</v>
      </c>
      <c r="BF87" s="46">
        <f t="shared" si="74"/>
        <v>0</v>
      </c>
      <c r="BG87" s="46">
        <f t="shared" si="74"/>
        <v>0</v>
      </c>
      <c r="BH87" s="46">
        <f t="shared" si="74"/>
        <v>0</v>
      </c>
      <c r="BI87" s="46">
        <f t="shared" si="74"/>
        <v>0</v>
      </c>
      <c r="BJ87" s="46">
        <f t="shared" si="74"/>
        <v>0</v>
      </c>
      <c r="BK87" s="46">
        <f t="shared" si="74"/>
        <v>0</v>
      </c>
      <c r="BL87" s="46">
        <f t="shared" si="74"/>
        <v>0</v>
      </c>
      <c r="BM87" s="46">
        <f t="shared" si="74"/>
        <v>0</v>
      </c>
      <c r="BN87" s="46">
        <f t="shared" si="74"/>
        <v>0</v>
      </c>
      <c r="BO87" s="46">
        <f t="shared" si="74"/>
        <v>0</v>
      </c>
      <c r="BP87" s="46">
        <f t="shared" si="74"/>
        <v>0</v>
      </c>
      <c r="BQ87" s="46">
        <f t="shared" si="74"/>
        <v>0</v>
      </c>
      <c r="BR87" s="46">
        <f t="shared" ref="BR87:EC87" si="75">SUM(BR64:BR86)</f>
        <v>0</v>
      </c>
      <c r="BS87" s="46">
        <f t="shared" si="75"/>
        <v>0</v>
      </c>
      <c r="BT87" s="46">
        <f t="shared" si="75"/>
        <v>0</v>
      </c>
      <c r="BU87" s="46">
        <f t="shared" si="75"/>
        <v>0</v>
      </c>
      <c r="BV87" s="46">
        <f t="shared" si="75"/>
        <v>0</v>
      </c>
      <c r="BW87" s="46">
        <f t="shared" si="75"/>
        <v>0</v>
      </c>
      <c r="BX87" s="46">
        <f t="shared" si="75"/>
        <v>-115626.57018277406</v>
      </c>
      <c r="BY87" s="46">
        <f t="shared" si="75"/>
        <v>-364476103.76483721</v>
      </c>
      <c r="BZ87" s="46">
        <f t="shared" si="75"/>
        <v>2901295.415162819</v>
      </c>
      <c r="CA87" s="46">
        <f t="shared" si="75"/>
        <v>0</v>
      </c>
      <c r="CB87" s="46">
        <f t="shared" si="75"/>
        <v>0</v>
      </c>
      <c r="CC87" s="46">
        <f t="shared" si="75"/>
        <v>0</v>
      </c>
      <c r="CD87" s="46">
        <f t="shared" si="75"/>
        <v>0</v>
      </c>
      <c r="CE87" s="46">
        <f t="shared" si="75"/>
        <v>0</v>
      </c>
      <c r="CF87" s="46">
        <f t="shared" si="75"/>
        <v>0</v>
      </c>
      <c r="CG87" s="46">
        <f t="shared" si="75"/>
        <v>0</v>
      </c>
      <c r="CH87" s="46">
        <f t="shared" si="75"/>
        <v>0</v>
      </c>
      <c r="CI87" s="46">
        <f t="shared" si="75"/>
        <v>0</v>
      </c>
      <c r="CJ87" s="46">
        <f t="shared" si="75"/>
        <v>0</v>
      </c>
      <c r="CK87" s="46">
        <f t="shared" si="75"/>
        <v>1530.7124644506043</v>
      </c>
      <c r="CL87" s="46">
        <f t="shared" si="75"/>
        <v>0</v>
      </c>
      <c r="CM87" s="46">
        <f t="shared" si="75"/>
        <v>0</v>
      </c>
      <c r="CN87" s="46">
        <f t="shared" si="75"/>
        <v>0</v>
      </c>
      <c r="CO87" s="46">
        <f t="shared" si="75"/>
        <v>0</v>
      </c>
      <c r="CP87" s="46">
        <f t="shared" si="75"/>
        <v>0</v>
      </c>
      <c r="CQ87" s="46">
        <f t="shared" si="75"/>
        <v>0</v>
      </c>
      <c r="CR87" s="46">
        <f t="shared" si="75"/>
        <v>0</v>
      </c>
      <c r="CS87" s="46">
        <f t="shared" si="75"/>
        <v>0</v>
      </c>
      <c r="CT87" s="46">
        <f t="shared" si="75"/>
        <v>0</v>
      </c>
      <c r="CU87" s="46">
        <f t="shared" si="75"/>
        <v>0</v>
      </c>
      <c r="CV87" s="46">
        <f t="shared" si="75"/>
        <v>0</v>
      </c>
      <c r="CW87" s="46">
        <f t="shared" si="75"/>
        <v>0</v>
      </c>
      <c r="CX87" s="46">
        <f t="shared" si="75"/>
        <v>0</v>
      </c>
      <c r="CY87" s="46">
        <f t="shared" si="75"/>
        <v>0</v>
      </c>
      <c r="CZ87" s="46">
        <f t="shared" si="75"/>
        <v>0</v>
      </c>
      <c r="DA87" s="46">
        <f t="shared" si="75"/>
        <v>0</v>
      </c>
      <c r="DB87" s="46">
        <f t="shared" si="75"/>
        <v>0</v>
      </c>
      <c r="DC87" s="46">
        <f t="shared" si="75"/>
        <v>0</v>
      </c>
      <c r="DD87" s="46">
        <f t="shared" si="75"/>
        <v>0</v>
      </c>
      <c r="DE87" s="46">
        <f t="shared" si="75"/>
        <v>0</v>
      </c>
      <c r="DF87" s="46">
        <f t="shared" si="75"/>
        <v>0</v>
      </c>
      <c r="DG87" s="46">
        <f t="shared" si="75"/>
        <v>0</v>
      </c>
      <c r="DH87" s="46">
        <f t="shared" si="75"/>
        <v>0</v>
      </c>
      <c r="DI87" s="46">
        <f t="shared" si="75"/>
        <v>0</v>
      </c>
      <c r="DJ87" s="46">
        <f t="shared" si="75"/>
        <v>0</v>
      </c>
      <c r="DK87" s="46">
        <f t="shared" si="75"/>
        <v>0</v>
      </c>
      <c r="DL87" s="46">
        <f t="shared" si="75"/>
        <v>1530.7124644506043</v>
      </c>
      <c r="DM87" s="46">
        <f t="shared" si="75"/>
        <v>2902826.1276272694</v>
      </c>
      <c r="DN87" s="46">
        <f t="shared" si="75"/>
        <v>0</v>
      </c>
      <c r="DO87" s="46">
        <f t="shared" si="75"/>
        <v>0</v>
      </c>
      <c r="DP87" s="46">
        <f t="shared" si="75"/>
        <v>0</v>
      </c>
      <c r="DQ87" s="46">
        <f t="shared" si="75"/>
        <v>0</v>
      </c>
      <c r="DR87" s="46">
        <f t="shared" si="75"/>
        <v>0</v>
      </c>
      <c r="DS87" s="46">
        <f t="shared" si="75"/>
        <v>0</v>
      </c>
      <c r="DT87" s="46">
        <f t="shared" si="75"/>
        <v>0</v>
      </c>
      <c r="DU87" s="46">
        <f t="shared" si="75"/>
        <v>0</v>
      </c>
      <c r="DV87" s="46">
        <f t="shared" si="75"/>
        <v>0</v>
      </c>
      <c r="DW87" s="46">
        <f t="shared" si="75"/>
        <v>0</v>
      </c>
      <c r="DX87" s="46">
        <f t="shared" si="75"/>
        <v>7698.3160812199794</v>
      </c>
      <c r="DY87" s="46">
        <f t="shared" si="75"/>
        <v>0</v>
      </c>
      <c r="DZ87" s="46">
        <f t="shared" si="75"/>
        <v>0</v>
      </c>
      <c r="EA87" s="46">
        <f t="shared" si="75"/>
        <v>0</v>
      </c>
      <c r="EB87" s="46">
        <f t="shared" si="75"/>
        <v>0</v>
      </c>
      <c r="EC87" s="46">
        <f t="shared" si="75"/>
        <v>0</v>
      </c>
      <c r="ED87" s="46">
        <f t="shared" ref="ED87:FC87" si="76">SUM(ED64:ED86)</f>
        <v>0</v>
      </c>
      <c r="EE87" s="46">
        <f t="shared" si="76"/>
        <v>0</v>
      </c>
      <c r="EF87" s="46">
        <f t="shared" si="76"/>
        <v>0</v>
      </c>
      <c r="EG87" s="46">
        <f t="shared" si="76"/>
        <v>0</v>
      </c>
      <c r="EH87" s="46">
        <f t="shared" si="76"/>
        <v>0</v>
      </c>
      <c r="EI87" s="46">
        <f t="shared" si="76"/>
        <v>131359.47885608018</v>
      </c>
      <c r="EJ87" s="46">
        <f t="shared" si="76"/>
        <v>0</v>
      </c>
      <c r="EK87" s="46">
        <f t="shared" si="76"/>
        <v>0</v>
      </c>
      <c r="EL87" s="46">
        <f t="shared" si="76"/>
        <v>0</v>
      </c>
      <c r="EM87" s="46">
        <f t="shared" si="76"/>
        <v>0</v>
      </c>
      <c r="EN87" s="46">
        <f t="shared" si="76"/>
        <v>0</v>
      </c>
      <c r="EO87" s="46">
        <f t="shared" si="76"/>
        <v>0</v>
      </c>
      <c r="EP87" s="46">
        <f t="shared" si="76"/>
        <v>0</v>
      </c>
      <c r="EQ87" s="46">
        <f t="shared" si="76"/>
        <v>0</v>
      </c>
      <c r="ER87" s="46">
        <f t="shared" si="76"/>
        <v>0</v>
      </c>
      <c r="ES87" s="46">
        <f t="shared" si="76"/>
        <v>0</v>
      </c>
      <c r="ET87" s="46">
        <f t="shared" si="76"/>
        <v>0</v>
      </c>
      <c r="EU87" s="46">
        <f t="shared" si="76"/>
        <v>0</v>
      </c>
      <c r="EV87" s="46">
        <f t="shared" si="76"/>
        <v>0</v>
      </c>
      <c r="EW87" s="46">
        <f t="shared" si="76"/>
        <v>0</v>
      </c>
      <c r="EX87" s="46">
        <f t="shared" si="76"/>
        <v>0</v>
      </c>
      <c r="EY87" s="46">
        <f t="shared" si="76"/>
        <v>139057.79493730015</v>
      </c>
      <c r="EZ87" s="46">
        <f t="shared" si="76"/>
        <v>-364335515.2574355</v>
      </c>
      <c r="FA87" s="46">
        <f t="shared" si="76"/>
        <v>3041883.9225645699</v>
      </c>
      <c r="FB87" s="46">
        <f t="shared" si="76"/>
        <v>0</v>
      </c>
      <c r="FC87" s="46">
        <f t="shared" si="76"/>
        <v>3041883.9225645699</v>
      </c>
    </row>
    <row r="88" spans="1:159" ht="15" customHeight="1" outlineLevel="1" x14ac:dyDescent="0.25">
      <c r="A88" s="21">
        <f t="shared" si="73"/>
        <v>82</v>
      </c>
      <c r="B88" s="335" t="s">
        <v>167</v>
      </c>
      <c r="C88" s="335"/>
      <c r="D88" s="335"/>
      <c r="E88" s="46">
        <f>+E87+E63</f>
        <v>367506720.4000001</v>
      </c>
      <c r="F88" s="46">
        <f t="shared" ref="F88:BQ88" si="77">+F87+F63</f>
        <v>-1662725.49</v>
      </c>
      <c r="G88" s="46">
        <f t="shared" si="77"/>
        <v>-362845944.66000003</v>
      </c>
      <c r="H88" s="46">
        <f t="shared" si="77"/>
        <v>0</v>
      </c>
      <c r="I88" s="46">
        <f t="shared" si="77"/>
        <v>0</v>
      </c>
      <c r="J88" s="46">
        <f t="shared" si="77"/>
        <v>0</v>
      </c>
      <c r="K88" s="46">
        <f t="shared" si="77"/>
        <v>0</v>
      </c>
      <c r="L88" s="46">
        <f t="shared" si="77"/>
        <v>0</v>
      </c>
      <c r="M88" s="46">
        <f t="shared" si="77"/>
        <v>0</v>
      </c>
      <c r="N88" s="46">
        <f t="shared" si="77"/>
        <v>0</v>
      </c>
      <c r="O88" s="46">
        <f t="shared" si="77"/>
        <v>0</v>
      </c>
      <c r="P88" s="46">
        <f t="shared" si="77"/>
        <v>100067.49905152069</v>
      </c>
      <c r="Q88" s="46">
        <f t="shared" si="77"/>
        <v>0</v>
      </c>
      <c r="R88" s="46">
        <f t="shared" si="77"/>
        <v>0</v>
      </c>
      <c r="S88" s="46">
        <f t="shared" si="77"/>
        <v>0</v>
      </c>
      <c r="T88" s="46">
        <f t="shared" si="77"/>
        <v>0</v>
      </c>
      <c r="U88" s="46">
        <f t="shared" si="77"/>
        <v>0</v>
      </c>
      <c r="V88" s="46">
        <f t="shared" si="77"/>
        <v>0</v>
      </c>
      <c r="W88" s="46">
        <f t="shared" si="77"/>
        <v>49302.759328819222</v>
      </c>
      <c r="X88" s="46">
        <f t="shared" si="77"/>
        <v>0</v>
      </c>
      <c r="Y88" s="46">
        <f t="shared" si="77"/>
        <v>0</v>
      </c>
      <c r="Z88" s="46">
        <f t="shared" si="77"/>
        <v>0</v>
      </c>
      <c r="AA88" s="46">
        <f t="shared" si="77"/>
        <v>0</v>
      </c>
      <c r="AB88" s="46">
        <f t="shared" si="77"/>
        <v>0</v>
      </c>
      <c r="AC88" s="46">
        <f t="shared" si="77"/>
        <v>0</v>
      </c>
      <c r="AD88" s="46">
        <f t="shared" si="77"/>
        <v>0</v>
      </c>
      <c r="AE88" s="46">
        <f t="shared" si="77"/>
        <v>0</v>
      </c>
      <c r="AF88" s="46">
        <f t="shared" si="77"/>
        <v>0</v>
      </c>
      <c r="AG88" s="46">
        <f t="shared" si="77"/>
        <v>0</v>
      </c>
      <c r="AH88" s="46">
        <f t="shared" si="77"/>
        <v>0</v>
      </c>
      <c r="AI88" s="46">
        <f t="shared" si="77"/>
        <v>0</v>
      </c>
      <c r="AJ88" s="46">
        <f t="shared" si="77"/>
        <v>0</v>
      </c>
      <c r="AK88" s="46">
        <f t="shared" si="77"/>
        <v>-364359299.89161974</v>
      </c>
      <c r="AL88" s="46">
        <f t="shared" si="77"/>
        <v>-74222.259999999995</v>
      </c>
      <c r="AM88" s="46">
        <f t="shared" si="77"/>
        <v>0</v>
      </c>
      <c r="AN88" s="46">
        <f t="shared" si="77"/>
        <v>0</v>
      </c>
      <c r="AO88" s="46">
        <f t="shared" si="77"/>
        <v>0</v>
      </c>
      <c r="AP88" s="46">
        <f t="shared" si="77"/>
        <v>0</v>
      </c>
      <c r="AQ88" s="46">
        <f t="shared" si="77"/>
        <v>0</v>
      </c>
      <c r="AR88" s="46">
        <f t="shared" si="77"/>
        <v>0</v>
      </c>
      <c r="AS88" s="46">
        <f t="shared" si="77"/>
        <v>0</v>
      </c>
      <c r="AT88" s="46">
        <f t="shared" si="77"/>
        <v>0</v>
      </c>
      <c r="AU88" s="46">
        <f t="shared" si="77"/>
        <v>0</v>
      </c>
      <c r="AV88" s="46">
        <f t="shared" si="77"/>
        <v>-41440.765093982503</v>
      </c>
      <c r="AW88" s="46">
        <f t="shared" si="77"/>
        <v>0</v>
      </c>
      <c r="AX88" s="46">
        <f t="shared" si="77"/>
        <v>0</v>
      </c>
      <c r="AY88" s="46">
        <f t="shared" si="77"/>
        <v>0</v>
      </c>
      <c r="AZ88" s="46">
        <f t="shared" si="77"/>
        <v>0</v>
      </c>
      <c r="BA88" s="46">
        <f t="shared" si="77"/>
        <v>0</v>
      </c>
      <c r="BB88" s="46">
        <f t="shared" si="77"/>
        <v>0</v>
      </c>
      <c r="BC88" s="46">
        <f t="shared" si="77"/>
        <v>0</v>
      </c>
      <c r="BD88" s="46">
        <f t="shared" si="77"/>
        <v>0</v>
      </c>
      <c r="BE88" s="46">
        <f t="shared" si="77"/>
        <v>0</v>
      </c>
      <c r="BF88" s="46">
        <f t="shared" si="77"/>
        <v>0</v>
      </c>
      <c r="BG88" s="46">
        <f t="shared" si="77"/>
        <v>0</v>
      </c>
      <c r="BH88" s="46">
        <f t="shared" si="77"/>
        <v>0</v>
      </c>
      <c r="BI88" s="46">
        <f t="shared" si="77"/>
        <v>0</v>
      </c>
      <c r="BJ88" s="46">
        <f t="shared" si="77"/>
        <v>0</v>
      </c>
      <c r="BK88" s="46">
        <f t="shared" si="77"/>
        <v>0</v>
      </c>
      <c r="BL88" s="46">
        <f t="shared" si="77"/>
        <v>0</v>
      </c>
      <c r="BM88" s="46">
        <f t="shared" si="77"/>
        <v>0</v>
      </c>
      <c r="BN88" s="46">
        <f t="shared" si="77"/>
        <v>0</v>
      </c>
      <c r="BO88" s="46">
        <f t="shared" si="77"/>
        <v>0</v>
      </c>
      <c r="BP88" s="46">
        <f t="shared" si="77"/>
        <v>0</v>
      </c>
      <c r="BQ88" s="46">
        <f t="shared" si="77"/>
        <v>0</v>
      </c>
      <c r="BR88" s="46">
        <f t="shared" ref="BR88:EC88" si="78">+BR87+BR63</f>
        <v>0</v>
      </c>
      <c r="BS88" s="46">
        <f t="shared" si="78"/>
        <v>0</v>
      </c>
      <c r="BT88" s="46">
        <f t="shared" si="78"/>
        <v>0</v>
      </c>
      <c r="BU88" s="46">
        <f t="shared" si="78"/>
        <v>0</v>
      </c>
      <c r="BV88" s="46">
        <f t="shared" si="78"/>
        <v>0</v>
      </c>
      <c r="BW88" s="46">
        <f t="shared" si="78"/>
        <v>0</v>
      </c>
      <c r="BX88" s="46">
        <f t="shared" si="78"/>
        <v>-115663.02509398249</v>
      </c>
      <c r="BY88" s="46">
        <f t="shared" si="78"/>
        <v>-364474962.91671365</v>
      </c>
      <c r="BZ88" s="46">
        <f t="shared" si="78"/>
        <v>3031757.4832863575</v>
      </c>
      <c r="CA88" s="46">
        <f t="shared" si="78"/>
        <v>0</v>
      </c>
      <c r="CB88" s="46">
        <f t="shared" si="78"/>
        <v>0</v>
      </c>
      <c r="CC88" s="46">
        <f t="shared" si="78"/>
        <v>0</v>
      </c>
      <c r="CD88" s="46">
        <f t="shared" si="78"/>
        <v>0</v>
      </c>
      <c r="CE88" s="46">
        <f t="shared" si="78"/>
        <v>0</v>
      </c>
      <c r="CF88" s="46">
        <f t="shared" si="78"/>
        <v>0</v>
      </c>
      <c r="CG88" s="46">
        <f t="shared" si="78"/>
        <v>0</v>
      </c>
      <c r="CH88" s="46">
        <f t="shared" si="78"/>
        <v>0</v>
      </c>
      <c r="CI88" s="46">
        <f t="shared" si="78"/>
        <v>0</v>
      </c>
      <c r="CJ88" s="46">
        <f t="shared" si="78"/>
        <v>0</v>
      </c>
      <c r="CK88" s="46">
        <f t="shared" si="78"/>
        <v>1532.0601982186799</v>
      </c>
      <c r="CL88" s="46">
        <f t="shared" si="78"/>
        <v>0</v>
      </c>
      <c r="CM88" s="46">
        <f t="shared" si="78"/>
        <v>0</v>
      </c>
      <c r="CN88" s="46">
        <f t="shared" si="78"/>
        <v>0</v>
      </c>
      <c r="CO88" s="46">
        <f t="shared" si="78"/>
        <v>0</v>
      </c>
      <c r="CP88" s="46">
        <f t="shared" si="78"/>
        <v>0</v>
      </c>
      <c r="CQ88" s="46">
        <f t="shared" si="78"/>
        <v>0</v>
      </c>
      <c r="CR88" s="46">
        <f t="shared" si="78"/>
        <v>0</v>
      </c>
      <c r="CS88" s="46">
        <f t="shared" si="78"/>
        <v>0</v>
      </c>
      <c r="CT88" s="46">
        <f t="shared" si="78"/>
        <v>0</v>
      </c>
      <c r="CU88" s="46">
        <f t="shared" si="78"/>
        <v>0</v>
      </c>
      <c r="CV88" s="46">
        <f t="shared" si="78"/>
        <v>0</v>
      </c>
      <c r="CW88" s="46">
        <f t="shared" si="78"/>
        <v>0</v>
      </c>
      <c r="CX88" s="46">
        <f t="shared" si="78"/>
        <v>0</v>
      </c>
      <c r="CY88" s="46">
        <f t="shared" si="78"/>
        <v>0</v>
      </c>
      <c r="CZ88" s="46">
        <f t="shared" si="78"/>
        <v>0</v>
      </c>
      <c r="DA88" s="46">
        <f t="shared" si="78"/>
        <v>0</v>
      </c>
      <c r="DB88" s="46">
        <f t="shared" si="78"/>
        <v>0</v>
      </c>
      <c r="DC88" s="46">
        <f t="shared" si="78"/>
        <v>0</v>
      </c>
      <c r="DD88" s="46">
        <f t="shared" si="78"/>
        <v>0</v>
      </c>
      <c r="DE88" s="46">
        <f t="shared" si="78"/>
        <v>0</v>
      </c>
      <c r="DF88" s="46">
        <f t="shared" si="78"/>
        <v>0</v>
      </c>
      <c r="DG88" s="46">
        <f t="shared" si="78"/>
        <v>0</v>
      </c>
      <c r="DH88" s="46">
        <f t="shared" si="78"/>
        <v>0</v>
      </c>
      <c r="DI88" s="46">
        <f t="shared" si="78"/>
        <v>0</v>
      </c>
      <c r="DJ88" s="46">
        <f t="shared" si="78"/>
        <v>0</v>
      </c>
      <c r="DK88" s="46">
        <f t="shared" si="78"/>
        <v>0</v>
      </c>
      <c r="DL88" s="46">
        <f t="shared" si="78"/>
        <v>1532.0601982186799</v>
      </c>
      <c r="DM88" s="46">
        <f t="shared" si="78"/>
        <v>3033289.543484576</v>
      </c>
      <c r="DN88" s="46">
        <f t="shared" si="78"/>
        <v>0</v>
      </c>
      <c r="DO88" s="46">
        <f t="shared" si="78"/>
        <v>0</v>
      </c>
      <c r="DP88" s="46">
        <f t="shared" si="78"/>
        <v>0</v>
      </c>
      <c r="DQ88" s="46">
        <f t="shared" si="78"/>
        <v>0</v>
      </c>
      <c r="DR88" s="46">
        <f t="shared" si="78"/>
        <v>0</v>
      </c>
      <c r="DS88" s="46">
        <f t="shared" si="78"/>
        <v>0</v>
      </c>
      <c r="DT88" s="46">
        <f t="shared" si="78"/>
        <v>0</v>
      </c>
      <c r="DU88" s="46">
        <f t="shared" si="78"/>
        <v>0</v>
      </c>
      <c r="DV88" s="46">
        <f t="shared" si="78"/>
        <v>0</v>
      </c>
      <c r="DW88" s="46">
        <f t="shared" si="78"/>
        <v>0</v>
      </c>
      <c r="DX88" s="46">
        <f t="shared" si="78"/>
        <v>7705.0941540330887</v>
      </c>
      <c r="DY88" s="46">
        <f t="shared" si="78"/>
        <v>0</v>
      </c>
      <c r="DZ88" s="46">
        <f t="shared" si="78"/>
        <v>0</v>
      </c>
      <c r="EA88" s="46">
        <f t="shared" si="78"/>
        <v>0</v>
      </c>
      <c r="EB88" s="46">
        <f t="shared" si="78"/>
        <v>0</v>
      </c>
      <c r="EC88" s="46">
        <f t="shared" si="78"/>
        <v>0</v>
      </c>
      <c r="ED88" s="46">
        <f t="shared" ref="ED88:FC88" si="79">+ED87+ED63</f>
        <v>0</v>
      </c>
      <c r="EE88" s="46">
        <f t="shared" si="79"/>
        <v>0</v>
      </c>
      <c r="EF88" s="46">
        <f t="shared" si="79"/>
        <v>0</v>
      </c>
      <c r="EG88" s="46">
        <f t="shared" si="79"/>
        <v>0</v>
      </c>
      <c r="EH88" s="46">
        <f t="shared" si="79"/>
        <v>0</v>
      </c>
      <c r="EI88" s="46">
        <f t="shared" si="79"/>
        <v>173845.9487025009</v>
      </c>
      <c r="EJ88" s="46">
        <f t="shared" si="79"/>
        <v>0</v>
      </c>
      <c r="EK88" s="46">
        <f t="shared" si="79"/>
        <v>0</v>
      </c>
      <c r="EL88" s="46">
        <f t="shared" si="79"/>
        <v>0</v>
      </c>
      <c r="EM88" s="46">
        <f t="shared" si="79"/>
        <v>0</v>
      </c>
      <c r="EN88" s="46">
        <f t="shared" si="79"/>
        <v>0</v>
      </c>
      <c r="EO88" s="46">
        <f t="shared" si="79"/>
        <v>0</v>
      </c>
      <c r="EP88" s="46">
        <f t="shared" si="79"/>
        <v>0</v>
      </c>
      <c r="EQ88" s="46">
        <f t="shared" si="79"/>
        <v>0</v>
      </c>
      <c r="ER88" s="46">
        <f t="shared" si="79"/>
        <v>0</v>
      </c>
      <c r="ES88" s="46">
        <f t="shared" si="79"/>
        <v>0</v>
      </c>
      <c r="ET88" s="46">
        <f t="shared" si="79"/>
        <v>0</v>
      </c>
      <c r="EU88" s="46">
        <f t="shared" si="79"/>
        <v>0</v>
      </c>
      <c r="EV88" s="46">
        <f t="shared" si="79"/>
        <v>0</v>
      </c>
      <c r="EW88" s="46">
        <f t="shared" si="79"/>
        <v>0</v>
      </c>
      <c r="EX88" s="46">
        <f t="shared" si="79"/>
        <v>0</v>
      </c>
      <c r="EY88" s="46">
        <f t="shared" si="79"/>
        <v>181551.04285653398</v>
      </c>
      <c r="EZ88" s="46">
        <f t="shared" si="79"/>
        <v>-364291879.81365895</v>
      </c>
      <c r="FA88" s="46">
        <f t="shared" si="79"/>
        <v>3214840.5863411101</v>
      </c>
      <c r="FB88" s="46">
        <f t="shared" si="79"/>
        <v>0</v>
      </c>
      <c r="FC88" s="46">
        <f t="shared" si="79"/>
        <v>3214840.5863411101</v>
      </c>
    </row>
    <row r="89" spans="1:159" ht="15" customHeight="1" outlineLevel="2" x14ac:dyDescent="0.25">
      <c r="A89" s="21">
        <f t="shared" si="73"/>
        <v>83</v>
      </c>
      <c r="B89" s="306" t="s">
        <v>168</v>
      </c>
      <c r="C89" s="43" t="s">
        <v>169</v>
      </c>
      <c r="D89" s="53">
        <v>814</v>
      </c>
      <c r="E89" s="36">
        <v>169865.24</v>
      </c>
      <c r="P89" s="6"/>
      <c r="AK89" s="36">
        <f t="shared" ref="AK89:AK129" si="80">SUM(F89:AJ89)</f>
        <v>0</v>
      </c>
      <c r="AV89" s="6"/>
      <c r="BX89" s="38">
        <f>SUM(AL89:BW89)</f>
        <v>0</v>
      </c>
      <c r="BY89" s="38">
        <f t="shared" ref="BY89:BY101" si="81">BX89+AK89</f>
        <v>0</v>
      </c>
      <c r="BZ89" s="38">
        <f t="shared" ref="BZ89:BZ101" si="82">BY89+E89</f>
        <v>169865.24</v>
      </c>
      <c r="CK89" s="6"/>
      <c r="DL89" s="38">
        <f t="shared" ref="DL89:DL101" si="83">SUM(CA89:DK89)</f>
        <v>0</v>
      </c>
      <c r="DM89" s="38">
        <f t="shared" ref="DM89:DM129" si="84">DL89+BZ89</f>
        <v>169865.24</v>
      </c>
      <c r="DX89" s="6"/>
      <c r="EI89" s="38">
        <v>250.66171890872647</v>
      </c>
      <c r="EY89" s="38">
        <f t="shared" ref="EY89:EY101" si="85">SUM(DN89:EX89)</f>
        <v>250.66171890872647</v>
      </c>
      <c r="EZ89" s="38">
        <f t="shared" ref="EZ89:EZ101" si="86">+BX89+AK89+DL89+EY89</f>
        <v>250.66171890872647</v>
      </c>
      <c r="FA89" s="38">
        <f t="shared" ref="FA89:FA101" si="87">+E89+EZ89</f>
        <v>170115.90171890872</v>
      </c>
      <c r="FC89" s="38">
        <f t="shared" ref="FC89:FC101" si="88">FA89+FB89</f>
        <v>170115.90171890872</v>
      </c>
    </row>
    <row r="90" spans="1:159" ht="15" customHeight="1" outlineLevel="2" x14ac:dyDescent="0.25">
      <c r="A90" s="21">
        <f t="shared" si="73"/>
        <v>84</v>
      </c>
      <c r="B90" s="327"/>
      <c r="C90" s="43" t="s">
        <v>170</v>
      </c>
      <c r="D90" s="53">
        <v>815</v>
      </c>
      <c r="E90" s="36">
        <v>0</v>
      </c>
      <c r="P90" s="6"/>
      <c r="AK90" s="36">
        <f t="shared" si="80"/>
        <v>0</v>
      </c>
      <c r="AV90" s="6"/>
      <c r="BX90" s="38">
        <f t="shared" ref="BX90:BX129" si="89">SUM(AL90:BW90)</f>
        <v>0</v>
      </c>
      <c r="BY90" s="38">
        <f t="shared" si="81"/>
        <v>0</v>
      </c>
      <c r="BZ90" s="38">
        <f t="shared" si="82"/>
        <v>0</v>
      </c>
      <c r="CK90" s="6"/>
      <c r="DL90" s="38">
        <f t="shared" si="83"/>
        <v>0</v>
      </c>
      <c r="DM90" s="38">
        <f t="shared" si="84"/>
        <v>0</v>
      </c>
      <c r="DX90" s="6"/>
      <c r="EI90" s="38">
        <v>0</v>
      </c>
      <c r="EY90" s="38">
        <f t="shared" si="85"/>
        <v>0</v>
      </c>
      <c r="EZ90" s="38">
        <f t="shared" si="86"/>
        <v>0</v>
      </c>
      <c r="FA90" s="38">
        <f t="shared" si="87"/>
        <v>0</v>
      </c>
      <c r="FC90" s="38">
        <f t="shared" si="88"/>
        <v>0</v>
      </c>
    </row>
    <row r="91" spans="1:159" ht="15" customHeight="1" outlineLevel="2" x14ac:dyDescent="0.25">
      <c r="A91" s="21">
        <f t="shared" si="73"/>
        <v>85</v>
      </c>
      <c r="B91" s="327"/>
      <c r="C91" s="43" t="s">
        <v>171</v>
      </c>
      <c r="D91" s="53">
        <v>816</v>
      </c>
      <c r="E91" s="36">
        <v>21937.71</v>
      </c>
      <c r="P91" s="6"/>
      <c r="AK91" s="36">
        <f t="shared" si="80"/>
        <v>0</v>
      </c>
      <c r="AV91" s="6"/>
      <c r="BX91" s="38">
        <f t="shared" si="89"/>
        <v>0</v>
      </c>
      <c r="BY91" s="38">
        <f t="shared" si="81"/>
        <v>0</v>
      </c>
      <c r="BZ91" s="38">
        <f t="shared" si="82"/>
        <v>21937.71</v>
      </c>
      <c r="CK91" s="6"/>
      <c r="DL91" s="38">
        <f t="shared" si="83"/>
        <v>0</v>
      </c>
      <c r="DM91" s="38">
        <f t="shared" si="84"/>
        <v>21937.71</v>
      </c>
      <c r="DX91" s="6"/>
      <c r="EI91" s="38">
        <v>32.372391770801187</v>
      </c>
      <c r="EY91" s="38">
        <f t="shared" si="85"/>
        <v>32.372391770801187</v>
      </c>
      <c r="EZ91" s="38">
        <f t="shared" si="86"/>
        <v>32.372391770801187</v>
      </c>
      <c r="FA91" s="38">
        <f t="shared" si="87"/>
        <v>21970.0823917708</v>
      </c>
      <c r="FC91" s="38">
        <f t="shared" si="88"/>
        <v>21970.0823917708</v>
      </c>
    </row>
    <row r="92" spans="1:159" ht="15" customHeight="1" outlineLevel="2" x14ac:dyDescent="0.25">
      <c r="A92" s="21">
        <f t="shared" si="73"/>
        <v>86</v>
      </c>
      <c r="B92" s="327"/>
      <c r="C92" s="43" t="s">
        <v>172</v>
      </c>
      <c r="D92" s="53">
        <v>817</v>
      </c>
      <c r="E92" s="36">
        <v>28429.83</v>
      </c>
      <c r="P92" s="6"/>
      <c r="AK92" s="36">
        <f t="shared" si="80"/>
        <v>0</v>
      </c>
      <c r="AV92" s="6"/>
      <c r="BX92" s="38">
        <f t="shared" si="89"/>
        <v>0</v>
      </c>
      <c r="BY92" s="38">
        <f t="shared" si="81"/>
        <v>0</v>
      </c>
      <c r="BZ92" s="38">
        <f t="shared" si="82"/>
        <v>28429.83</v>
      </c>
      <c r="CK92" s="6"/>
      <c r="DL92" s="38">
        <f t="shared" si="83"/>
        <v>0</v>
      </c>
      <c r="DM92" s="38">
        <f t="shared" si="84"/>
        <v>28429.83</v>
      </c>
      <c r="DX92" s="6"/>
      <c r="EI92" s="38">
        <v>41.952491610896686</v>
      </c>
      <c r="EY92" s="38">
        <f t="shared" si="85"/>
        <v>41.952491610896686</v>
      </c>
      <c r="EZ92" s="38">
        <f t="shared" si="86"/>
        <v>41.952491610896686</v>
      </c>
      <c r="FA92" s="38">
        <f t="shared" si="87"/>
        <v>28471.782491610898</v>
      </c>
      <c r="FC92" s="38">
        <f t="shared" si="88"/>
        <v>28471.782491610898</v>
      </c>
    </row>
    <row r="93" spans="1:159" ht="15" customHeight="1" outlineLevel="2" x14ac:dyDescent="0.25">
      <c r="A93" s="21">
        <f t="shared" si="73"/>
        <v>87</v>
      </c>
      <c r="B93" s="327"/>
      <c r="C93" s="43" t="s">
        <v>173</v>
      </c>
      <c r="D93" s="53">
        <v>818</v>
      </c>
      <c r="E93" s="36">
        <v>336244.66</v>
      </c>
      <c r="P93" s="6"/>
      <c r="AK93" s="36">
        <f t="shared" si="80"/>
        <v>0</v>
      </c>
      <c r="AV93" s="6"/>
      <c r="BX93" s="38">
        <f t="shared" si="89"/>
        <v>0</v>
      </c>
      <c r="BY93" s="38">
        <f t="shared" si="81"/>
        <v>0</v>
      </c>
      <c r="BZ93" s="38">
        <f t="shared" si="82"/>
        <v>336244.66</v>
      </c>
      <c r="CK93" s="6"/>
      <c r="DL93" s="38">
        <f t="shared" si="83"/>
        <v>0</v>
      </c>
      <c r="DM93" s="38">
        <f t="shared" si="84"/>
        <v>336244.66</v>
      </c>
      <c r="DX93" s="6"/>
      <c r="EI93" s="38">
        <v>496.17958594404627</v>
      </c>
      <c r="EY93" s="38">
        <f t="shared" si="85"/>
        <v>496.17958594404627</v>
      </c>
      <c r="EZ93" s="38">
        <f t="shared" si="86"/>
        <v>496.17958594404627</v>
      </c>
      <c r="FA93" s="38">
        <f t="shared" si="87"/>
        <v>336740.83958594402</v>
      </c>
      <c r="FC93" s="38">
        <f t="shared" si="88"/>
        <v>336740.83958594402</v>
      </c>
    </row>
    <row r="94" spans="1:159" ht="15" customHeight="1" outlineLevel="2" x14ac:dyDescent="0.25">
      <c r="A94" s="21">
        <f t="shared" si="73"/>
        <v>88</v>
      </c>
      <c r="B94" s="327"/>
      <c r="C94" s="43" t="s">
        <v>174</v>
      </c>
      <c r="D94" s="53">
        <v>819</v>
      </c>
      <c r="E94" s="36">
        <v>56732.32</v>
      </c>
      <c r="P94" s="6"/>
      <c r="AK94" s="36">
        <f t="shared" si="80"/>
        <v>0</v>
      </c>
      <c r="AV94" s="6"/>
      <c r="BX94" s="38">
        <f t="shared" si="89"/>
        <v>0</v>
      </c>
      <c r="BY94" s="38">
        <f t="shared" si="81"/>
        <v>0</v>
      </c>
      <c r="BZ94" s="38">
        <f t="shared" si="82"/>
        <v>56732.32</v>
      </c>
      <c r="CK94" s="6"/>
      <c r="DL94" s="38">
        <f t="shared" si="83"/>
        <v>0</v>
      </c>
      <c r="DM94" s="38">
        <f t="shared" si="84"/>
        <v>56732.32</v>
      </c>
      <c r="DX94" s="6"/>
      <c r="EI94" s="38">
        <v>83.71707389268704</v>
      </c>
      <c r="EY94" s="38">
        <f t="shared" si="85"/>
        <v>83.71707389268704</v>
      </c>
      <c r="EZ94" s="38">
        <f t="shared" si="86"/>
        <v>83.71707389268704</v>
      </c>
      <c r="FA94" s="38">
        <f t="shared" si="87"/>
        <v>56816.037073892687</v>
      </c>
      <c r="FC94" s="38">
        <f t="shared" si="88"/>
        <v>56816.037073892687</v>
      </c>
    </row>
    <row r="95" spans="1:159" ht="15" customHeight="1" outlineLevel="2" x14ac:dyDescent="0.25">
      <c r="A95" s="21">
        <f t="shared" si="73"/>
        <v>89</v>
      </c>
      <c r="B95" s="327"/>
      <c r="C95" s="43" t="s">
        <v>175</v>
      </c>
      <c r="D95" s="53">
        <v>820</v>
      </c>
      <c r="E95" s="36">
        <v>9825.39</v>
      </c>
      <c r="P95" s="6"/>
      <c r="AK95" s="36">
        <f t="shared" si="80"/>
        <v>0</v>
      </c>
      <c r="AV95" s="6"/>
      <c r="BX95" s="38">
        <f t="shared" si="89"/>
        <v>0</v>
      </c>
      <c r="BY95" s="38">
        <f t="shared" si="81"/>
        <v>0</v>
      </c>
      <c r="BZ95" s="38">
        <f t="shared" si="82"/>
        <v>9825.39</v>
      </c>
      <c r="CK95" s="6"/>
      <c r="DL95" s="38">
        <f t="shared" si="83"/>
        <v>0</v>
      </c>
      <c r="DM95" s="38">
        <f t="shared" si="84"/>
        <v>9825.39</v>
      </c>
      <c r="DX95" s="6"/>
      <c r="EI95" s="38">
        <v>14.498841236432781</v>
      </c>
      <c r="EY95" s="38">
        <f t="shared" si="85"/>
        <v>14.498841236432781</v>
      </c>
      <c r="EZ95" s="38">
        <f t="shared" si="86"/>
        <v>14.498841236432781</v>
      </c>
      <c r="FA95" s="38">
        <f t="shared" si="87"/>
        <v>9839.8888412364322</v>
      </c>
      <c r="FC95" s="38">
        <f t="shared" si="88"/>
        <v>9839.8888412364322</v>
      </c>
    </row>
    <row r="96" spans="1:159" ht="15" customHeight="1" outlineLevel="2" x14ac:dyDescent="0.25">
      <c r="A96" s="21">
        <f t="shared" si="73"/>
        <v>90</v>
      </c>
      <c r="B96" s="327"/>
      <c r="C96" s="43" t="s">
        <v>134</v>
      </c>
      <c r="D96" s="53">
        <v>821</v>
      </c>
      <c r="P96" s="6"/>
      <c r="AK96" s="36">
        <f t="shared" si="80"/>
        <v>0</v>
      </c>
      <c r="AV96" s="6"/>
      <c r="BX96" s="38">
        <f t="shared" si="89"/>
        <v>0</v>
      </c>
      <c r="BY96" s="38">
        <f t="shared" si="81"/>
        <v>0</v>
      </c>
      <c r="BZ96" s="38">
        <f t="shared" si="82"/>
        <v>0</v>
      </c>
      <c r="CK96" s="6"/>
      <c r="DL96" s="38">
        <f t="shared" si="83"/>
        <v>0</v>
      </c>
      <c r="DM96" s="38">
        <f t="shared" si="84"/>
        <v>0</v>
      </c>
      <c r="DX96" s="6"/>
      <c r="EI96" s="38">
        <v>0</v>
      </c>
      <c r="EY96" s="38">
        <f t="shared" si="85"/>
        <v>0</v>
      </c>
      <c r="EZ96" s="38">
        <f t="shared" si="86"/>
        <v>0</v>
      </c>
      <c r="FA96" s="38">
        <f t="shared" si="87"/>
        <v>0</v>
      </c>
      <c r="FC96" s="38">
        <f t="shared" si="88"/>
        <v>0</v>
      </c>
    </row>
    <row r="97" spans="1:159" ht="15" customHeight="1" outlineLevel="2" x14ac:dyDescent="0.25">
      <c r="A97" s="21">
        <f t="shared" si="73"/>
        <v>91</v>
      </c>
      <c r="B97" s="327"/>
      <c r="C97" s="43" t="s">
        <v>176</v>
      </c>
      <c r="D97" s="53">
        <v>822</v>
      </c>
      <c r="P97" s="6"/>
      <c r="AK97" s="36">
        <f t="shared" si="80"/>
        <v>0</v>
      </c>
      <c r="AV97" s="6"/>
      <c r="BX97" s="38">
        <f t="shared" si="89"/>
        <v>0</v>
      </c>
      <c r="BY97" s="38">
        <f t="shared" si="81"/>
        <v>0</v>
      </c>
      <c r="BZ97" s="38">
        <f t="shared" si="82"/>
        <v>0</v>
      </c>
      <c r="CK97" s="6"/>
      <c r="DL97" s="38">
        <f t="shared" si="83"/>
        <v>0</v>
      </c>
      <c r="DM97" s="38">
        <f t="shared" si="84"/>
        <v>0</v>
      </c>
      <c r="DX97" s="6"/>
      <c r="EI97" s="38"/>
      <c r="EY97" s="38">
        <f t="shared" si="85"/>
        <v>0</v>
      </c>
      <c r="EZ97" s="38">
        <f t="shared" si="86"/>
        <v>0</v>
      </c>
      <c r="FA97" s="38">
        <f t="shared" si="87"/>
        <v>0</v>
      </c>
      <c r="FC97" s="38">
        <f t="shared" si="88"/>
        <v>0</v>
      </c>
    </row>
    <row r="98" spans="1:159" ht="15" customHeight="1" outlineLevel="2" x14ac:dyDescent="0.25">
      <c r="A98" s="21">
        <f t="shared" si="73"/>
        <v>92</v>
      </c>
      <c r="B98" s="327"/>
      <c r="C98" s="43" t="s">
        <v>177</v>
      </c>
      <c r="D98" s="53">
        <v>823</v>
      </c>
      <c r="P98" s="6"/>
      <c r="AK98" s="36">
        <f t="shared" si="80"/>
        <v>0</v>
      </c>
      <c r="AV98" s="6"/>
      <c r="BX98" s="38">
        <f t="shared" si="89"/>
        <v>0</v>
      </c>
      <c r="BY98" s="38">
        <f t="shared" si="81"/>
        <v>0</v>
      </c>
      <c r="BZ98" s="38">
        <f t="shared" si="82"/>
        <v>0</v>
      </c>
      <c r="CK98" s="6"/>
      <c r="DL98" s="38">
        <f t="shared" si="83"/>
        <v>0</v>
      </c>
      <c r="DM98" s="38">
        <f t="shared" si="84"/>
        <v>0</v>
      </c>
      <c r="DX98" s="6"/>
      <c r="EI98" s="38">
        <v>0</v>
      </c>
      <c r="EY98" s="38">
        <f t="shared" si="85"/>
        <v>0</v>
      </c>
      <c r="EZ98" s="38">
        <f t="shared" si="86"/>
        <v>0</v>
      </c>
      <c r="FA98" s="38">
        <f t="shared" si="87"/>
        <v>0</v>
      </c>
      <c r="FC98" s="38">
        <f t="shared" si="88"/>
        <v>0</v>
      </c>
    </row>
    <row r="99" spans="1:159" ht="15" customHeight="1" outlineLevel="2" x14ac:dyDescent="0.25">
      <c r="A99" s="21">
        <f t="shared" si="73"/>
        <v>93</v>
      </c>
      <c r="B99" s="327"/>
      <c r="C99" s="43" t="s">
        <v>178</v>
      </c>
      <c r="D99" s="53">
        <v>824</v>
      </c>
      <c r="E99" s="36">
        <v>60951.03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5">
        <v>1980.34046165271</v>
      </c>
      <c r="Q99" s="37"/>
      <c r="R99" s="37"/>
      <c r="S99" s="37"/>
      <c r="T99" s="37"/>
      <c r="U99" s="37"/>
      <c r="V99" s="37"/>
      <c r="W99" s="36">
        <v>335.65424159036138</v>
      </c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6">
        <f t="shared" si="80"/>
        <v>2315.9947032430714</v>
      </c>
      <c r="AV99" s="35">
        <v>-823.20902855218696</v>
      </c>
      <c r="BX99" s="38">
        <f t="shared" si="89"/>
        <v>-823.20902855218696</v>
      </c>
      <c r="BY99" s="38">
        <f t="shared" si="81"/>
        <v>1492.7856746908844</v>
      </c>
      <c r="BZ99" s="38">
        <f t="shared" si="82"/>
        <v>62443.815674690886</v>
      </c>
      <c r="CK99" s="35">
        <v>30.433940700631556</v>
      </c>
      <c r="DL99" s="38">
        <f t="shared" si="83"/>
        <v>30.433940700631556</v>
      </c>
      <c r="DM99" s="38">
        <f t="shared" si="84"/>
        <v>62474.24961539152</v>
      </c>
      <c r="DX99" s="35">
        <v>153.05950696276466</v>
      </c>
      <c r="EI99" s="38">
        <v>1934.1008891232341</v>
      </c>
      <c r="EY99" s="38">
        <f t="shared" si="85"/>
        <v>2087.1603960859989</v>
      </c>
      <c r="EZ99" s="38">
        <f t="shared" si="86"/>
        <v>3610.3800114775149</v>
      </c>
      <c r="FA99" s="38">
        <f t="shared" si="87"/>
        <v>64561.410011477514</v>
      </c>
      <c r="FC99" s="38">
        <f t="shared" si="88"/>
        <v>64561.410011477514</v>
      </c>
    </row>
    <row r="100" spans="1:159" ht="15" customHeight="1" outlineLevel="2" x14ac:dyDescent="0.25">
      <c r="A100" s="21">
        <f t="shared" si="73"/>
        <v>94</v>
      </c>
      <c r="B100" s="327"/>
      <c r="C100" s="43" t="s">
        <v>179</v>
      </c>
      <c r="D100" s="53">
        <v>825</v>
      </c>
      <c r="E100" s="36">
        <v>21412.29</v>
      </c>
      <c r="P100" s="6"/>
      <c r="AK100" s="36">
        <f t="shared" si="80"/>
        <v>0</v>
      </c>
      <c r="AV100" s="6"/>
      <c r="BX100" s="38">
        <f t="shared" si="89"/>
        <v>0</v>
      </c>
      <c r="BY100" s="38">
        <f t="shared" si="81"/>
        <v>0</v>
      </c>
      <c r="BZ100" s="38">
        <f t="shared" si="82"/>
        <v>21412.29</v>
      </c>
      <c r="CK100" s="6"/>
      <c r="DL100" s="38">
        <f t="shared" si="83"/>
        <v>0</v>
      </c>
      <c r="DM100" s="38">
        <f t="shared" si="84"/>
        <v>21412.29</v>
      </c>
      <c r="DX100" s="6"/>
      <c r="EI100" s="38">
        <v>31.597055508071207</v>
      </c>
      <c r="EY100" s="38">
        <f t="shared" si="85"/>
        <v>31.597055508071207</v>
      </c>
      <c r="EZ100" s="38">
        <f t="shared" si="86"/>
        <v>31.597055508071207</v>
      </c>
      <c r="FA100" s="38">
        <f t="shared" si="87"/>
        <v>21443.887055508072</v>
      </c>
      <c r="FC100" s="38">
        <f t="shared" si="88"/>
        <v>21443.887055508072</v>
      </c>
    </row>
    <row r="101" spans="1:159" ht="15" customHeight="1" outlineLevel="2" x14ac:dyDescent="0.25">
      <c r="A101" s="21">
        <f t="shared" si="73"/>
        <v>95</v>
      </c>
      <c r="B101" s="327"/>
      <c r="C101" s="43" t="s">
        <v>138</v>
      </c>
      <c r="D101" s="53">
        <v>826</v>
      </c>
      <c r="AK101" s="36">
        <f t="shared" si="80"/>
        <v>0</v>
      </c>
      <c r="BX101" s="38">
        <f t="shared" si="89"/>
        <v>0</v>
      </c>
      <c r="BY101" s="38">
        <f t="shared" si="81"/>
        <v>0</v>
      </c>
      <c r="BZ101" s="38">
        <f t="shared" si="82"/>
        <v>0</v>
      </c>
      <c r="DL101" s="38">
        <f t="shared" si="83"/>
        <v>0</v>
      </c>
      <c r="DM101" s="38">
        <f t="shared" si="84"/>
        <v>0</v>
      </c>
      <c r="EI101" s="38">
        <v>0</v>
      </c>
      <c r="EY101" s="38">
        <f t="shared" si="85"/>
        <v>0</v>
      </c>
      <c r="EZ101" s="38">
        <f t="shared" si="86"/>
        <v>0</v>
      </c>
      <c r="FA101" s="38">
        <f t="shared" si="87"/>
        <v>0</v>
      </c>
      <c r="FC101" s="38">
        <f t="shared" si="88"/>
        <v>0</v>
      </c>
    </row>
    <row r="102" spans="1:159" ht="15" customHeight="1" outlineLevel="1" x14ac:dyDescent="0.25">
      <c r="A102" s="21">
        <f t="shared" si="73"/>
        <v>96</v>
      </c>
      <c r="B102" s="327"/>
      <c r="C102" s="332" t="s">
        <v>180</v>
      </c>
      <c r="D102" s="333"/>
      <c r="E102" s="46">
        <f>SUM(E89:E101)</f>
        <v>705398.47</v>
      </c>
      <c r="F102" s="46">
        <f t="shared" ref="F102:BQ102" si="90">SUM(F89:F101)</f>
        <v>0</v>
      </c>
      <c r="G102" s="46">
        <f t="shared" si="90"/>
        <v>0</v>
      </c>
      <c r="H102" s="46">
        <f t="shared" si="90"/>
        <v>0</v>
      </c>
      <c r="I102" s="46">
        <f t="shared" si="90"/>
        <v>0</v>
      </c>
      <c r="J102" s="46">
        <f t="shared" si="90"/>
        <v>0</v>
      </c>
      <c r="K102" s="46">
        <f t="shared" si="90"/>
        <v>0</v>
      </c>
      <c r="L102" s="46">
        <f t="shared" si="90"/>
        <v>0</v>
      </c>
      <c r="M102" s="46">
        <f t="shared" si="90"/>
        <v>0</v>
      </c>
      <c r="N102" s="46">
        <f t="shared" si="90"/>
        <v>0</v>
      </c>
      <c r="O102" s="46">
        <f t="shared" si="90"/>
        <v>0</v>
      </c>
      <c r="P102" s="46">
        <f t="shared" si="90"/>
        <v>1980.34046165271</v>
      </c>
      <c r="Q102" s="46">
        <f t="shared" si="90"/>
        <v>0</v>
      </c>
      <c r="R102" s="46">
        <f t="shared" si="90"/>
        <v>0</v>
      </c>
      <c r="S102" s="46">
        <f t="shared" si="90"/>
        <v>0</v>
      </c>
      <c r="T102" s="46">
        <f t="shared" si="90"/>
        <v>0</v>
      </c>
      <c r="U102" s="46">
        <f t="shared" si="90"/>
        <v>0</v>
      </c>
      <c r="V102" s="46">
        <f t="shared" si="90"/>
        <v>0</v>
      </c>
      <c r="W102" s="46">
        <f t="shared" si="90"/>
        <v>335.65424159036138</v>
      </c>
      <c r="X102" s="46">
        <f t="shared" si="90"/>
        <v>0</v>
      </c>
      <c r="Y102" s="46">
        <f t="shared" si="90"/>
        <v>0</v>
      </c>
      <c r="Z102" s="46">
        <f t="shared" si="90"/>
        <v>0</v>
      </c>
      <c r="AA102" s="46">
        <f t="shared" si="90"/>
        <v>0</v>
      </c>
      <c r="AB102" s="46">
        <f t="shared" si="90"/>
        <v>0</v>
      </c>
      <c r="AC102" s="46">
        <f t="shared" si="90"/>
        <v>0</v>
      </c>
      <c r="AD102" s="46">
        <f t="shared" si="90"/>
        <v>0</v>
      </c>
      <c r="AE102" s="46">
        <f t="shared" si="90"/>
        <v>0</v>
      </c>
      <c r="AF102" s="46">
        <f t="shared" si="90"/>
        <v>0</v>
      </c>
      <c r="AG102" s="46">
        <f t="shared" si="90"/>
        <v>0</v>
      </c>
      <c r="AH102" s="46">
        <f t="shared" si="90"/>
        <v>0</v>
      </c>
      <c r="AI102" s="46">
        <f t="shared" si="90"/>
        <v>0</v>
      </c>
      <c r="AJ102" s="46">
        <f t="shared" si="90"/>
        <v>0</v>
      </c>
      <c r="AK102" s="46">
        <f t="shared" si="90"/>
        <v>2315.9947032430714</v>
      </c>
      <c r="AL102" s="46">
        <f t="shared" si="90"/>
        <v>0</v>
      </c>
      <c r="AM102" s="46">
        <f t="shared" si="90"/>
        <v>0</v>
      </c>
      <c r="AN102" s="46">
        <f t="shared" si="90"/>
        <v>0</v>
      </c>
      <c r="AO102" s="46">
        <f t="shared" si="90"/>
        <v>0</v>
      </c>
      <c r="AP102" s="46">
        <f t="shared" si="90"/>
        <v>0</v>
      </c>
      <c r="AQ102" s="46">
        <f t="shared" si="90"/>
        <v>0</v>
      </c>
      <c r="AR102" s="46">
        <f t="shared" si="90"/>
        <v>0</v>
      </c>
      <c r="AS102" s="46">
        <f t="shared" si="90"/>
        <v>0</v>
      </c>
      <c r="AT102" s="46">
        <f t="shared" si="90"/>
        <v>0</v>
      </c>
      <c r="AU102" s="46">
        <f t="shared" si="90"/>
        <v>0</v>
      </c>
      <c r="AV102" s="46">
        <f t="shared" si="90"/>
        <v>-823.20902855218696</v>
      </c>
      <c r="AW102" s="46">
        <f t="shared" si="90"/>
        <v>0</v>
      </c>
      <c r="AX102" s="46">
        <f t="shared" si="90"/>
        <v>0</v>
      </c>
      <c r="AY102" s="46">
        <f t="shared" si="90"/>
        <v>0</v>
      </c>
      <c r="AZ102" s="46">
        <f t="shared" si="90"/>
        <v>0</v>
      </c>
      <c r="BA102" s="46">
        <f t="shared" si="90"/>
        <v>0</v>
      </c>
      <c r="BB102" s="46">
        <f t="shared" si="90"/>
        <v>0</v>
      </c>
      <c r="BC102" s="46">
        <f t="shared" si="90"/>
        <v>0</v>
      </c>
      <c r="BD102" s="46">
        <f t="shared" si="90"/>
        <v>0</v>
      </c>
      <c r="BE102" s="46">
        <f t="shared" si="90"/>
        <v>0</v>
      </c>
      <c r="BF102" s="46">
        <f t="shared" si="90"/>
        <v>0</v>
      </c>
      <c r="BG102" s="46">
        <f t="shared" si="90"/>
        <v>0</v>
      </c>
      <c r="BH102" s="46">
        <f t="shared" si="90"/>
        <v>0</v>
      </c>
      <c r="BI102" s="46">
        <f t="shared" si="90"/>
        <v>0</v>
      </c>
      <c r="BJ102" s="46">
        <f t="shared" si="90"/>
        <v>0</v>
      </c>
      <c r="BK102" s="46">
        <f t="shared" si="90"/>
        <v>0</v>
      </c>
      <c r="BL102" s="46">
        <f t="shared" si="90"/>
        <v>0</v>
      </c>
      <c r="BM102" s="46">
        <f t="shared" si="90"/>
        <v>0</v>
      </c>
      <c r="BN102" s="46">
        <f t="shared" si="90"/>
        <v>0</v>
      </c>
      <c r="BO102" s="46">
        <f t="shared" si="90"/>
        <v>0</v>
      </c>
      <c r="BP102" s="46">
        <f t="shared" si="90"/>
        <v>0</v>
      </c>
      <c r="BQ102" s="46">
        <f t="shared" si="90"/>
        <v>0</v>
      </c>
      <c r="BR102" s="46">
        <f t="shared" ref="BR102:EC102" si="91">SUM(BR89:BR101)</f>
        <v>0</v>
      </c>
      <c r="BS102" s="46">
        <f t="shared" si="91"/>
        <v>0</v>
      </c>
      <c r="BT102" s="46">
        <f t="shared" si="91"/>
        <v>0</v>
      </c>
      <c r="BU102" s="46">
        <f t="shared" si="91"/>
        <v>0</v>
      </c>
      <c r="BV102" s="46">
        <f t="shared" si="91"/>
        <v>0</v>
      </c>
      <c r="BW102" s="46">
        <f t="shared" si="91"/>
        <v>0</v>
      </c>
      <c r="BX102" s="46">
        <f t="shared" si="91"/>
        <v>-823.20902855218696</v>
      </c>
      <c r="BY102" s="46">
        <f t="shared" si="91"/>
        <v>1492.7856746908844</v>
      </c>
      <c r="BZ102" s="46">
        <f t="shared" si="91"/>
        <v>706891.25567469082</v>
      </c>
      <c r="CA102" s="46">
        <f t="shared" si="91"/>
        <v>0</v>
      </c>
      <c r="CB102" s="46">
        <f t="shared" si="91"/>
        <v>0</v>
      </c>
      <c r="CC102" s="46">
        <f t="shared" si="91"/>
        <v>0</v>
      </c>
      <c r="CD102" s="46">
        <f t="shared" si="91"/>
        <v>0</v>
      </c>
      <c r="CE102" s="46">
        <f t="shared" si="91"/>
        <v>0</v>
      </c>
      <c r="CF102" s="46">
        <f t="shared" si="91"/>
        <v>0</v>
      </c>
      <c r="CG102" s="46">
        <f t="shared" si="91"/>
        <v>0</v>
      </c>
      <c r="CH102" s="46">
        <f t="shared" si="91"/>
        <v>0</v>
      </c>
      <c r="CI102" s="46">
        <f t="shared" si="91"/>
        <v>0</v>
      </c>
      <c r="CJ102" s="46">
        <f t="shared" si="91"/>
        <v>0</v>
      </c>
      <c r="CK102" s="46">
        <f t="shared" si="91"/>
        <v>30.433940700631556</v>
      </c>
      <c r="CL102" s="46">
        <f t="shared" si="91"/>
        <v>0</v>
      </c>
      <c r="CM102" s="46">
        <f t="shared" si="91"/>
        <v>0</v>
      </c>
      <c r="CN102" s="46">
        <f t="shared" si="91"/>
        <v>0</v>
      </c>
      <c r="CO102" s="46">
        <f t="shared" si="91"/>
        <v>0</v>
      </c>
      <c r="CP102" s="46">
        <f t="shared" si="91"/>
        <v>0</v>
      </c>
      <c r="CQ102" s="46">
        <f t="shared" si="91"/>
        <v>0</v>
      </c>
      <c r="CR102" s="46">
        <f t="shared" si="91"/>
        <v>0</v>
      </c>
      <c r="CS102" s="46">
        <f t="shared" si="91"/>
        <v>0</v>
      </c>
      <c r="CT102" s="46">
        <f t="shared" si="91"/>
        <v>0</v>
      </c>
      <c r="CU102" s="46">
        <f t="shared" si="91"/>
        <v>0</v>
      </c>
      <c r="CV102" s="46">
        <f t="shared" si="91"/>
        <v>0</v>
      </c>
      <c r="CW102" s="46">
        <f t="shared" si="91"/>
        <v>0</v>
      </c>
      <c r="CX102" s="46">
        <f t="shared" si="91"/>
        <v>0</v>
      </c>
      <c r="CY102" s="46">
        <f t="shared" si="91"/>
        <v>0</v>
      </c>
      <c r="CZ102" s="46">
        <f t="shared" si="91"/>
        <v>0</v>
      </c>
      <c r="DA102" s="46">
        <f t="shared" si="91"/>
        <v>0</v>
      </c>
      <c r="DB102" s="46">
        <f t="shared" si="91"/>
        <v>0</v>
      </c>
      <c r="DC102" s="46">
        <f t="shared" si="91"/>
        <v>0</v>
      </c>
      <c r="DD102" s="46">
        <f t="shared" si="91"/>
        <v>0</v>
      </c>
      <c r="DE102" s="46">
        <f t="shared" si="91"/>
        <v>0</v>
      </c>
      <c r="DF102" s="46">
        <f t="shared" si="91"/>
        <v>0</v>
      </c>
      <c r="DG102" s="46">
        <f t="shared" si="91"/>
        <v>0</v>
      </c>
      <c r="DH102" s="46">
        <f t="shared" si="91"/>
        <v>0</v>
      </c>
      <c r="DI102" s="46">
        <f t="shared" si="91"/>
        <v>0</v>
      </c>
      <c r="DJ102" s="46">
        <f t="shared" si="91"/>
        <v>0</v>
      </c>
      <c r="DK102" s="46">
        <f t="shared" si="91"/>
        <v>0</v>
      </c>
      <c r="DL102" s="46">
        <f t="shared" si="91"/>
        <v>30.433940700631556</v>
      </c>
      <c r="DM102" s="46">
        <f t="shared" si="91"/>
        <v>706921.68961539143</v>
      </c>
      <c r="DN102" s="46">
        <f t="shared" si="91"/>
        <v>0</v>
      </c>
      <c r="DO102" s="46">
        <f t="shared" si="91"/>
        <v>0</v>
      </c>
      <c r="DP102" s="46">
        <f t="shared" si="91"/>
        <v>0</v>
      </c>
      <c r="DQ102" s="46">
        <f t="shared" si="91"/>
        <v>0</v>
      </c>
      <c r="DR102" s="46">
        <f t="shared" si="91"/>
        <v>0</v>
      </c>
      <c r="DS102" s="46">
        <f t="shared" si="91"/>
        <v>0</v>
      </c>
      <c r="DT102" s="46">
        <f t="shared" si="91"/>
        <v>0</v>
      </c>
      <c r="DU102" s="46">
        <f t="shared" si="91"/>
        <v>0</v>
      </c>
      <c r="DV102" s="46">
        <f t="shared" si="91"/>
        <v>0</v>
      </c>
      <c r="DW102" s="46">
        <f t="shared" si="91"/>
        <v>0</v>
      </c>
      <c r="DX102" s="46">
        <f t="shared" si="91"/>
        <v>153.05950696276466</v>
      </c>
      <c r="DY102" s="46">
        <f t="shared" si="91"/>
        <v>0</v>
      </c>
      <c r="DZ102" s="46">
        <f t="shared" si="91"/>
        <v>0</v>
      </c>
      <c r="EA102" s="46">
        <f t="shared" si="91"/>
        <v>0</v>
      </c>
      <c r="EB102" s="46">
        <f t="shared" si="91"/>
        <v>0</v>
      </c>
      <c r="EC102" s="46">
        <f t="shared" si="91"/>
        <v>0</v>
      </c>
      <c r="ED102" s="46">
        <f t="shared" ref="ED102:FC102" si="92">SUM(ED89:ED101)</f>
        <v>0</v>
      </c>
      <c r="EE102" s="46">
        <f t="shared" si="92"/>
        <v>0</v>
      </c>
      <c r="EF102" s="46">
        <f t="shared" si="92"/>
        <v>0</v>
      </c>
      <c r="EG102" s="46">
        <f t="shared" si="92"/>
        <v>0</v>
      </c>
      <c r="EH102" s="46">
        <f t="shared" si="92"/>
        <v>0</v>
      </c>
      <c r="EI102" s="46">
        <f t="shared" si="92"/>
        <v>2885.0800479948957</v>
      </c>
      <c r="EJ102" s="46">
        <f t="shared" si="92"/>
        <v>0</v>
      </c>
      <c r="EK102" s="46">
        <f t="shared" si="92"/>
        <v>0</v>
      </c>
      <c r="EL102" s="46">
        <f t="shared" si="92"/>
        <v>0</v>
      </c>
      <c r="EM102" s="46">
        <f t="shared" si="92"/>
        <v>0</v>
      </c>
      <c r="EN102" s="46">
        <f t="shared" si="92"/>
        <v>0</v>
      </c>
      <c r="EO102" s="46">
        <f t="shared" si="92"/>
        <v>0</v>
      </c>
      <c r="EP102" s="46">
        <f t="shared" si="92"/>
        <v>0</v>
      </c>
      <c r="EQ102" s="46">
        <f t="shared" si="92"/>
        <v>0</v>
      </c>
      <c r="ER102" s="46">
        <f t="shared" si="92"/>
        <v>0</v>
      </c>
      <c r="ES102" s="46">
        <f t="shared" si="92"/>
        <v>0</v>
      </c>
      <c r="ET102" s="46">
        <f t="shared" si="92"/>
        <v>0</v>
      </c>
      <c r="EU102" s="46">
        <f t="shared" si="92"/>
        <v>0</v>
      </c>
      <c r="EV102" s="46">
        <f t="shared" si="92"/>
        <v>0</v>
      </c>
      <c r="EW102" s="46">
        <f t="shared" si="92"/>
        <v>0</v>
      </c>
      <c r="EX102" s="46">
        <f t="shared" si="92"/>
        <v>0</v>
      </c>
      <c r="EY102" s="46">
        <f t="shared" si="92"/>
        <v>3038.1395549576605</v>
      </c>
      <c r="EZ102" s="46">
        <f t="shared" si="92"/>
        <v>4561.3591703491766</v>
      </c>
      <c r="FA102" s="46">
        <f t="shared" si="92"/>
        <v>709959.82917034917</v>
      </c>
      <c r="FB102" s="46">
        <f t="shared" si="92"/>
        <v>0</v>
      </c>
      <c r="FC102" s="46">
        <f t="shared" si="92"/>
        <v>709959.82917034917</v>
      </c>
    </row>
    <row r="103" spans="1:159" ht="15" customHeight="1" outlineLevel="2" x14ac:dyDescent="0.25">
      <c r="A103" s="21">
        <f t="shared" si="73"/>
        <v>97</v>
      </c>
      <c r="B103" s="327"/>
      <c r="C103" s="43" t="s">
        <v>139</v>
      </c>
      <c r="D103" s="53">
        <v>830</v>
      </c>
      <c r="E103" s="36">
        <v>146942.65</v>
      </c>
      <c r="AK103" s="36">
        <f t="shared" si="80"/>
        <v>0</v>
      </c>
      <c r="BX103" s="38">
        <f t="shared" si="89"/>
        <v>0</v>
      </c>
      <c r="BY103" s="38">
        <f t="shared" ref="BY103:BY110" si="93">BX103+AK103</f>
        <v>0</v>
      </c>
      <c r="BZ103" s="38">
        <f t="shared" ref="BZ103:BZ110" si="94">BY103+E103</f>
        <v>146942.65</v>
      </c>
      <c r="DL103" s="38">
        <f t="shared" ref="DL103:DL110" si="95">SUM(CA103:DK103)</f>
        <v>0</v>
      </c>
      <c r="DM103" s="38">
        <f t="shared" si="84"/>
        <v>146942.65</v>
      </c>
      <c r="EI103" s="38">
        <v>216.83598851657007</v>
      </c>
      <c r="EY103" s="38">
        <f t="shared" ref="EY103:EY110" si="96">SUM(DN103:EX103)</f>
        <v>216.83598851657007</v>
      </c>
      <c r="EZ103" s="38">
        <f t="shared" ref="EZ103:EZ110" si="97">+BX103+AK103+DL103+EY103</f>
        <v>216.83598851657007</v>
      </c>
      <c r="FA103" s="38">
        <f t="shared" ref="FA103:FA110" si="98">+E103+EZ103</f>
        <v>147159.48598851656</v>
      </c>
      <c r="FC103" s="38">
        <f t="shared" ref="FC103:FC110" si="99">FA103+FB103</f>
        <v>147159.48598851656</v>
      </c>
    </row>
    <row r="104" spans="1:159" ht="15" customHeight="1" outlineLevel="2" x14ac:dyDescent="0.25">
      <c r="A104" s="21">
        <f t="shared" si="73"/>
        <v>98</v>
      </c>
      <c r="B104" s="327"/>
      <c r="C104" s="43" t="s">
        <v>140</v>
      </c>
      <c r="D104" s="53">
        <v>831</v>
      </c>
      <c r="E104" s="36">
        <v>29283.63</v>
      </c>
      <c r="AK104" s="36">
        <f t="shared" si="80"/>
        <v>0</v>
      </c>
      <c r="BX104" s="38">
        <f t="shared" si="89"/>
        <v>0</v>
      </c>
      <c r="BY104" s="38">
        <f t="shared" si="93"/>
        <v>0</v>
      </c>
      <c r="BZ104" s="38">
        <f t="shared" si="94"/>
        <v>29283.63</v>
      </c>
      <c r="DL104" s="38">
        <f t="shared" si="95"/>
        <v>0</v>
      </c>
      <c r="DM104" s="38">
        <f t="shared" si="84"/>
        <v>29283.63</v>
      </c>
      <c r="EI104" s="38">
        <v>43.212401970446081</v>
      </c>
      <c r="EY104" s="38">
        <f t="shared" si="96"/>
        <v>43.212401970446081</v>
      </c>
      <c r="EZ104" s="38">
        <f t="shared" si="97"/>
        <v>43.212401970446081</v>
      </c>
      <c r="FA104" s="38">
        <f t="shared" si="98"/>
        <v>29326.842401970447</v>
      </c>
      <c r="FC104" s="38">
        <f t="shared" si="99"/>
        <v>29326.842401970447</v>
      </c>
    </row>
    <row r="105" spans="1:159" ht="15" customHeight="1" outlineLevel="2" x14ac:dyDescent="0.25">
      <c r="A105" s="21">
        <f t="shared" si="73"/>
        <v>99</v>
      </c>
      <c r="B105" s="327"/>
      <c r="C105" s="43" t="s">
        <v>181</v>
      </c>
      <c r="D105" s="53">
        <v>832</v>
      </c>
      <c r="E105" s="36">
        <v>1573438.91</v>
      </c>
      <c r="AK105" s="36">
        <f t="shared" si="80"/>
        <v>0</v>
      </c>
      <c r="BX105" s="38">
        <f t="shared" si="89"/>
        <v>0</v>
      </c>
      <c r="BY105" s="38">
        <f t="shared" si="93"/>
        <v>0</v>
      </c>
      <c r="BZ105" s="38">
        <f t="shared" si="94"/>
        <v>1573438.91</v>
      </c>
      <c r="DL105" s="38">
        <f t="shared" si="95"/>
        <v>0</v>
      </c>
      <c r="DM105" s="38">
        <f t="shared" si="84"/>
        <v>1573438.91</v>
      </c>
      <c r="EI105" s="38">
        <v>2321.8458454387728</v>
      </c>
      <c r="EY105" s="38">
        <f t="shared" si="96"/>
        <v>2321.8458454387728</v>
      </c>
      <c r="EZ105" s="38">
        <f t="shared" si="97"/>
        <v>2321.8458454387728</v>
      </c>
      <c r="FA105" s="38">
        <f t="shared" si="98"/>
        <v>1575760.7558454387</v>
      </c>
      <c r="FC105" s="38">
        <f t="shared" si="99"/>
        <v>1575760.7558454387</v>
      </c>
    </row>
    <row r="106" spans="1:159" ht="15" customHeight="1" outlineLevel="2" x14ac:dyDescent="0.25">
      <c r="A106" s="21">
        <f t="shared" si="73"/>
        <v>100</v>
      </c>
      <c r="B106" s="327"/>
      <c r="C106" s="43" t="s">
        <v>182</v>
      </c>
      <c r="D106" s="53">
        <v>833</v>
      </c>
      <c r="E106" s="36">
        <v>7153.08</v>
      </c>
      <c r="AK106" s="36">
        <f t="shared" si="80"/>
        <v>0</v>
      </c>
      <c r="BX106" s="38">
        <f t="shared" si="89"/>
        <v>0</v>
      </c>
      <c r="BY106" s="38">
        <f t="shared" si="93"/>
        <v>0</v>
      </c>
      <c r="BZ106" s="38">
        <f t="shared" si="94"/>
        <v>7153.08</v>
      </c>
      <c r="DL106" s="38">
        <f t="shared" si="95"/>
        <v>0</v>
      </c>
      <c r="DM106" s="38">
        <f t="shared" si="84"/>
        <v>7153.08</v>
      </c>
      <c r="EI106" s="38">
        <v>10.555445765664444</v>
      </c>
      <c r="EY106" s="38">
        <f t="shared" si="96"/>
        <v>10.555445765664444</v>
      </c>
      <c r="EZ106" s="38">
        <f t="shared" si="97"/>
        <v>10.555445765664444</v>
      </c>
      <c r="FA106" s="38">
        <f t="shared" si="98"/>
        <v>7163.6354457656644</v>
      </c>
      <c r="FC106" s="38">
        <f t="shared" si="99"/>
        <v>7163.6354457656644</v>
      </c>
    </row>
    <row r="107" spans="1:159" ht="15" customHeight="1" outlineLevel="2" x14ac:dyDescent="0.25">
      <c r="A107" s="21">
        <f t="shared" si="73"/>
        <v>101</v>
      </c>
      <c r="B107" s="327"/>
      <c r="C107" s="43" t="s">
        <v>183</v>
      </c>
      <c r="D107" s="53">
        <v>834</v>
      </c>
      <c r="E107" s="36">
        <v>534097.1</v>
      </c>
      <c r="AK107" s="36">
        <f t="shared" si="80"/>
        <v>0</v>
      </c>
      <c r="BX107" s="38">
        <f t="shared" si="89"/>
        <v>0</v>
      </c>
      <c r="BY107" s="38">
        <f t="shared" si="93"/>
        <v>0</v>
      </c>
      <c r="BZ107" s="38">
        <f t="shared" si="94"/>
        <v>534097.1</v>
      </c>
      <c r="DL107" s="38">
        <f t="shared" si="95"/>
        <v>0</v>
      </c>
      <c r="DM107" s="38">
        <f t="shared" si="84"/>
        <v>534097.1</v>
      </c>
      <c r="EI107" s="38">
        <v>788.14062930212822</v>
      </c>
      <c r="EY107" s="38">
        <f t="shared" si="96"/>
        <v>788.14062930212822</v>
      </c>
      <c r="EZ107" s="38">
        <f t="shared" si="97"/>
        <v>788.14062930212822</v>
      </c>
      <c r="FA107" s="38">
        <f t="shared" si="98"/>
        <v>534885.2406293021</v>
      </c>
      <c r="FC107" s="38">
        <f t="shared" si="99"/>
        <v>534885.2406293021</v>
      </c>
    </row>
    <row r="108" spans="1:159" ht="15" customHeight="1" outlineLevel="2" x14ac:dyDescent="0.25">
      <c r="A108" s="21">
        <f t="shared" si="73"/>
        <v>102</v>
      </c>
      <c r="B108" s="327"/>
      <c r="C108" s="43" t="s">
        <v>184</v>
      </c>
      <c r="D108" s="53">
        <v>835</v>
      </c>
      <c r="E108" s="36">
        <v>0</v>
      </c>
      <c r="AK108" s="36">
        <f t="shared" si="80"/>
        <v>0</v>
      </c>
      <c r="BX108" s="38">
        <f t="shared" si="89"/>
        <v>0</v>
      </c>
      <c r="BY108" s="38">
        <f t="shared" si="93"/>
        <v>0</v>
      </c>
      <c r="BZ108" s="38">
        <f t="shared" si="94"/>
        <v>0</v>
      </c>
      <c r="DL108" s="38">
        <f t="shared" si="95"/>
        <v>0</v>
      </c>
      <c r="DM108" s="38">
        <f t="shared" si="84"/>
        <v>0</v>
      </c>
      <c r="EI108" s="38">
        <v>0</v>
      </c>
      <c r="EY108" s="38">
        <f t="shared" si="96"/>
        <v>0</v>
      </c>
      <c r="EZ108" s="38">
        <f t="shared" si="97"/>
        <v>0</v>
      </c>
      <c r="FA108" s="38">
        <f t="shared" si="98"/>
        <v>0</v>
      </c>
      <c r="FC108" s="38">
        <f t="shared" si="99"/>
        <v>0</v>
      </c>
    </row>
    <row r="109" spans="1:159" ht="15" customHeight="1" outlineLevel="2" x14ac:dyDescent="0.25">
      <c r="A109" s="21">
        <f t="shared" si="73"/>
        <v>103</v>
      </c>
      <c r="B109" s="327"/>
      <c r="C109" s="43" t="s">
        <v>185</v>
      </c>
      <c r="D109" s="53">
        <v>836</v>
      </c>
      <c r="E109" s="36">
        <v>6973.98</v>
      </c>
      <c r="AK109" s="36">
        <f t="shared" si="80"/>
        <v>0</v>
      </c>
      <c r="BX109" s="38">
        <f t="shared" si="89"/>
        <v>0</v>
      </c>
      <c r="BY109" s="38">
        <f t="shared" si="93"/>
        <v>0</v>
      </c>
      <c r="BZ109" s="38">
        <f t="shared" si="94"/>
        <v>6973.98</v>
      </c>
      <c r="DL109" s="38">
        <f t="shared" si="95"/>
        <v>0</v>
      </c>
      <c r="DM109" s="38">
        <f t="shared" si="84"/>
        <v>6973.98</v>
      </c>
      <c r="EI109" s="38">
        <v>10.291156768948895</v>
      </c>
      <c r="EY109" s="38">
        <f t="shared" si="96"/>
        <v>10.291156768948895</v>
      </c>
      <c r="EZ109" s="38">
        <f t="shared" si="97"/>
        <v>10.291156768948895</v>
      </c>
      <c r="FA109" s="38">
        <f t="shared" si="98"/>
        <v>6984.2711567689485</v>
      </c>
      <c r="FC109" s="38">
        <f t="shared" si="99"/>
        <v>6984.2711567689485</v>
      </c>
    </row>
    <row r="110" spans="1:159" ht="15" customHeight="1" outlineLevel="2" x14ac:dyDescent="0.25">
      <c r="A110" s="21">
        <f t="shared" si="73"/>
        <v>104</v>
      </c>
      <c r="B110" s="327"/>
      <c r="C110" s="43" t="s">
        <v>186</v>
      </c>
      <c r="D110" s="53">
        <v>837</v>
      </c>
      <c r="E110" s="36">
        <v>7069.21</v>
      </c>
      <c r="AK110" s="36">
        <f t="shared" si="80"/>
        <v>0</v>
      </c>
      <c r="BX110" s="38">
        <f t="shared" si="89"/>
        <v>0</v>
      </c>
      <c r="BY110" s="38">
        <f t="shared" si="93"/>
        <v>0</v>
      </c>
      <c r="BZ110" s="38">
        <f t="shared" si="94"/>
        <v>7069.21</v>
      </c>
      <c r="DL110" s="38">
        <f t="shared" si="95"/>
        <v>0</v>
      </c>
      <c r="DM110" s="38">
        <f t="shared" si="84"/>
        <v>7069.21</v>
      </c>
      <c r="EI110" s="38">
        <v>10.431682961898332</v>
      </c>
      <c r="EY110" s="38">
        <f t="shared" si="96"/>
        <v>10.431682961898332</v>
      </c>
      <c r="EZ110" s="38">
        <f t="shared" si="97"/>
        <v>10.431682961898332</v>
      </c>
      <c r="FA110" s="38">
        <f t="shared" si="98"/>
        <v>7079.6416829618984</v>
      </c>
      <c r="FC110" s="38">
        <f t="shared" si="99"/>
        <v>7079.6416829618984</v>
      </c>
    </row>
    <row r="111" spans="1:159" ht="15" customHeight="1" outlineLevel="1" x14ac:dyDescent="0.25">
      <c r="A111" s="21">
        <f t="shared" si="73"/>
        <v>105</v>
      </c>
      <c r="B111" s="327"/>
      <c r="C111" s="334" t="s">
        <v>187</v>
      </c>
      <c r="D111" s="333"/>
      <c r="E111" s="46">
        <f>SUM(E103:E110)</f>
        <v>2304958.56</v>
      </c>
      <c r="F111" s="46">
        <f t="shared" ref="F111:BQ111" si="100">SUM(F103:F110)</f>
        <v>0</v>
      </c>
      <c r="G111" s="46">
        <f t="shared" si="100"/>
        <v>0</v>
      </c>
      <c r="H111" s="46">
        <f t="shared" si="100"/>
        <v>0</v>
      </c>
      <c r="I111" s="46">
        <f t="shared" si="100"/>
        <v>0</v>
      </c>
      <c r="J111" s="46">
        <f t="shared" si="100"/>
        <v>0</v>
      </c>
      <c r="K111" s="46">
        <f t="shared" si="100"/>
        <v>0</v>
      </c>
      <c r="L111" s="46">
        <f t="shared" si="100"/>
        <v>0</v>
      </c>
      <c r="M111" s="46">
        <f t="shared" si="100"/>
        <v>0</v>
      </c>
      <c r="N111" s="46">
        <f t="shared" si="100"/>
        <v>0</v>
      </c>
      <c r="O111" s="46">
        <f t="shared" si="100"/>
        <v>0</v>
      </c>
      <c r="P111" s="46">
        <f t="shared" si="100"/>
        <v>0</v>
      </c>
      <c r="Q111" s="46">
        <f t="shared" si="100"/>
        <v>0</v>
      </c>
      <c r="R111" s="46">
        <f t="shared" si="100"/>
        <v>0</v>
      </c>
      <c r="S111" s="46">
        <f t="shared" si="100"/>
        <v>0</v>
      </c>
      <c r="T111" s="46">
        <f t="shared" si="100"/>
        <v>0</v>
      </c>
      <c r="U111" s="46">
        <f t="shared" si="100"/>
        <v>0</v>
      </c>
      <c r="V111" s="46">
        <f t="shared" si="100"/>
        <v>0</v>
      </c>
      <c r="W111" s="46">
        <f t="shared" si="100"/>
        <v>0</v>
      </c>
      <c r="X111" s="46">
        <f t="shared" si="100"/>
        <v>0</v>
      </c>
      <c r="Y111" s="46">
        <f t="shared" si="100"/>
        <v>0</v>
      </c>
      <c r="Z111" s="46">
        <f t="shared" si="100"/>
        <v>0</v>
      </c>
      <c r="AA111" s="46">
        <f t="shared" si="100"/>
        <v>0</v>
      </c>
      <c r="AB111" s="46">
        <f t="shared" si="100"/>
        <v>0</v>
      </c>
      <c r="AC111" s="46">
        <f t="shared" si="100"/>
        <v>0</v>
      </c>
      <c r="AD111" s="46">
        <f t="shared" si="100"/>
        <v>0</v>
      </c>
      <c r="AE111" s="46">
        <f t="shared" si="100"/>
        <v>0</v>
      </c>
      <c r="AF111" s="46">
        <f t="shared" si="100"/>
        <v>0</v>
      </c>
      <c r="AG111" s="46">
        <f t="shared" si="100"/>
        <v>0</v>
      </c>
      <c r="AH111" s="46">
        <f t="shared" si="100"/>
        <v>0</v>
      </c>
      <c r="AI111" s="46">
        <f t="shared" si="100"/>
        <v>0</v>
      </c>
      <c r="AJ111" s="46">
        <f t="shared" si="100"/>
        <v>0</v>
      </c>
      <c r="AK111" s="46">
        <f>SUM(AK103:AK110)</f>
        <v>0</v>
      </c>
      <c r="AL111" s="46">
        <f t="shared" si="100"/>
        <v>0</v>
      </c>
      <c r="AM111" s="46">
        <f t="shared" si="100"/>
        <v>0</v>
      </c>
      <c r="AN111" s="46">
        <f t="shared" si="100"/>
        <v>0</v>
      </c>
      <c r="AO111" s="46">
        <f t="shared" si="100"/>
        <v>0</v>
      </c>
      <c r="AP111" s="46">
        <f t="shared" si="100"/>
        <v>0</v>
      </c>
      <c r="AQ111" s="46">
        <f t="shared" si="100"/>
        <v>0</v>
      </c>
      <c r="AR111" s="46">
        <f t="shared" si="100"/>
        <v>0</v>
      </c>
      <c r="AS111" s="46">
        <f t="shared" si="100"/>
        <v>0</v>
      </c>
      <c r="AT111" s="46">
        <f t="shared" si="100"/>
        <v>0</v>
      </c>
      <c r="AU111" s="46">
        <f t="shared" si="100"/>
        <v>0</v>
      </c>
      <c r="AV111" s="46">
        <f t="shared" si="100"/>
        <v>0</v>
      </c>
      <c r="AW111" s="46">
        <f t="shared" si="100"/>
        <v>0</v>
      </c>
      <c r="AX111" s="46">
        <f t="shared" si="100"/>
        <v>0</v>
      </c>
      <c r="AY111" s="46">
        <f t="shared" si="100"/>
        <v>0</v>
      </c>
      <c r="AZ111" s="46">
        <f t="shared" si="100"/>
        <v>0</v>
      </c>
      <c r="BA111" s="46">
        <f t="shared" si="100"/>
        <v>0</v>
      </c>
      <c r="BB111" s="46">
        <f t="shared" si="100"/>
        <v>0</v>
      </c>
      <c r="BC111" s="46">
        <f t="shared" si="100"/>
        <v>0</v>
      </c>
      <c r="BD111" s="46">
        <f t="shared" si="100"/>
        <v>0</v>
      </c>
      <c r="BE111" s="46">
        <f t="shared" si="100"/>
        <v>0</v>
      </c>
      <c r="BF111" s="46">
        <f t="shared" si="100"/>
        <v>0</v>
      </c>
      <c r="BG111" s="46">
        <f t="shared" si="100"/>
        <v>0</v>
      </c>
      <c r="BH111" s="46">
        <f t="shared" si="100"/>
        <v>0</v>
      </c>
      <c r="BI111" s="46">
        <f t="shared" si="100"/>
        <v>0</v>
      </c>
      <c r="BJ111" s="46">
        <f t="shared" si="100"/>
        <v>0</v>
      </c>
      <c r="BK111" s="46">
        <f t="shared" si="100"/>
        <v>0</v>
      </c>
      <c r="BL111" s="46">
        <f t="shared" si="100"/>
        <v>0</v>
      </c>
      <c r="BM111" s="46">
        <f t="shared" si="100"/>
        <v>0</v>
      </c>
      <c r="BN111" s="46">
        <f t="shared" si="100"/>
        <v>0</v>
      </c>
      <c r="BO111" s="46">
        <f t="shared" si="100"/>
        <v>0</v>
      </c>
      <c r="BP111" s="46">
        <f t="shared" si="100"/>
        <v>0</v>
      </c>
      <c r="BQ111" s="46">
        <f t="shared" si="100"/>
        <v>0</v>
      </c>
      <c r="BR111" s="46">
        <f t="shared" ref="BR111:EC111" si="101">SUM(BR103:BR110)</f>
        <v>0</v>
      </c>
      <c r="BS111" s="46">
        <f t="shared" si="101"/>
        <v>0</v>
      </c>
      <c r="BT111" s="46">
        <f t="shared" si="101"/>
        <v>0</v>
      </c>
      <c r="BU111" s="46">
        <f t="shared" si="101"/>
        <v>0</v>
      </c>
      <c r="BV111" s="46">
        <f t="shared" si="101"/>
        <v>0</v>
      </c>
      <c r="BW111" s="46">
        <f t="shared" si="101"/>
        <v>0</v>
      </c>
      <c r="BX111" s="46">
        <f t="shared" si="101"/>
        <v>0</v>
      </c>
      <c r="BY111" s="46">
        <f t="shared" si="101"/>
        <v>0</v>
      </c>
      <c r="BZ111" s="46">
        <f t="shared" si="101"/>
        <v>2304958.56</v>
      </c>
      <c r="CA111" s="46">
        <f t="shared" si="101"/>
        <v>0</v>
      </c>
      <c r="CB111" s="46">
        <f t="shared" si="101"/>
        <v>0</v>
      </c>
      <c r="CC111" s="46">
        <f t="shared" si="101"/>
        <v>0</v>
      </c>
      <c r="CD111" s="46">
        <f t="shared" si="101"/>
        <v>0</v>
      </c>
      <c r="CE111" s="46">
        <f t="shared" si="101"/>
        <v>0</v>
      </c>
      <c r="CF111" s="46">
        <f t="shared" si="101"/>
        <v>0</v>
      </c>
      <c r="CG111" s="46">
        <f t="shared" si="101"/>
        <v>0</v>
      </c>
      <c r="CH111" s="46">
        <f t="shared" si="101"/>
        <v>0</v>
      </c>
      <c r="CI111" s="46">
        <f t="shared" si="101"/>
        <v>0</v>
      </c>
      <c r="CJ111" s="46">
        <f t="shared" si="101"/>
        <v>0</v>
      </c>
      <c r="CK111" s="46">
        <f t="shared" si="101"/>
        <v>0</v>
      </c>
      <c r="CL111" s="46">
        <f t="shared" si="101"/>
        <v>0</v>
      </c>
      <c r="CM111" s="46">
        <f t="shared" si="101"/>
        <v>0</v>
      </c>
      <c r="CN111" s="46">
        <f t="shared" si="101"/>
        <v>0</v>
      </c>
      <c r="CO111" s="46">
        <f t="shared" si="101"/>
        <v>0</v>
      </c>
      <c r="CP111" s="46">
        <f t="shared" si="101"/>
        <v>0</v>
      </c>
      <c r="CQ111" s="46">
        <f t="shared" si="101"/>
        <v>0</v>
      </c>
      <c r="CR111" s="46">
        <f t="shared" si="101"/>
        <v>0</v>
      </c>
      <c r="CS111" s="46">
        <f t="shared" si="101"/>
        <v>0</v>
      </c>
      <c r="CT111" s="46">
        <f t="shared" si="101"/>
        <v>0</v>
      </c>
      <c r="CU111" s="46">
        <f t="shared" si="101"/>
        <v>0</v>
      </c>
      <c r="CV111" s="46">
        <f t="shared" si="101"/>
        <v>0</v>
      </c>
      <c r="CW111" s="46">
        <f t="shared" si="101"/>
        <v>0</v>
      </c>
      <c r="CX111" s="46">
        <f t="shared" si="101"/>
        <v>0</v>
      </c>
      <c r="CY111" s="46">
        <f t="shared" si="101"/>
        <v>0</v>
      </c>
      <c r="CZ111" s="46">
        <f t="shared" si="101"/>
        <v>0</v>
      </c>
      <c r="DA111" s="46">
        <f t="shared" si="101"/>
        <v>0</v>
      </c>
      <c r="DB111" s="46">
        <f t="shared" si="101"/>
        <v>0</v>
      </c>
      <c r="DC111" s="46">
        <f t="shared" si="101"/>
        <v>0</v>
      </c>
      <c r="DD111" s="46">
        <f t="shared" si="101"/>
        <v>0</v>
      </c>
      <c r="DE111" s="46">
        <f t="shared" si="101"/>
        <v>0</v>
      </c>
      <c r="DF111" s="46">
        <f t="shared" si="101"/>
        <v>0</v>
      </c>
      <c r="DG111" s="46">
        <f t="shared" si="101"/>
        <v>0</v>
      </c>
      <c r="DH111" s="46">
        <f t="shared" si="101"/>
        <v>0</v>
      </c>
      <c r="DI111" s="46">
        <f t="shared" si="101"/>
        <v>0</v>
      </c>
      <c r="DJ111" s="46">
        <f t="shared" si="101"/>
        <v>0</v>
      </c>
      <c r="DK111" s="46">
        <f t="shared" si="101"/>
        <v>0</v>
      </c>
      <c r="DL111" s="46">
        <f t="shared" si="101"/>
        <v>0</v>
      </c>
      <c r="DM111" s="46">
        <f t="shared" si="101"/>
        <v>2304958.56</v>
      </c>
      <c r="DN111" s="46">
        <f t="shared" si="101"/>
        <v>0</v>
      </c>
      <c r="DO111" s="46">
        <f t="shared" si="101"/>
        <v>0</v>
      </c>
      <c r="DP111" s="46">
        <f t="shared" si="101"/>
        <v>0</v>
      </c>
      <c r="DQ111" s="46">
        <f t="shared" si="101"/>
        <v>0</v>
      </c>
      <c r="DR111" s="46">
        <f t="shared" si="101"/>
        <v>0</v>
      </c>
      <c r="DS111" s="46">
        <f t="shared" si="101"/>
        <v>0</v>
      </c>
      <c r="DT111" s="46">
        <f t="shared" si="101"/>
        <v>0</v>
      </c>
      <c r="DU111" s="46">
        <f t="shared" si="101"/>
        <v>0</v>
      </c>
      <c r="DV111" s="46">
        <f t="shared" si="101"/>
        <v>0</v>
      </c>
      <c r="DW111" s="46">
        <f t="shared" si="101"/>
        <v>0</v>
      </c>
      <c r="DX111" s="46">
        <f t="shared" si="101"/>
        <v>0</v>
      </c>
      <c r="DY111" s="46">
        <f t="shared" si="101"/>
        <v>0</v>
      </c>
      <c r="DZ111" s="46">
        <f t="shared" si="101"/>
        <v>0</v>
      </c>
      <c r="EA111" s="46">
        <f t="shared" si="101"/>
        <v>0</v>
      </c>
      <c r="EB111" s="46">
        <f t="shared" si="101"/>
        <v>0</v>
      </c>
      <c r="EC111" s="46">
        <f t="shared" si="101"/>
        <v>0</v>
      </c>
      <c r="ED111" s="46">
        <f t="shared" ref="ED111:FC111" si="102">SUM(ED103:ED110)</f>
        <v>0</v>
      </c>
      <c r="EE111" s="46">
        <f t="shared" si="102"/>
        <v>0</v>
      </c>
      <c r="EF111" s="46">
        <f t="shared" si="102"/>
        <v>0</v>
      </c>
      <c r="EG111" s="46">
        <f t="shared" si="102"/>
        <v>0</v>
      </c>
      <c r="EH111" s="46">
        <f t="shared" si="102"/>
        <v>0</v>
      </c>
      <c r="EI111" s="46">
        <f t="shared" si="102"/>
        <v>3401.3131507244289</v>
      </c>
      <c r="EJ111" s="46">
        <f t="shared" si="102"/>
        <v>0</v>
      </c>
      <c r="EK111" s="46">
        <f t="shared" si="102"/>
        <v>0</v>
      </c>
      <c r="EL111" s="46">
        <f t="shared" si="102"/>
        <v>0</v>
      </c>
      <c r="EM111" s="46">
        <f t="shared" si="102"/>
        <v>0</v>
      </c>
      <c r="EN111" s="46">
        <f t="shared" si="102"/>
        <v>0</v>
      </c>
      <c r="EO111" s="46">
        <f t="shared" si="102"/>
        <v>0</v>
      </c>
      <c r="EP111" s="46">
        <f t="shared" si="102"/>
        <v>0</v>
      </c>
      <c r="EQ111" s="46">
        <f t="shared" si="102"/>
        <v>0</v>
      </c>
      <c r="ER111" s="46">
        <f t="shared" si="102"/>
        <v>0</v>
      </c>
      <c r="ES111" s="46">
        <f t="shared" si="102"/>
        <v>0</v>
      </c>
      <c r="ET111" s="46">
        <f t="shared" si="102"/>
        <v>0</v>
      </c>
      <c r="EU111" s="46">
        <f t="shared" si="102"/>
        <v>0</v>
      </c>
      <c r="EV111" s="46">
        <f t="shared" si="102"/>
        <v>0</v>
      </c>
      <c r="EW111" s="46">
        <f t="shared" si="102"/>
        <v>0</v>
      </c>
      <c r="EX111" s="46">
        <f t="shared" si="102"/>
        <v>0</v>
      </c>
      <c r="EY111" s="46">
        <f t="shared" si="102"/>
        <v>3401.3131507244289</v>
      </c>
      <c r="EZ111" s="46">
        <f t="shared" si="102"/>
        <v>3401.3131507244289</v>
      </c>
      <c r="FA111" s="46">
        <f t="shared" si="102"/>
        <v>2308359.8731507245</v>
      </c>
      <c r="FB111" s="46">
        <f t="shared" si="102"/>
        <v>0</v>
      </c>
      <c r="FC111" s="46">
        <f t="shared" si="102"/>
        <v>2308359.8731507245</v>
      </c>
    </row>
    <row r="112" spans="1:159" ht="15" customHeight="1" outlineLevel="2" x14ac:dyDescent="0.25">
      <c r="A112" s="21">
        <f t="shared" si="73"/>
        <v>106</v>
      </c>
      <c r="B112" s="327"/>
      <c r="C112" s="62" t="s">
        <v>169</v>
      </c>
      <c r="D112" s="63">
        <v>840</v>
      </c>
      <c r="AK112" s="36">
        <f t="shared" si="80"/>
        <v>0</v>
      </c>
      <c r="BX112" s="38">
        <f t="shared" si="89"/>
        <v>0</v>
      </c>
      <c r="BY112" s="38">
        <f t="shared" ref="BY112:BY117" si="103">BX112+AK112</f>
        <v>0</v>
      </c>
      <c r="BZ112" s="38">
        <f t="shared" ref="BZ112:BZ117" si="104">BY112+E112</f>
        <v>0</v>
      </c>
      <c r="DL112" s="38">
        <f t="shared" ref="DL112:DL117" si="105">SUM(CA112:DK112)</f>
        <v>0</v>
      </c>
      <c r="DM112" s="38">
        <f t="shared" si="84"/>
        <v>0</v>
      </c>
      <c r="EY112" s="38">
        <f t="shared" ref="EY112:EY117" si="106">SUM(DN112:EX112)</f>
        <v>0</v>
      </c>
      <c r="EZ112" s="38">
        <f t="shared" ref="EZ112:EZ117" si="107">+BX112+AK112+DL112+EY112</f>
        <v>0</v>
      </c>
      <c r="FA112" s="38">
        <f t="shared" ref="FA112:FA117" si="108">+E112+EZ112</f>
        <v>0</v>
      </c>
      <c r="FC112" s="38">
        <f t="shared" ref="FC112:FC117" si="109">FA112+FB112</f>
        <v>0</v>
      </c>
    </row>
    <row r="113" spans="1:159" ht="15" customHeight="1" outlineLevel="2" x14ac:dyDescent="0.25">
      <c r="A113" s="21">
        <f t="shared" si="73"/>
        <v>107</v>
      </c>
      <c r="B113" s="327"/>
      <c r="C113" s="64" t="s">
        <v>188</v>
      </c>
      <c r="D113" s="63">
        <v>841</v>
      </c>
      <c r="E113" s="36">
        <v>793498.15</v>
      </c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5">
        <v>70976.375371049333</v>
      </c>
      <c r="Q113" s="37"/>
      <c r="R113" s="37"/>
      <c r="S113" s="37"/>
      <c r="T113" s="37"/>
      <c r="U113" s="37"/>
      <c r="V113" s="37"/>
      <c r="W113" s="36">
        <v>12030.012973688496</v>
      </c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6">
        <f t="shared" si="80"/>
        <v>83006.388344737832</v>
      </c>
      <c r="AV113" s="35">
        <v>-29504.216144023521</v>
      </c>
      <c r="BX113" s="38">
        <f t="shared" si="89"/>
        <v>-29504.216144023521</v>
      </c>
      <c r="BY113" s="38">
        <f t="shared" si="103"/>
        <v>53502.172200714311</v>
      </c>
      <c r="BZ113" s="38">
        <f t="shared" si="104"/>
        <v>847000.32220071438</v>
      </c>
      <c r="CK113" s="35">
        <v>1090.7673912724881</v>
      </c>
      <c r="DL113" s="38">
        <f t="shared" si="105"/>
        <v>1090.7673912724881</v>
      </c>
      <c r="DM113" s="38">
        <f t="shared" si="84"/>
        <v>848091.08959198685</v>
      </c>
      <c r="DX113" s="35">
        <v>5485.7279496428628</v>
      </c>
      <c r="EI113" s="38">
        <v>252471.42284642032</v>
      </c>
      <c r="EY113" s="38">
        <f t="shared" si="106"/>
        <v>257957.15079606319</v>
      </c>
      <c r="EZ113" s="38">
        <f t="shared" si="107"/>
        <v>312550.09038804995</v>
      </c>
      <c r="FA113" s="38">
        <f t="shared" si="108"/>
        <v>1106048.24038805</v>
      </c>
      <c r="FC113" s="38">
        <f t="shared" si="109"/>
        <v>1106048.24038805</v>
      </c>
    </row>
    <row r="114" spans="1:159" ht="15" customHeight="1" outlineLevel="2" x14ac:dyDescent="0.25">
      <c r="A114" s="21">
        <f t="shared" si="73"/>
        <v>108</v>
      </c>
      <c r="B114" s="327"/>
      <c r="C114" s="64" t="s">
        <v>138</v>
      </c>
      <c r="D114" s="63">
        <v>842</v>
      </c>
      <c r="AK114" s="36">
        <f t="shared" si="80"/>
        <v>0</v>
      </c>
      <c r="BX114" s="38">
        <f t="shared" si="89"/>
        <v>0</v>
      </c>
      <c r="BY114" s="38">
        <f t="shared" si="103"/>
        <v>0</v>
      </c>
      <c r="BZ114" s="38">
        <f t="shared" si="104"/>
        <v>0</v>
      </c>
      <c r="DL114" s="38">
        <f t="shared" si="105"/>
        <v>0</v>
      </c>
      <c r="DM114" s="38">
        <f t="shared" si="84"/>
        <v>0</v>
      </c>
      <c r="EY114" s="38">
        <f t="shared" si="106"/>
        <v>0</v>
      </c>
      <c r="EZ114" s="38">
        <f t="shared" si="107"/>
        <v>0</v>
      </c>
      <c r="FA114" s="38">
        <f t="shared" si="108"/>
        <v>0</v>
      </c>
      <c r="FC114" s="38">
        <f t="shared" si="109"/>
        <v>0</v>
      </c>
    </row>
    <row r="115" spans="1:159" ht="15" customHeight="1" outlineLevel="2" x14ac:dyDescent="0.25">
      <c r="A115" s="21">
        <f t="shared" si="73"/>
        <v>109</v>
      </c>
      <c r="B115" s="327"/>
      <c r="C115" s="64" t="s">
        <v>189</v>
      </c>
      <c r="D115" s="63">
        <v>842.1</v>
      </c>
      <c r="AK115" s="36">
        <f t="shared" si="80"/>
        <v>0</v>
      </c>
      <c r="BX115" s="38">
        <f t="shared" si="89"/>
        <v>0</v>
      </c>
      <c r="BY115" s="38">
        <f t="shared" si="103"/>
        <v>0</v>
      </c>
      <c r="BZ115" s="38">
        <f t="shared" si="104"/>
        <v>0</v>
      </c>
      <c r="DL115" s="38">
        <f t="shared" si="105"/>
        <v>0</v>
      </c>
      <c r="DM115" s="38">
        <f t="shared" si="84"/>
        <v>0</v>
      </c>
      <c r="EY115" s="38">
        <f t="shared" si="106"/>
        <v>0</v>
      </c>
      <c r="EZ115" s="38">
        <f t="shared" si="107"/>
        <v>0</v>
      </c>
      <c r="FA115" s="38">
        <f t="shared" si="108"/>
        <v>0</v>
      </c>
      <c r="FC115" s="38">
        <f t="shared" si="109"/>
        <v>0</v>
      </c>
    </row>
    <row r="116" spans="1:159" ht="15" customHeight="1" outlineLevel="2" x14ac:dyDescent="0.25">
      <c r="A116" s="21">
        <f t="shared" si="73"/>
        <v>110</v>
      </c>
      <c r="B116" s="327"/>
      <c r="C116" s="65" t="s">
        <v>190</v>
      </c>
      <c r="D116" s="63">
        <v>842.2</v>
      </c>
      <c r="AK116" s="36">
        <f t="shared" si="80"/>
        <v>0</v>
      </c>
      <c r="BX116" s="38">
        <f t="shared" si="89"/>
        <v>0</v>
      </c>
      <c r="BY116" s="38">
        <f t="shared" si="103"/>
        <v>0</v>
      </c>
      <c r="BZ116" s="38">
        <f t="shared" si="104"/>
        <v>0</v>
      </c>
      <c r="DL116" s="38">
        <f t="shared" si="105"/>
        <v>0</v>
      </c>
      <c r="DM116" s="38">
        <f t="shared" si="84"/>
        <v>0</v>
      </c>
      <c r="EY116" s="38">
        <f t="shared" si="106"/>
        <v>0</v>
      </c>
      <c r="EZ116" s="38">
        <f t="shared" si="107"/>
        <v>0</v>
      </c>
      <c r="FA116" s="38">
        <f t="shared" si="108"/>
        <v>0</v>
      </c>
      <c r="FC116" s="38">
        <f t="shared" si="109"/>
        <v>0</v>
      </c>
    </row>
    <row r="117" spans="1:159" ht="15" customHeight="1" outlineLevel="2" x14ac:dyDescent="0.25">
      <c r="A117" s="21">
        <f t="shared" si="73"/>
        <v>111</v>
      </c>
      <c r="B117" s="327"/>
      <c r="C117" s="65" t="s">
        <v>177</v>
      </c>
      <c r="D117" s="63">
        <v>842.3</v>
      </c>
      <c r="AK117" s="36">
        <f t="shared" si="80"/>
        <v>0</v>
      </c>
      <c r="BX117" s="38">
        <f t="shared" si="89"/>
        <v>0</v>
      </c>
      <c r="BY117" s="38">
        <f t="shared" si="103"/>
        <v>0</v>
      </c>
      <c r="BZ117" s="38">
        <f t="shared" si="104"/>
        <v>0</v>
      </c>
      <c r="DL117" s="38">
        <f t="shared" si="105"/>
        <v>0</v>
      </c>
      <c r="DM117" s="38">
        <f t="shared" si="84"/>
        <v>0</v>
      </c>
      <c r="EY117" s="38">
        <f t="shared" si="106"/>
        <v>0</v>
      </c>
      <c r="EZ117" s="38">
        <f t="shared" si="107"/>
        <v>0</v>
      </c>
      <c r="FA117" s="38">
        <f t="shared" si="108"/>
        <v>0</v>
      </c>
      <c r="FC117" s="38">
        <f t="shared" si="109"/>
        <v>0</v>
      </c>
    </row>
    <row r="118" spans="1:159" ht="15" customHeight="1" outlineLevel="1" x14ac:dyDescent="0.25">
      <c r="A118" s="21">
        <f t="shared" si="73"/>
        <v>112</v>
      </c>
      <c r="B118" s="327"/>
      <c r="C118" s="334" t="s">
        <v>191</v>
      </c>
      <c r="D118" s="333"/>
      <c r="E118" s="46">
        <f>SUM(E112:E117)</f>
        <v>793498.15</v>
      </c>
      <c r="F118" s="46">
        <f t="shared" ref="F118:BQ118" si="110">SUM(F112:F117)</f>
        <v>0</v>
      </c>
      <c r="G118" s="46">
        <f t="shared" si="110"/>
        <v>0</v>
      </c>
      <c r="H118" s="46">
        <f t="shared" si="110"/>
        <v>0</v>
      </c>
      <c r="I118" s="46">
        <f t="shared" si="110"/>
        <v>0</v>
      </c>
      <c r="J118" s="46">
        <f t="shared" si="110"/>
        <v>0</v>
      </c>
      <c r="K118" s="46">
        <f t="shared" si="110"/>
        <v>0</v>
      </c>
      <c r="L118" s="46">
        <f t="shared" si="110"/>
        <v>0</v>
      </c>
      <c r="M118" s="46">
        <f t="shared" si="110"/>
        <v>0</v>
      </c>
      <c r="N118" s="46">
        <f t="shared" si="110"/>
        <v>0</v>
      </c>
      <c r="O118" s="46">
        <f t="shared" si="110"/>
        <v>0</v>
      </c>
      <c r="P118" s="46">
        <f t="shared" si="110"/>
        <v>70976.375371049333</v>
      </c>
      <c r="Q118" s="46">
        <f t="shared" si="110"/>
        <v>0</v>
      </c>
      <c r="R118" s="46">
        <f t="shared" si="110"/>
        <v>0</v>
      </c>
      <c r="S118" s="46">
        <f t="shared" si="110"/>
        <v>0</v>
      </c>
      <c r="T118" s="46">
        <f t="shared" si="110"/>
        <v>0</v>
      </c>
      <c r="U118" s="46">
        <f t="shared" si="110"/>
        <v>0</v>
      </c>
      <c r="V118" s="46">
        <f t="shared" si="110"/>
        <v>0</v>
      </c>
      <c r="W118" s="46">
        <f t="shared" si="110"/>
        <v>12030.012973688496</v>
      </c>
      <c r="X118" s="46">
        <f t="shared" si="110"/>
        <v>0</v>
      </c>
      <c r="Y118" s="46">
        <f t="shared" si="110"/>
        <v>0</v>
      </c>
      <c r="Z118" s="46">
        <f t="shared" si="110"/>
        <v>0</v>
      </c>
      <c r="AA118" s="46">
        <f t="shared" si="110"/>
        <v>0</v>
      </c>
      <c r="AB118" s="46">
        <f t="shared" si="110"/>
        <v>0</v>
      </c>
      <c r="AC118" s="46">
        <f t="shared" si="110"/>
        <v>0</v>
      </c>
      <c r="AD118" s="46">
        <f t="shared" si="110"/>
        <v>0</v>
      </c>
      <c r="AE118" s="46">
        <f t="shared" si="110"/>
        <v>0</v>
      </c>
      <c r="AF118" s="46">
        <f t="shared" si="110"/>
        <v>0</v>
      </c>
      <c r="AG118" s="46">
        <f t="shared" si="110"/>
        <v>0</v>
      </c>
      <c r="AH118" s="46">
        <f t="shared" si="110"/>
        <v>0</v>
      </c>
      <c r="AI118" s="46">
        <f t="shared" si="110"/>
        <v>0</v>
      </c>
      <c r="AJ118" s="46">
        <f t="shared" si="110"/>
        <v>0</v>
      </c>
      <c r="AK118" s="46">
        <f t="shared" si="110"/>
        <v>83006.388344737832</v>
      </c>
      <c r="AL118" s="46">
        <f t="shared" si="110"/>
        <v>0</v>
      </c>
      <c r="AM118" s="46">
        <f t="shared" si="110"/>
        <v>0</v>
      </c>
      <c r="AN118" s="46">
        <f t="shared" si="110"/>
        <v>0</v>
      </c>
      <c r="AO118" s="46">
        <f t="shared" si="110"/>
        <v>0</v>
      </c>
      <c r="AP118" s="46">
        <f t="shared" si="110"/>
        <v>0</v>
      </c>
      <c r="AQ118" s="46">
        <f t="shared" si="110"/>
        <v>0</v>
      </c>
      <c r="AR118" s="46">
        <f t="shared" si="110"/>
        <v>0</v>
      </c>
      <c r="AS118" s="46">
        <f t="shared" si="110"/>
        <v>0</v>
      </c>
      <c r="AT118" s="46">
        <f t="shared" si="110"/>
        <v>0</v>
      </c>
      <c r="AU118" s="46">
        <f t="shared" si="110"/>
        <v>0</v>
      </c>
      <c r="AV118" s="46">
        <f t="shared" si="110"/>
        <v>-29504.216144023521</v>
      </c>
      <c r="AW118" s="46">
        <f t="shared" si="110"/>
        <v>0</v>
      </c>
      <c r="AX118" s="46">
        <f t="shared" si="110"/>
        <v>0</v>
      </c>
      <c r="AY118" s="46">
        <f t="shared" si="110"/>
        <v>0</v>
      </c>
      <c r="AZ118" s="46">
        <f t="shared" si="110"/>
        <v>0</v>
      </c>
      <c r="BA118" s="46">
        <f t="shared" si="110"/>
        <v>0</v>
      </c>
      <c r="BB118" s="46">
        <f t="shared" si="110"/>
        <v>0</v>
      </c>
      <c r="BC118" s="46">
        <f t="shared" si="110"/>
        <v>0</v>
      </c>
      <c r="BD118" s="46">
        <f t="shared" si="110"/>
        <v>0</v>
      </c>
      <c r="BE118" s="46">
        <f t="shared" si="110"/>
        <v>0</v>
      </c>
      <c r="BF118" s="46">
        <f t="shared" si="110"/>
        <v>0</v>
      </c>
      <c r="BG118" s="46">
        <f t="shared" si="110"/>
        <v>0</v>
      </c>
      <c r="BH118" s="46">
        <f t="shared" si="110"/>
        <v>0</v>
      </c>
      <c r="BI118" s="46">
        <f t="shared" si="110"/>
        <v>0</v>
      </c>
      <c r="BJ118" s="46">
        <f t="shared" si="110"/>
        <v>0</v>
      </c>
      <c r="BK118" s="46">
        <f t="shared" si="110"/>
        <v>0</v>
      </c>
      <c r="BL118" s="46">
        <f t="shared" si="110"/>
        <v>0</v>
      </c>
      <c r="BM118" s="46">
        <f t="shared" si="110"/>
        <v>0</v>
      </c>
      <c r="BN118" s="46">
        <f t="shared" si="110"/>
        <v>0</v>
      </c>
      <c r="BO118" s="46">
        <f t="shared" si="110"/>
        <v>0</v>
      </c>
      <c r="BP118" s="46">
        <f t="shared" si="110"/>
        <v>0</v>
      </c>
      <c r="BQ118" s="46">
        <f t="shared" si="110"/>
        <v>0</v>
      </c>
      <c r="BR118" s="46">
        <f t="shared" ref="BR118:EC118" si="111">SUM(BR112:BR117)</f>
        <v>0</v>
      </c>
      <c r="BS118" s="46">
        <f t="shared" si="111"/>
        <v>0</v>
      </c>
      <c r="BT118" s="46">
        <f t="shared" si="111"/>
        <v>0</v>
      </c>
      <c r="BU118" s="46">
        <f t="shared" si="111"/>
        <v>0</v>
      </c>
      <c r="BV118" s="46">
        <f t="shared" si="111"/>
        <v>0</v>
      </c>
      <c r="BW118" s="46">
        <f t="shared" si="111"/>
        <v>0</v>
      </c>
      <c r="BX118" s="46">
        <f t="shared" si="111"/>
        <v>-29504.216144023521</v>
      </c>
      <c r="BY118" s="46">
        <f t="shared" si="111"/>
        <v>53502.172200714311</v>
      </c>
      <c r="BZ118" s="46">
        <f t="shared" si="111"/>
        <v>847000.32220071438</v>
      </c>
      <c r="CA118" s="46">
        <f t="shared" si="111"/>
        <v>0</v>
      </c>
      <c r="CB118" s="46">
        <f t="shared" si="111"/>
        <v>0</v>
      </c>
      <c r="CC118" s="46">
        <f t="shared" si="111"/>
        <v>0</v>
      </c>
      <c r="CD118" s="46">
        <f t="shared" si="111"/>
        <v>0</v>
      </c>
      <c r="CE118" s="46">
        <f t="shared" si="111"/>
        <v>0</v>
      </c>
      <c r="CF118" s="46">
        <f t="shared" si="111"/>
        <v>0</v>
      </c>
      <c r="CG118" s="46">
        <f t="shared" si="111"/>
        <v>0</v>
      </c>
      <c r="CH118" s="46">
        <f t="shared" si="111"/>
        <v>0</v>
      </c>
      <c r="CI118" s="46">
        <f t="shared" si="111"/>
        <v>0</v>
      </c>
      <c r="CJ118" s="46">
        <f t="shared" si="111"/>
        <v>0</v>
      </c>
      <c r="CK118" s="46">
        <f t="shared" si="111"/>
        <v>1090.7673912724881</v>
      </c>
      <c r="CL118" s="46">
        <f t="shared" si="111"/>
        <v>0</v>
      </c>
      <c r="CM118" s="46">
        <f t="shared" si="111"/>
        <v>0</v>
      </c>
      <c r="CN118" s="46">
        <f t="shared" si="111"/>
        <v>0</v>
      </c>
      <c r="CO118" s="46">
        <f t="shared" si="111"/>
        <v>0</v>
      </c>
      <c r="CP118" s="46">
        <f t="shared" si="111"/>
        <v>0</v>
      </c>
      <c r="CQ118" s="46">
        <f t="shared" si="111"/>
        <v>0</v>
      </c>
      <c r="CR118" s="46">
        <f t="shared" si="111"/>
        <v>0</v>
      </c>
      <c r="CS118" s="46">
        <f t="shared" si="111"/>
        <v>0</v>
      </c>
      <c r="CT118" s="46">
        <f t="shared" si="111"/>
        <v>0</v>
      </c>
      <c r="CU118" s="46">
        <f t="shared" si="111"/>
        <v>0</v>
      </c>
      <c r="CV118" s="46">
        <f t="shared" si="111"/>
        <v>0</v>
      </c>
      <c r="CW118" s="46">
        <f t="shared" si="111"/>
        <v>0</v>
      </c>
      <c r="CX118" s="46">
        <f t="shared" si="111"/>
        <v>0</v>
      </c>
      <c r="CY118" s="46">
        <f t="shared" si="111"/>
        <v>0</v>
      </c>
      <c r="CZ118" s="46">
        <f t="shared" si="111"/>
        <v>0</v>
      </c>
      <c r="DA118" s="46">
        <f t="shared" si="111"/>
        <v>0</v>
      </c>
      <c r="DB118" s="46">
        <f t="shared" si="111"/>
        <v>0</v>
      </c>
      <c r="DC118" s="46">
        <f t="shared" si="111"/>
        <v>0</v>
      </c>
      <c r="DD118" s="46">
        <f t="shared" si="111"/>
        <v>0</v>
      </c>
      <c r="DE118" s="46">
        <f t="shared" si="111"/>
        <v>0</v>
      </c>
      <c r="DF118" s="46">
        <f t="shared" si="111"/>
        <v>0</v>
      </c>
      <c r="DG118" s="46">
        <f t="shared" si="111"/>
        <v>0</v>
      </c>
      <c r="DH118" s="46">
        <f t="shared" si="111"/>
        <v>0</v>
      </c>
      <c r="DI118" s="46">
        <f t="shared" si="111"/>
        <v>0</v>
      </c>
      <c r="DJ118" s="46">
        <f t="shared" si="111"/>
        <v>0</v>
      </c>
      <c r="DK118" s="46">
        <f t="shared" si="111"/>
        <v>0</v>
      </c>
      <c r="DL118" s="46">
        <f t="shared" si="111"/>
        <v>1090.7673912724881</v>
      </c>
      <c r="DM118" s="46">
        <f t="shared" si="111"/>
        <v>848091.08959198685</v>
      </c>
      <c r="DN118" s="46">
        <f t="shared" si="111"/>
        <v>0</v>
      </c>
      <c r="DO118" s="46">
        <f t="shared" si="111"/>
        <v>0</v>
      </c>
      <c r="DP118" s="46">
        <f t="shared" si="111"/>
        <v>0</v>
      </c>
      <c r="DQ118" s="46">
        <f t="shared" si="111"/>
        <v>0</v>
      </c>
      <c r="DR118" s="46">
        <f t="shared" si="111"/>
        <v>0</v>
      </c>
      <c r="DS118" s="46">
        <f t="shared" si="111"/>
        <v>0</v>
      </c>
      <c r="DT118" s="46">
        <f t="shared" si="111"/>
        <v>0</v>
      </c>
      <c r="DU118" s="46">
        <f t="shared" si="111"/>
        <v>0</v>
      </c>
      <c r="DV118" s="46">
        <f t="shared" si="111"/>
        <v>0</v>
      </c>
      <c r="DW118" s="46">
        <f t="shared" si="111"/>
        <v>0</v>
      </c>
      <c r="DX118" s="46">
        <f t="shared" si="111"/>
        <v>5485.7279496428628</v>
      </c>
      <c r="DY118" s="46">
        <f t="shared" si="111"/>
        <v>0</v>
      </c>
      <c r="DZ118" s="46">
        <f t="shared" si="111"/>
        <v>0</v>
      </c>
      <c r="EA118" s="46">
        <f t="shared" si="111"/>
        <v>0</v>
      </c>
      <c r="EB118" s="46">
        <f t="shared" si="111"/>
        <v>0</v>
      </c>
      <c r="EC118" s="46">
        <f t="shared" si="111"/>
        <v>0</v>
      </c>
      <c r="ED118" s="46">
        <f t="shared" ref="ED118:FC118" si="112">SUM(ED112:ED117)</f>
        <v>0</v>
      </c>
      <c r="EE118" s="46">
        <f t="shared" si="112"/>
        <v>0</v>
      </c>
      <c r="EF118" s="46">
        <f t="shared" si="112"/>
        <v>0</v>
      </c>
      <c r="EG118" s="46">
        <f t="shared" si="112"/>
        <v>0</v>
      </c>
      <c r="EH118" s="46">
        <f t="shared" si="112"/>
        <v>0</v>
      </c>
      <c r="EI118" s="46">
        <f t="shared" si="112"/>
        <v>252471.42284642032</v>
      </c>
      <c r="EJ118" s="46">
        <f t="shared" si="112"/>
        <v>0</v>
      </c>
      <c r="EK118" s="46">
        <f t="shared" si="112"/>
        <v>0</v>
      </c>
      <c r="EL118" s="46">
        <f t="shared" si="112"/>
        <v>0</v>
      </c>
      <c r="EM118" s="46">
        <f t="shared" si="112"/>
        <v>0</v>
      </c>
      <c r="EN118" s="46">
        <f t="shared" si="112"/>
        <v>0</v>
      </c>
      <c r="EO118" s="46">
        <f t="shared" si="112"/>
        <v>0</v>
      </c>
      <c r="EP118" s="46">
        <f t="shared" si="112"/>
        <v>0</v>
      </c>
      <c r="EQ118" s="46">
        <f t="shared" si="112"/>
        <v>0</v>
      </c>
      <c r="ER118" s="46">
        <f t="shared" si="112"/>
        <v>0</v>
      </c>
      <c r="ES118" s="46">
        <f t="shared" si="112"/>
        <v>0</v>
      </c>
      <c r="ET118" s="46">
        <f t="shared" si="112"/>
        <v>0</v>
      </c>
      <c r="EU118" s="46">
        <f t="shared" si="112"/>
        <v>0</v>
      </c>
      <c r="EV118" s="46">
        <f t="shared" si="112"/>
        <v>0</v>
      </c>
      <c r="EW118" s="46">
        <f t="shared" si="112"/>
        <v>0</v>
      </c>
      <c r="EX118" s="46">
        <f t="shared" si="112"/>
        <v>0</v>
      </c>
      <c r="EY118" s="46">
        <f t="shared" si="112"/>
        <v>257957.15079606319</v>
      </c>
      <c r="EZ118" s="46">
        <f t="shared" si="112"/>
        <v>312550.09038804995</v>
      </c>
      <c r="FA118" s="46">
        <f t="shared" si="112"/>
        <v>1106048.24038805</v>
      </c>
      <c r="FB118" s="46">
        <f t="shared" si="112"/>
        <v>0</v>
      </c>
      <c r="FC118" s="46">
        <f t="shared" si="112"/>
        <v>1106048.24038805</v>
      </c>
    </row>
    <row r="119" spans="1:159" ht="15" customHeight="1" outlineLevel="2" x14ac:dyDescent="0.25">
      <c r="A119" s="21">
        <f t="shared" si="73"/>
        <v>113</v>
      </c>
      <c r="B119" s="327"/>
      <c r="C119" s="64" t="s">
        <v>139</v>
      </c>
      <c r="D119" s="63">
        <v>843.1</v>
      </c>
      <c r="AK119" s="36">
        <f t="shared" si="80"/>
        <v>0</v>
      </c>
      <c r="BX119" s="38">
        <f t="shared" si="89"/>
        <v>0</v>
      </c>
      <c r="BY119" s="38">
        <f t="shared" ref="BY119:BY127" si="113">BX119+AK119</f>
        <v>0</v>
      </c>
      <c r="BZ119" s="38">
        <f t="shared" ref="BZ119:BZ127" si="114">BY119+E119</f>
        <v>0</v>
      </c>
      <c r="DL119" s="38">
        <f t="shared" ref="DL119:DL127" si="115">SUM(CA119:DK119)</f>
        <v>0</v>
      </c>
      <c r="DM119" s="38">
        <f t="shared" si="84"/>
        <v>0</v>
      </c>
      <c r="EY119" s="38">
        <f t="shared" ref="EY119:EY127" si="116">SUM(DN119:EX119)</f>
        <v>0</v>
      </c>
      <c r="EZ119" s="38">
        <f t="shared" ref="EZ119:EZ127" si="117">+BX119+AK119+DL119+EY119</f>
        <v>0</v>
      </c>
      <c r="FA119" s="38">
        <f t="shared" ref="FA119:FA127" si="118">+E119+EZ119</f>
        <v>0</v>
      </c>
      <c r="FC119" s="38">
        <f t="shared" ref="FC119:FC127" si="119">FA119+FB119</f>
        <v>0</v>
      </c>
    </row>
    <row r="120" spans="1:159" ht="15" customHeight="1" outlineLevel="2" x14ac:dyDescent="0.25">
      <c r="A120" s="21">
        <f t="shared" si="73"/>
        <v>114</v>
      </c>
      <c r="B120" s="327"/>
      <c r="C120" s="64" t="s">
        <v>140</v>
      </c>
      <c r="D120" s="63">
        <v>843.2</v>
      </c>
      <c r="AK120" s="36">
        <f t="shared" si="80"/>
        <v>0</v>
      </c>
      <c r="BX120" s="38">
        <f t="shared" si="89"/>
        <v>0</v>
      </c>
      <c r="BY120" s="38">
        <f t="shared" si="113"/>
        <v>0</v>
      </c>
      <c r="BZ120" s="38">
        <f t="shared" si="114"/>
        <v>0</v>
      </c>
      <c r="DL120" s="38">
        <f t="shared" si="115"/>
        <v>0</v>
      </c>
      <c r="DM120" s="38">
        <f t="shared" si="84"/>
        <v>0</v>
      </c>
      <c r="EY120" s="38">
        <f t="shared" si="116"/>
        <v>0</v>
      </c>
      <c r="EZ120" s="38">
        <f t="shared" si="117"/>
        <v>0</v>
      </c>
      <c r="FA120" s="38">
        <f t="shared" si="118"/>
        <v>0</v>
      </c>
      <c r="FC120" s="38">
        <f t="shared" si="119"/>
        <v>0</v>
      </c>
    </row>
    <row r="121" spans="1:159" ht="15" customHeight="1" outlineLevel="2" x14ac:dyDescent="0.25">
      <c r="A121" s="21">
        <f t="shared" si="73"/>
        <v>115</v>
      </c>
      <c r="B121" s="327"/>
      <c r="C121" s="64" t="s">
        <v>192</v>
      </c>
      <c r="D121" s="63">
        <v>843.3</v>
      </c>
      <c r="AK121" s="36">
        <f t="shared" si="80"/>
        <v>0</v>
      </c>
      <c r="BX121" s="38">
        <f t="shared" si="89"/>
        <v>0</v>
      </c>
      <c r="BY121" s="38">
        <f t="shared" si="113"/>
        <v>0</v>
      </c>
      <c r="BZ121" s="38">
        <f t="shared" si="114"/>
        <v>0</v>
      </c>
      <c r="DL121" s="38">
        <f t="shared" si="115"/>
        <v>0</v>
      </c>
      <c r="DM121" s="38">
        <f t="shared" si="84"/>
        <v>0</v>
      </c>
      <c r="EY121" s="38">
        <f t="shared" si="116"/>
        <v>0</v>
      </c>
      <c r="EZ121" s="38">
        <f t="shared" si="117"/>
        <v>0</v>
      </c>
      <c r="FA121" s="38">
        <f t="shared" si="118"/>
        <v>0</v>
      </c>
      <c r="FC121" s="38">
        <f t="shared" si="119"/>
        <v>0</v>
      </c>
    </row>
    <row r="122" spans="1:159" ht="15" customHeight="1" outlineLevel="2" x14ac:dyDescent="0.25">
      <c r="A122" s="21">
        <f t="shared" si="73"/>
        <v>116</v>
      </c>
      <c r="B122" s="327"/>
      <c r="C122" s="64" t="s">
        <v>185</v>
      </c>
      <c r="D122" s="63">
        <v>843.4</v>
      </c>
      <c r="AK122" s="36">
        <f t="shared" si="80"/>
        <v>0</v>
      </c>
      <c r="BX122" s="38">
        <f t="shared" si="89"/>
        <v>0</v>
      </c>
      <c r="BY122" s="38">
        <f t="shared" si="113"/>
        <v>0</v>
      </c>
      <c r="BZ122" s="38">
        <f t="shared" si="114"/>
        <v>0</v>
      </c>
      <c r="DL122" s="38">
        <f t="shared" si="115"/>
        <v>0</v>
      </c>
      <c r="DM122" s="38">
        <f t="shared" si="84"/>
        <v>0</v>
      </c>
      <c r="EY122" s="38">
        <f t="shared" si="116"/>
        <v>0</v>
      </c>
      <c r="EZ122" s="38">
        <f t="shared" si="117"/>
        <v>0</v>
      </c>
      <c r="FA122" s="38">
        <f t="shared" si="118"/>
        <v>0</v>
      </c>
      <c r="FC122" s="38">
        <f t="shared" si="119"/>
        <v>0</v>
      </c>
    </row>
    <row r="123" spans="1:159" ht="15" customHeight="1" outlineLevel="2" x14ac:dyDescent="0.25">
      <c r="A123" s="21">
        <f t="shared" si="73"/>
        <v>117</v>
      </c>
      <c r="B123" s="327"/>
      <c r="C123" s="64" t="s">
        <v>193</v>
      </c>
      <c r="D123" s="63">
        <v>843.5</v>
      </c>
      <c r="AK123" s="36">
        <f t="shared" si="80"/>
        <v>0</v>
      </c>
      <c r="BX123" s="38">
        <f t="shared" si="89"/>
        <v>0</v>
      </c>
      <c r="BY123" s="38">
        <f t="shared" si="113"/>
        <v>0</v>
      </c>
      <c r="BZ123" s="38">
        <f t="shared" si="114"/>
        <v>0</v>
      </c>
      <c r="DL123" s="38">
        <f t="shared" si="115"/>
        <v>0</v>
      </c>
      <c r="DM123" s="38">
        <f t="shared" si="84"/>
        <v>0</v>
      </c>
      <c r="EY123" s="38">
        <f t="shared" si="116"/>
        <v>0</v>
      </c>
      <c r="EZ123" s="38">
        <f t="shared" si="117"/>
        <v>0</v>
      </c>
      <c r="FA123" s="38">
        <f t="shared" si="118"/>
        <v>0</v>
      </c>
      <c r="FC123" s="38">
        <f t="shared" si="119"/>
        <v>0</v>
      </c>
    </row>
    <row r="124" spans="1:159" ht="15" customHeight="1" outlineLevel="2" x14ac:dyDescent="0.25">
      <c r="A124" s="21">
        <f t="shared" si="73"/>
        <v>118</v>
      </c>
      <c r="B124" s="327"/>
      <c r="C124" s="64" t="s">
        <v>194</v>
      </c>
      <c r="D124" s="63">
        <v>843.6</v>
      </c>
      <c r="AK124" s="36">
        <f t="shared" si="80"/>
        <v>0</v>
      </c>
      <c r="BX124" s="38">
        <f t="shared" si="89"/>
        <v>0</v>
      </c>
      <c r="BY124" s="38">
        <f t="shared" si="113"/>
        <v>0</v>
      </c>
      <c r="BZ124" s="38">
        <f t="shared" si="114"/>
        <v>0</v>
      </c>
      <c r="DL124" s="38">
        <f t="shared" si="115"/>
        <v>0</v>
      </c>
      <c r="DM124" s="38">
        <f t="shared" si="84"/>
        <v>0</v>
      </c>
      <c r="EY124" s="38">
        <f t="shared" si="116"/>
        <v>0</v>
      </c>
      <c r="EZ124" s="38">
        <f t="shared" si="117"/>
        <v>0</v>
      </c>
      <c r="FA124" s="38">
        <f t="shared" si="118"/>
        <v>0</v>
      </c>
      <c r="FC124" s="38">
        <f t="shared" si="119"/>
        <v>0</v>
      </c>
    </row>
    <row r="125" spans="1:159" ht="15" customHeight="1" outlineLevel="2" x14ac:dyDescent="0.25">
      <c r="A125" s="21">
        <f t="shared" si="73"/>
        <v>119</v>
      </c>
      <c r="B125" s="327"/>
      <c r="C125" s="64" t="s">
        <v>195</v>
      </c>
      <c r="D125" s="63">
        <v>843.7</v>
      </c>
      <c r="AK125" s="36">
        <f t="shared" si="80"/>
        <v>0</v>
      </c>
      <c r="BX125" s="38">
        <f t="shared" si="89"/>
        <v>0</v>
      </c>
      <c r="BY125" s="38">
        <f t="shared" si="113"/>
        <v>0</v>
      </c>
      <c r="BZ125" s="38">
        <f t="shared" si="114"/>
        <v>0</v>
      </c>
      <c r="DL125" s="38">
        <f t="shared" si="115"/>
        <v>0</v>
      </c>
      <c r="DM125" s="38">
        <f t="shared" si="84"/>
        <v>0</v>
      </c>
      <c r="EY125" s="38">
        <f t="shared" si="116"/>
        <v>0</v>
      </c>
      <c r="EZ125" s="38">
        <f t="shared" si="117"/>
        <v>0</v>
      </c>
      <c r="FA125" s="38">
        <f t="shared" si="118"/>
        <v>0</v>
      </c>
      <c r="FC125" s="38">
        <f t="shared" si="119"/>
        <v>0</v>
      </c>
    </row>
    <row r="126" spans="1:159" ht="15" customHeight="1" outlineLevel="2" x14ac:dyDescent="0.25">
      <c r="A126" s="21">
        <f t="shared" si="73"/>
        <v>120</v>
      </c>
      <c r="B126" s="327"/>
      <c r="C126" s="64" t="s">
        <v>196</v>
      </c>
      <c r="D126" s="63">
        <v>843.8</v>
      </c>
      <c r="AK126" s="36">
        <f t="shared" si="80"/>
        <v>0</v>
      </c>
      <c r="BX126" s="38">
        <f t="shared" si="89"/>
        <v>0</v>
      </c>
      <c r="BY126" s="38">
        <f t="shared" si="113"/>
        <v>0</v>
      </c>
      <c r="BZ126" s="38">
        <f t="shared" si="114"/>
        <v>0</v>
      </c>
      <c r="DL126" s="38">
        <f t="shared" si="115"/>
        <v>0</v>
      </c>
      <c r="DM126" s="38">
        <f t="shared" si="84"/>
        <v>0</v>
      </c>
      <c r="EY126" s="38">
        <f t="shared" si="116"/>
        <v>0</v>
      </c>
      <c r="EZ126" s="38">
        <f t="shared" si="117"/>
        <v>0</v>
      </c>
      <c r="FA126" s="38">
        <f t="shared" si="118"/>
        <v>0</v>
      </c>
      <c r="FC126" s="38">
        <f t="shared" si="119"/>
        <v>0</v>
      </c>
    </row>
    <row r="127" spans="1:159" ht="15" customHeight="1" outlineLevel="2" x14ac:dyDescent="0.25">
      <c r="A127" s="21">
        <f t="shared" si="73"/>
        <v>121</v>
      </c>
      <c r="B127" s="327"/>
      <c r="C127" s="64" t="s">
        <v>186</v>
      </c>
      <c r="D127" s="63">
        <v>843.9</v>
      </c>
      <c r="AK127" s="36">
        <f t="shared" si="80"/>
        <v>0</v>
      </c>
      <c r="BX127" s="38">
        <f t="shared" si="89"/>
        <v>0</v>
      </c>
      <c r="BY127" s="38">
        <f t="shared" si="113"/>
        <v>0</v>
      </c>
      <c r="BZ127" s="38">
        <f t="shared" si="114"/>
        <v>0</v>
      </c>
      <c r="DL127" s="38">
        <f t="shared" si="115"/>
        <v>0</v>
      </c>
      <c r="DM127" s="38">
        <f t="shared" si="84"/>
        <v>0</v>
      </c>
      <c r="EY127" s="38">
        <f t="shared" si="116"/>
        <v>0</v>
      </c>
      <c r="EZ127" s="38">
        <f t="shared" si="117"/>
        <v>0</v>
      </c>
      <c r="FA127" s="38">
        <f t="shared" si="118"/>
        <v>0</v>
      </c>
      <c r="FC127" s="38">
        <f t="shared" si="119"/>
        <v>0</v>
      </c>
    </row>
    <row r="128" spans="1:159" ht="15" customHeight="1" outlineLevel="1" x14ac:dyDescent="0.25">
      <c r="A128" s="21">
        <f t="shared" si="73"/>
        <v>122</v>
      </c>
      <c r="B128" s="327"/>
      <c r="C128" s="334" t="s">
        <v>197</v>
      </c>
      <c r="D128" s="333"/>
      <c r="E128" s="46">
        <f>SUM(E119:E127)</f>
        <v>0</v>
      </c>
      <c r="F128" s="46">
        <f t="shared" ref="F128:BQ128" si="120">SUM(F119:F127)</f>
        <v>0</v>
      </c>
      <c r="G128" s="46">
        <f t="shared" si="120"/>
        <v>0</v>
      </c>
      <c r="H128" s="46">
        <f t="shared" si="120"/>
        <v>0</v>
      </c>
      <c r="I128" s="46">
        <f t="shared" si="120"/>
        <v>0</v>
      </c>
      <c r="J128" s="46">
        <f t="shared" si="120"/>
        <v>0</v>
      </c>
      <c r="K128" s="46">
        <f t="shared" si="120"/>
        <v>0</v>
      </c>
      <c r="L128" s="46">
        <f t="shared" si="120"/>
        <v>0</v>
      </c>
      <c r="M128" s="46">
        <f t="shared" si="120"/>
        <v>0</v>
      </c>
      <c r="N128" s="46">
        <f t="shared" si="120"/>
        <v>0</v>
      </c>
      <c r="O128" s="46">
        <f t="shared" si="120"/>
        <v>0</v>
      </c>
      <c r="P128" s="46">
        <f t="shared" si="120"/>
        <v>0</v>
      </c>
      <c r="Q128" s="46">
        <f t="shared" si="120"/>
        <v>0</v>
      </c>
      <c r="R128" s="46">
        <f t="shared" si="120"/>
        <v>0</v>
      </c>
      <c r="S128" s="46">
        <f t="shared" si="120"/>
        <v>0</v>
      </c>
      <c r="T128" s="46">
        <f t="shared" si="120"/>
        <v>0</v>
      </c>
      <c r="U128" s="46">
        <f t="shared" si="120"/>
        <v>0</v>
      </c>
      <c r="V128" s="46">
        <f t="shared" si="120"/>
        <v>0</v>
      </c>
      <c r="W128" s="46">
        <f t="shared" si="120"/>
        <v>0</v>
      </c>
      <c r="X128" s="46">
        <f t="shared" si="120"/>
        <v>0</v>
      </c>
      <c r="Y128" s="46">
        <f t="shared" si="120"/>
        <v>0</v>
      </c>
      <c r="Z128" s="46">
        <f t="shared" si="120"/>
        <v>0</v>
      </c>
      <c r="AA128" s="46">
        <f t="shared" si="120"/>
        <v>0</v>
      </c>
      <c r="AB128" s="46">
        <f t="shared" si="120"/>
        <v>0</v>
      </c>
      <c r="AC128" s="46">
        <f t="shared" si="120"/>
        <v>0</v>
      </c>
      <c r="AD128" s="46">
        <f t="shared" si="120"/>
        <v>0</v>
      </c>
      <c r="AE128" s="46">
        <f t="shared" si="120"/>
        <v>0</v>
      </c>
      <c r="AF128" s="46">
        <f t="shared" si="120"/>
        <v>0</v>
      </c>
      <c r="AG128" s="46">
        <f t="shared" si="120"/>
        <v>0</v>
      </c>
      <c r="AH128" s="46">
        <f t="shared" si="120"/>
        <v>0</v>
      </c>
      <c r="AI128" s="46">
        <f t="shared" si="120"/>
        <v>0</v>
      </c>
      <c r="AJ128" s="46">
        <f t="shared" si="120"/>
        <v>0</v>
      </c>
      <c r="AK128" s="46">
        <f t="shared" si="120"/>
        <v>0</v>
      </c>
      <c r="AL128" s="46">
        <f t="shared" si="120"/>
        <v>0</v>
      </c>
      <c r="AM128" s="46">
        <f t="shared" si="120"/>
        <v>0</v>
      </c>
      <c r="AN128" s="46">
        <f t="shared" si="120"/>
        <v>0</v>
      </c>
      <c r="AO128" s="46">
        <f t="shared" si="120"/>
        <v>0</v>
      </c>
      <c r="AP128" s="46">
        <f t="shared" si="120"/>
        <v>0</v>
      </c>
      <c r="AQ128" s="46">
        <f t="shared" si="120"/>
        <v>0</v>
      </c>
      <c r="AR128" s="46">
        <f t="shared" si="120"/>
        <v>0</v>
      </c>
      <c r="AS128" s="46">
        <f t="shared" si="120"/>
        <v>0</v>
      </c>
      <c r="AT128" s="46">
        <f t="shared" si="120"/>
        <v>0</v>
      </c>
      <c r="AU128" s="46">
        <f t="shared" si="120"/>
        <v>0</v>
      </c>
      <c r="AV128" s="46">
        <f t="shared" si="120"/>
        <v>0</v>
      </c>
      <c r="AW128" s="46">
        <f t="shared" si="120"/>
        <v>0</v>
      </c>
      <c r="AX128" s="46">
        <f t="shared" si="120"/>
        <v>0</v>
      </c>
      <c r="AY128" s="46">
        <f t="shared" si="120"/>
        <v>0</v>
      </c>
      <c r="AZ128" s="46">
        <f t="shared" si="120"/>
        <v>0</v>
      </c>
      <c r="BA128" s="46">
        <f t="shared" si="120"/>
        <v>0</v>
      </c>
      <c r="BB128" s="46">
        <f t="shared" si="120"/>
        <v>0</v>
      </c>
      <c r="BC128" s="46">
        <f t="shared" si="120"/>
        <v>0</v>
      </c>
      <c r="BD128" s="46">
        <f t="shared" si="120"/>
        <v>0</v>
      </c>
      <c r="BE128" s="46">
        <f t="shared" si="120"/>
        <v>0</v>
      </c>
      <c r="BF128" s="46">
        <f t="shared" si="120"/>
        <v>0</v>
      </c>
      <c r="BG128" s="46">
        <f t="shared" si="120"/>
        <v>0</v>
      </c>
      <c r="BH128" s="46">
        <f t="shared" si="120"/>
        <v>0</v>
      </c>
      <c r="BI128" s="46">
        <f t="shared" si="120"/>
        <v>0</v>
      </c>
      <c r="BJ128" s="46">
        <f t="shared" si="120"/>
        <v>0</v>
      </c>
      <c r="BK128" s="46">
        <f t="shared" si="120"/>
        <v>0</v>
      </c>
      <c r="BL128" s="46">
        <f t="shared" si="120"/>
        <v>0</v>
      </c>
      <c r="BM128" s="46">
        <f t="shared" si="120"/>
        <v>0</v>
      </c>
      <c r="BN128" s="46">
        <f t="shared" si="120"/>
        <v>0</v>
      </c>
      <c r="BO128" s="46">
        <f t="shared" si="120"/>
        <v>0</v>
      </c>
      <c r="BP128" s="46">
        <f t="shared" si="120"/>
        <v>0</v>
      </c>
      <c r="BQ128" s="46">
        <f t="shared" si="120"/>
        <v>0</v>
      </c>
      <c r="BR128" s="46">
        <f t="shared" ref="BR128:EC128" si="121">SUM(BR119:BR127)</f>
        <v>0</v>
      </c>
      <c r="BS128" s="46">
        <f t="shared" si="121"/>
        <v>0</v>
      </c>
      <c r="BT128" s="46">
        <f t="shared" si="121"/>
        <v>0</v>
      </c>
      <c r="BU128" s="46">
        <f t="shared" si="121"/>
        <v>0</v>
      </c>
      <c r="BV128" s="46">
        <f t="shared" si="121"/>
        <v>0</v>
      </c>
      <c r="BW128" s="46">
        <f t="shared" si="121"/>
        <v>0</v>
      </c>
      <c r="BX128" s="46">
        <f t="shared" si="121"/>
        <v>0</v>
      </c>
      <c r="BY128" s="46">
        <f t="shared" si="121"/>
        <v>0</v>
      </c>
      <c r="BZ128" s="46">
        <f t="shared" si="121"/>
        <v>0</v>
      </c>
      <c r="CA128" s="46">
        <f t="shared" si="121"/>
        <v>0</v>
      </c>
      <c r="CB128" s="46">
        <f t="shared" si="121"/>
        <v>0</v>
      </c>
      <c r="CC128" s="46">
        <f t="shared" si="121"/>
        <v>0</v>
      </c>
      <c r="CD128" s="46">
        <f t="shared" si="121"/>
        <v>0</v>
      </c>
      <c r="CE128" s="46">
        <f t="shared" si="121"/>
        <v>0</v>
      </c>
      <c r="CF128" s="46">
        <f t="shared" si="121"/>
        <v>0</v>
      </c>
      <c r="CG128" s="46">
        <f t="shared" si="121"/>
        <v>0</v>
      </c>
      <c r="CH128" s="46">
        <f t="shared" si="121"/>
        <v>0</v>
      </c>
      <c r="CI128" s="46">
        <f t="shared" si="121"/>
        <v>0</v>
      </c>
      <c r="CJ128" s="46">
        <f t="shared" si="121"/>
        <v>0</v>
      </c>
      <c r="CK128" s="46">
        <f t="shared" si="121"/>
        <v>0</v>
      </c>
      <c r="CL128" s="46">
        <f t="shared" si="121"/>
        <v>0</v>
      </c>
      <c r="CM128" s="46">
        <f t="shared" si="121"/>
        <v>0</v>
      </c>
      <c r="CN128" s="46">
        <f t="shared" si="121"/>
        <v>0</v>
      </c>
      <c r="CO128" s="46">
        <f t="shared" si="121"/>
        <v>0</v>
      </c>
      <c r="CP128" s="46">
        <f t="shared" si="121"/>
        <v>0</v>
      </c>
      <c r="CQ128" s="46">
        <f t="shared" si="121"/>
        <v>0</v>
      </c>
      <c r="CR128" s="46">
        <f t="shared" si="121"/>
        <v>0</v>
      </c>
      <c r="CS128" s="46">
        <f t="shared" si="121"/>
        <v>0</v>
      </c>
      <c r="CT128" s="46">
        <f t="shared" si="121"/>
        <v>0</v>
      </c>
      <c r="CU128" s="46">
        <f t="shared" si="121"/>
        <v>0</v>
      </c>
      <c r="CV128" s="46">
        <f t="shared" si="121"/>
        <v>0</v>
      </c>
      <c r="CW128" s="46">
        <f t="shared" si="121"/>
        <v>0</v>
      </c>
      <c r="CX128" s="46">
        <f t="shared" si="121"/>
        <v>0</v>
      </c>
      <c r="CY128" s="46">
        <f t="shared" si="121"/>
        <v>0</v>
      </c>
      <c r="CZ128" s="46">
        <f t="shared" si="121"/>
        <v>0</v>
      </c>
      <c r="DA128" s="46">
        <f t="shared" si="121"/>
        <v>0</v>
      </c>
      <c r="DB128" s="46">
        <f t="shared" si="121"/>
        <v>0</v>
      </c>
      <c r="DC128" s="46">
        <f t="shared" si="121"/>
        <v>0</v>
      </c>
      <c r="DD128" s="46">
        <f t="shared" si="121"/>
        <v>0</v>
      </c>
      <c r="DE128" s="46">
        <f t="shared" si="121"/>
        <v>0</v>
      </c>
      <c r="DF128" s="46">
        <f t="shared" si="121"/>
        <v>0</v>
      </c>
      <c r="DG128" s="46">
        <f t="shared" si="121"/>
        <v>0</v>
      </c>
      <c r="DH128" s="46">
        <f t="shared" si="121"/>
        <v>0</v>
      </c>
      <c r="DI128" s="46">
        <f t="shared" si="121"/>
        <v>0</v>
      </c>
      <c r="DJ128" s="46">
        <f t="shared" si="121"/>
        <v>0</v>
      </c>
      <c r="DK128" s="46">
        <f t="shared" si="121"/>
        <v>0</v>
      </c>
      <c r="DL128" s="46">
        <f t="shared" si="121"/>
        <v>0</v>
      </c>
      <c r="DM128" s="46">
        <f t="shared" si="121"/>
        <v>0</v>
      </c>
      <c r="DN128" s="46">
        <f t="shared" si="121"/>
        <v>0</v>
      </c>
      <c r="DO128" s="46">
        <f t="shared" si="121"/>
        <v>0</v>
      </c>
      <c r="DP128" s="46">
        <f t="shared" si="121"/>
        <v>0</v>
      </c>
      <c r="DQ128" s="46">
        <f t="shared" si="121"/>
        <v>0</v>
      </c>
      <c r="DR128" s="46">
        <f t="shared" si="121"/>
        <v>0</v>
      </c>
      <c r="DS128" s="46">
        <f t="shared" si="121"/>
        <v>0</v>
      </c>
      <c r="DT128" s="46">
        <f t="shared" si="121"/>
        <v>0</v>
      </c>
      <c r="DU128" s="46">
        <f t="shared" si="121"/>
        <v>0</v>
      </c>
      <c r="DV128" s="46">
        <f t="shared" si="121"/>
        <v>0</v>
      </c>
      <c r="DW128" s="46">
        <f t="shared" si="121"/>
        <v>0</v>
      </c>
      <c r="DX128" s="46">
        <f t="shared" si="121"/>
        <v>0</v>
      </c>
      <c r="DY128" s="46">
        <f t="shared" si="121"/>
        <v>0</v>
      </c>
      <c r="DZ128" s="46">
        <f t="shared" si="121"/>
        <v>0</v>
      </c>
      <c r="EA128" s="46">
        <f t="shared" si="121"/>
        <v>0</v>
      </c>
      <c r="EB128" s="46">
        <f t="shared" si="121"/>
        <v>0</v>
      </c>
      <c r="EC128" s="46">
        <f t="shared" si="121"/>
        <v>0</v>
      </c>
      <c r="ED128" s="46">
        <f t="shared" ref="ED128:FC128" si="122">SUM(ED119:ED127)</f>
        <v>0</v>
      </c>
      <c r="EE128" s="46">
        <f t="shared" si="122"/>
        <v>0</v>
      </c>
      <c r="EF128" s="46">
        <f t="shared" si="122"/>
        <v>0</v>
      </c>
      <c r="EG128" s="46">
        <f t="shared" si="122"/>
        <v>0</v>
      </c>
      <c r="EH128" s="46">
        <f t="shared" si="122"/>
        <v>0</v>
      </c>
      <c r="EI128" s="46">
        <f t="shared" si="122"/>
        <v>0</v>
      </c>
      <c r="EJ128" s="46">
        <f t="shared" si="122"/>
        <v>0</v>
      </c>
      <c r="EK128" s="46">
        <f t="shared" si="122"/>
        <v>0</v>
      </c>
      <c r="EL128" s="46">
        <f t="shared" si="122"/>
        <v>0</v>
      </c>
      <c r="EM128" s="46">
        <f t="shared" si="122"/>
        <v>0</v>
      </c>
      <c r="EN128" s="46">
        <f t="shared" si="122"/>
        <v>0</v>
      </c>
      <c r="EO128" s="46">
        <f t="shared" si="122"/>
        <v>0</v>
      </c>
      <c r="EP128" s="46">
        <f t="shared" si="122"/>
        <v>0</v>
      </c>
      <c r="EQ128" s="46">
        <f t="shared" si="122"/>
        <v>0</v>
      </c>
      <c r="ER128" s="46">
        <f t="shared" si="122"/>
        <v>0</v>
      </c>
      <c r="ES128" s="46">
        <f t="shared" si="122"/>
        <v>0</v>
      </c>
      <c r="ET128" s="46">
        <f t="shared" si="122"/>
        <v>0</v>
      </c>
      <c r="EU128" s="46">
        <f t="shared" si="122"/>
        <v>0</v>
      </c>
      <c r="EV128" s="46">
        <f t="shared" si="122"/>
        <v>0</v>
      </c>
      <c r="EW128" s="46">
        <f t="shared" si="122"/>
        <v>0</v>
      </c>
      <c r="EX128" s="46">
        <f t="shared" si="122"/>
        <v>0</v>
      </c>
      <c r="EY128" s="46">
        <f t="shared" si="122"/>
        <v>0</v>
      </c>
      <c r="EZ128" s="46">
        <f t="shared" si="122"/>
        <v>0</v>
      </c>
      <c r="FA128" s="46">
        <f t="shared" si="122"/>
        <v>0</v>
      </c>
      <c r="FB128" s="46">
        <f t="shared" si="122"/>
        <v>0</v>
      </c>
      <c r="FC128" s="46">
        <f t="shared" si="122"/>
        <v>0</v>
      </c>
    </row>
    <row r="129" spans="1:160" ht="15" customHeight="1" outlineLevel="1" x14ac:dyDescent="0.25">
      <c r="A129" s="21">
        <f t="shared" si="73"/>
        <v>123</v>
      </c>
      <c r="B129" s="327"/>
      <c r="C129" s="66" t="s">
        <v>198</v>
      </c>
      <c r="D129" s="63">
        <v>844.1</v>
      </c>
      <c r="E129" s="36">
        <v>1687.81</v>
      </c>
      <c r="AK129" s="36">
        <f t="shared" si="80"/>
        <v>0</v>
      </c>
      <c r="BX129" s="38">
        <f t="shared" si="89"/>
        <v>0</v>
      </c>
      <c r="BY129" s="38">
        <f t="shared" ref="BY129" si="123">BX129+AK129</f>
        <v>0</v>
      </c>
      <c r="BZ129" s="38">
        <f t="shared" ref="BZ129" si="124">BY129+E129</f>
        <v>1687.81</v>
      </c>
      <c r="DL129" s="38">
        <f>SUM(CA129:DK129)</f>
        <v>0</v>
      </c>
      <c r="DM129" s="38">
        <f t="shared" si="84"/>
        <v>1687.81</v>
      </c>
      <c r="EI129" s="67">
        <v>4702674.0673653102</v>
      </c>
      <c r="EY129" s="38">
        <f t="shared" ref="EY129" si="125">SUM(DN129:EX129)</f>
        <v>4702674.0673653102</v>
      </c>
      <c r="EZ129" s="38">
        <f t="shared" ref="EZ129" si="126">+BX129+AK129+DL129+EY129</f>
        <v>4702674.0673653102</v>
      </c>
      <c r="FA129" s="38">
        <f>+E129+EZ129</f>
        <v>4704361.8773653097</v>
      </c>
      <c r="FC129" s="38">
        <f>FA129+FB129</f>
        <v>4704361.8773653097</v>
      </c>
    </row>
    <row r="130" spans="1:160" ht="15" customHeight="1" outlineLevel="1" x14ac:dyDescent="0.25">
      <c r="A130" s="21">
        <f t="shared" si="73"/>
        <v>124</v>
      </c>
      <c r="B130" s="328"/>
      <c r="C130" s="334" t="s">
        <v>199</v>
      </c>
      <c r="D130" s="333"/>
      <c r="E130" s="46">
        <f>SUM(E129)</f>
        <v>1687.81</v>
      </c>
      <c r="F130" s="46">
        <f t="shared" ref="F130:BQ130" si="127">SUM(F129)</f>
        <v>0</v>
      </c>
      <c r="G130" s="46">
        <f t="shared" si="127"/>
        <v>0</v>
      </c>
      <c r="H130" s="46">
        <f t="shared" si="127"/>
        <v>0</v>
      </c>
      <c r="I130" s="46">
        <f t="shared" si="127"/>
        <v>0</v>
      </c>
      <c r="J130" s="46">
        <f t="shared" si="127"/>
        <v>0</v>
      </c>
      <c r="K130" s="46">
        <f t="shared" si="127"/>
        <v>0</v>
      </c>
      <c r="L130" s="46">
        <f t="shared" si="127"/>
        <v>0</v>
      </c>
      <c r="M130" s="46">
        <f t="shared" si="127"/>
        <v>0</v>
      </c>
      <c r="N130" s="46">
        <f t="shared" si="127"/>
        <v>0</v>
      </c>
      <c r="O130" s="46">
        <f t="shared" si="127"/>
        <v>0</v>
      </c>
      <c r="P130" s="46">
        <f t="shared" si="127"/>
        <v>0</v>
      </c>
      <c r="Q130" s="46">
        <f t="shared" si="127"/>
        <v>0</v>
      </c>
      <c r="R130" s="46">
        <f t="shared" si="127"/>
        <v>0</v>
      </c>
      <c r="S130" s="46">
        <f t="shared" si="127"/>
        <v>0</v>
      </c>
      <c r="T130" s="46">
        <f t="shared" si="127"/>
        <v>0</v>
      </c>
      <c r="U130" s="46">
        <f t="shared" si="127"/>
        <v>0</v>
      </c>
      <c r="V130" s="46">
        <f t="shared" si="127"/>
        <v>0</v>
      </c>
      <c r="W130" s="46">
        <f t="shared" si="127"/>
        <v>0</v>
      </c>
      <c r="X130" s="46">
        <f t="shared" si="127"/>
        <v>0</v>
      </c>
      <c r="Y130" s="46">
        <f t="shared" si="127"/>
        <v>0</v>
      </c>
      <c r="Z130" s="46">
        <f t="shared" si="127"/>
        <v>0</v>
      </c>
      <c r="AA130" s="46">
        <f t="shared" si="127"/>
        <v>0</v>
      </c>
      <c r="AB130" s="46">
        <f t="shared" si="127"/>
        <v>0</v>
      </c>
      <c r="AC130" s="46">
        <f t="shared" si="127"/>
        <v>0</v>
      </c>
      <c r="AD130" s="46">
        <f t="shared" si="127"/>
        <v>0</v>
      </c>
      <c r="AE130" s="46">
        <f t="shared" si="127"/>
        <v>0</v>
      </c>
      <c r="AF130" s="46">
        <f t="shared" si="127"/>
        <v>0</v>
      </c>
      <c r="AG130" s="46">
        <f t="shared" si="127"/>
        <v>0</v>
      </c>
      <c r="AH130" s="46">
        <f t="shared" si="127"/>
        <v>0</v>
      </c>
      <c r="AI130" s="46">
        <f t="shared" si="127"/>
        <v>0</v>
      </c>
      <c r="AJ130" s="46">
        <f t="shared" si="127"/>
        <v>0</v>
      </c>
      <c r="AK130" s="46">
        <f t="shared" si="127"/>
        <v>0</v>
      </c>
      <c r="AL130" s="46">
        <f t="shared" si="127"/>
        <v>0</v>
      </c>
      <c r="AM130" s="46">
        <f t="shared" si="127"/>
        <v>0</v>
      </c>
      <c r="AN130" s="46">
        <f t="shared" si="127"/>
        <v>0</v>
      </c>
      <c r="AO130" s="46">
        <f t="shared" si="127"/>
        <v>0</v>
      </c>
      <c r="AP130" s="46">
        <f t="shared" si="127"/>
        <v>0</v>
      </c>
      <c r="AQ130" s="46">
        <f t="shared" si="127"/>
        <v>0</v>
      </c>
      <c r="AR130" s="46">
        <f t="shared" si="127"/>
        <v>0</v>
      </c>
      <c r="AS130" s="46">
        <f t="shared" si="127"/>
        <v>0</v>
      </c>
      <c r="AT130" s="46">
        <f t="shared" si="127"/>
        <v>0</v>
      </c>
      <c r="AU130" s="46">
        <f t="shared" si="127"/>
        <v>0</v>
      </c>
      <c r="AV130" s="46">
        <f t="shared" si="127"/>
        <v>0</v>
      </c>
      <c r="AW130" s="46">
        <f t="shared" si="127"/>
        <v>0</v>
      </c>
      <c r="AX130" s="46">
        <f t="shared" si="127"/>
        <v>0</v>
      </c>
      <c r="AY130" s="46">
        <f t="shared" si="127"/>
        <v>0</v>
      </c>
      <c r="AZ130" s="46">
        <f t="shared" si="127"/>
        <v>0</v>
      </c>
      <c r="BA130" s="46">
        <f t="shared" si="127"/>
        <v>0</v>
      </c>
      <c r="BB130" s="46">
        <f t="shared" si="127"/>
        <v>0</v>
      </c>
      <c r="BC130" s="46">
        <f t="shared" si="127"/>
        <v>0</v>
      </c>
      <c r="BD130" s="46">
        <f t="shared" si="127"/>
        <v>0</v>
      </c>
      <c r="BE130" s="46">
        <f t="shared" si="127"/>
        <v>0</v>
      </c>
      <c r="BF130" s="46">
        <f t="shared" si="127"/>
        <v>0</v>
      </c>
      <c r="BG130" s="46">
        <f t="shared" si="127"/>
        <v>0</v>
      </c>
      <c r="BH130" s="46">
        <f t="shared" si="127"/>
        <v>0</v>
      </c>
      <c r="BI130" s="46">
        <f t="shared" si="127"/>
        <v>0</v>
      </c>
      <c r="BJ130" s="46">
        <f t="shared" si="127"/>
        <v>0</v>
      </c>
      <c r="BK130" s="46">
        <f t="shared" si="127"/>
        <v>0</v>
      </c>
      <c r="BL130" s="46">
        <f t="shared" si="127"/>
        <v>0</v>
      </c>
      <c r="BM130" s="46">
        <f t="shared" si="127"/>
        <v>0</v>
      </c>
      <c r="BN130" s="46">
        <f t="shared" si="127"/>
        <v>0</v>
      </c>
      <c r="BO130" s="46">
        <f t="shared" si="127"/>
        <v>0</v>
      </c>
      <c r="BP130" s="46">
        <f t="shared" si="127"/>
        <v>0</v>
      </c>
      <c r="BQ130" s="46">
        <f t="shared" si="127"/>
        <v>0</v>
      </c>
      <c r="BR130" s="46">
        <f t="shared" ref="BR130:EC130" si="128">SUM(BR129)</f>
        <v>0</v>
      </c>
      <c r="BS130" s="46">
        <f t="shared" si="128"/>
        <v>0</v>
      </c>
      <c r="BT130" s="46">
        <f t="shared" si="128"/>
        <v>0</v>
      </c>
      <c r="BU130" s="46">
        <f t="shared" si="128"/>
        <v>0</v>
      </c>
      <c r="BV130" s="46">
        <f t="shared" si="128"/>
        <v>0</v>
      </c>
      <c r="BW130" s="46">
        <f t="shared" si="128"/>
        <v>0</v>
      </c>
      <c r="BX130" s="46">
        <f t="shared" si="128"/>
        <v>0</v>
      </c>
      <c r="BY130" s="46">
        <f t="shared" si="128"/>
        <v>0</v>
      </c>
      <c r="BZ130" s="46">
        <f t="shared" si="128"/>
        <v>1687.81</v>
      </c>
      <c r="CA130" s="46">
        <f t="shared" si="128"/>
        <v>0</v>
      </c>
      <c r="CB130" s="46">
        <f t="shared" si="128"/>
        <v>0</v>
      </c>
      <c r="CC130" s="46">
        <f t="shared" si="128"/>
        <v>0</v>
      </c>
      <c r="CD130" s="46">
        <f t="shared" si="128"/>
        <v>0</v>
      </c>
      <c r="CE130" s="46">
        <f t="shared" si="128"/>
        <v>0</v>
      </c>
      <c r="CF130" s="46">
        <f t="shared" si="128"/>
        <v>0</v>
      </c>
      <c r="CG130" s="46">
        <f t="shared" si="128"/>
        <v>0</v>
      </c>
      <c r="CH130" s="46">
        <f t="shared" si="128"/>
        <v>0</v>
      </c>
      <c r="CI130" s="46">
        <f t="shared" si="128"/>
        <v>0</v>
      </c>
      <c r="CJ130" s="46">
        <f t="shared" si="128"/>
        <v>0</v>
      </c>
      <c r="CK130" s="46">
        <f t="shared" si="128"/>
        <v>0</v>
      </c>
      <c r="CL130" s="46">
        <f t="shared" si="128"/>
        <v>0</v>
      </c>
      <c r="CM130" s="46">
        <f t="shared" si="128"/>
        <v>0</v>
      </c>
      <c r="CN130" s="46">
        <f t="shared" si="128"/>
        <v>0</v>
      </c>
      <c r="CO130" s="46">
        <f t="shared" si="128"/>
        <v>0</v>
      </c>
      <c r="CP130" s="46">
        <f t="shared" si="128"/>
        <v>0</v>
      </c>
      <c r="CQ130" s="46">
        <f t="shared" si="128"/>
        <v>0</v>
      </c>
      <c r="CR130" s="46">
        <f t="shared" si="128"/>
        <v>0</v>
      </c>
      <c r="CS130" s="46">
        <f t="shared" si="128"/>
        <v>0</v>
      </c>
      <c r="CT130" s="46">
        <f t="shared" si="128"/>
        <v>0</v>
      </c>
      <c r="CU130" s="46">
        <f t="shared" si="128"/>
        <v>0</v>
      </c>
      <c r="CV130" s="46">
        <f t="shared" si="128"/>
        <v>0</v>
      </c>
      <c r="CW130" s="46">
        <f t="shared" si="128"/>
        <v>0</v>
      </c>
      <c r="CX130" s="46">
        <f t="shared" si="128"/>
        <v>0</v>
      </c>
      <c r="CY130" s="46">
        <f t="shared" si="128"/>
        <v>0</v>
      </c>
      <c r="CZ130" s="46">
        <f t="shared" si="128"/>
        <v>0</v>
      </c>
      <c r="DA130" s="46">
        <f t="shared" si="128"/>
        <v>0</v>
      </c>
      <c r="DB130" s="46">
        <f t="shared" si="128"/>
        <v>0</v>
      </c>
      <c r="DC130" s="46">
        <f t="shared" si="128"/>
        <v>0</v>
      </c>
      <c r="DD130" s="46">
        <f t="shared" si="128"/>
        <v>0</v>
      </c>
      <c r="DE130" s="46">
        <f t="shared" si="128"/>
        <v>0</v>
      </c>
      <c r="DF130" s="46">
        <f t="shared" si="128"/>
        <v>0</v>
      </c>
      <c r="DG130" s="46">
        <f t="shared" si="128"/>
        <v>0</v>
      </c>
      <c r="DH130" s="46">
        <f t="shared" si="128"/>
        <v>0</v>
      </c>
      <c r="DI130" s="46">
        <f t="shared" si="128"/>
        <v>0</v>
      </c>
      <c r="DJ130" s="46">
        <f t="shared" si="128"/>
        <v>0</v>
      </c>
      <c r="DK130" s="46">
        <f t="shared" si="128"/>
        <v>0</v>
      </c>
      <c r="DL130" s="46">
        <f t="shared" si="128"/>
        <v>0</v>
      </c>
      <c r="DM130" s="46">
        <f t="shared" si="128"/>
        <v>1687.81</v>
      </c>
      <c r="DN130" s="46">
        <f t="shared" si="128"/>
        <v>0</v>
      </c>
      <c r="DO130" s="46">
        <f t="shared" si="128"/>
        <v>0</v>
      </c>
      <c r="DP130" s="46">
        <f t="shared" si="128"/>
        <v>0</v>
      </c>
      <c r="DQ130" s="46">
        <f t="shared" si="128"/>
        <v>0</v>
      </c>
      <c r="DR130" s="46">
        <f t="shared" si="128"/>
        <v>0</v>
      </c>
      <c r="DS130" s="46">
        <f t="shared" si="128"/>
        <v>0</v>
      </c>
      <c r="DT130" s="46">
        <f t="shared" si="128"/>
        <v>0</v>
      </c>
      <c r="DU130" s="46">
        <f t="shared" si="128"/>
        <v>0</v>
      </c>
      <c r="DV130" s="46">
        <f t="shared" si="128"/>
        <v>0</v>
      </c>
      <c r="DW130" s="46">
        <f t="shared" si="128"/>
        <v>0</v>
      </c>
      <c r="DX130" s="46">
        <f t="shared" si="128"/>
        <v>0</v>
      </c>
      <c r="DY130" s="46">
        <f t="shared" si="128"/>
        <v>0</v>
      </c>
      <c r="DZ130" s="46">
        <f t="shared" si="128"/>
        <v>0</v>
      </c>
      <c r="EA130" s="46">
        <f t="shared" si="128"/>
        <v>0</v>
      </c>
      <c r="EB130" s="46">
        <f t="shared" si="128"/>
        <v>0</v>
      </c>
      <c r="EC130" s="46">
        <f t="shared" si="128"/>
        <v>0</v>
      </c>
      <c r="ED130" s="46">
        <f t="shared" ref="ED130:FC130" si="129">SUM(ED129)</f>
        <v>0</v>
      </c>
      <c r="EE130" s="46">
        <f t="shared" si="129"/>
        <v>0</v>
      </c>
      <c r="EF130" s="46">
        <f t="shared" si="129"/>
        <v>0</v>
      </c>
      <c r="EG130" s="46">
        <f t="shared" si="129"/>
        <v>0</v>
      </c>
      <c r="EH130" s="46">
        <f t="shared" si="129"/>
        <v>0</v>
      </c>
      <c r="EI130" s="46">
        <f t="shared" si="129"/>
        <v>4702674.0673653102</v>
      </c>
      <c r="EJ130" s="46">
        <f t="shared" si="129"/>
        <v>0</v>
      </c>
      <c r="EK130" s="46">
        <f t="shared" si="129"/>
        <v>0</v>
      </c>
      <c r="EL130" s="46">
        <f t="shared" si="129"/>
        <v>0</v>
      </c>
      <c r="EM130" s="46">
        <f t="shared" si="129"/>
        <v>0</v>
      </c>
      <c r="EN130" s="46">
        <f t="shared" si="129"/>
        <v>0</v>
      </c>
      <c r="EO130" s="46">
        <f t="shared" si="129"/>
        <v>0</v>
      </c>
      <c r="EP130" s="46">
        <f t="shared" si="129"/>
        <v>0</v>
      </c>
      <c r="EQ130" s="46">
        <f t="shared" si="129"/>
        <v>0</v>
      </c>
      <c r="ER130" s="46">
        <f t="shared" si="129"/>
        <v>0</v>
      </c>
      <c r="ES130" s="46">
        <f t="shared" si="129"/>
        <v>0</v>
      </c>
      <c r="ET130" s="46">
        <f t="shared" si="129"/>
        <v>0</v>
      </c>
      <c r="EU130" s="46">
        <f t="shared" si="129"/>
        <v>0</v>
      </c>
      <c r="EV130" s="46">
        <f t="shared" si="129"/>
        <v>0</v>
      </c>
      <c r="EW130" s="46">
        <f t="shared" si="129"/>
        <v>0</v>
      </c>
      <c r="EX130" s="46">
        <f t="shared" si="129"/>
        <v>0</v>
      </c>
      <c r="EY130" s="46">
        <f t="shared" si="129"/>
        <v>4702674.0673653102</v>
      </c>
      <c r="EZ130" s="46">
        <f t="shared" si="129"/>
        <v>4702674.0673653102</v>
      </c>
      <c r="FA130" s="46">
        <f t="shared" si="129"/>
        <v>4704361.8773653097</v>
      </c>
      <c r="FB130" s="46">
        <f t="shared" si="129"/>
        <v>0</v>
      </c>
      <c r="FC130" s="46">
        <f t="shared" si="129"/>
        <v>4704361.8773653097</v>
      </c>
    </row>
    <row r="131" spans="1:160" ht="15" customHeight="1" outlineLevel="1" x14ac:dyDescent="0.25">
      <c r="A131" s="21">
        <f t="shared" si="73"/>
        <v>125</v>
      </c>
      <c r="B131" s="335" t="s">
        <v>200</v>
      </c>
      <c r="C131" s="335"/>
      <c r="D131" s="335"/>
      <c r="E131" s="46">
        <f>+E130+E128+E118+E111+E102</f>
        <v>3805542.99</v>
      </c>
      <c r="F131" s="46">
        <f t="shared" ref="F131:BQ131" si="130">+F130+F128+F118+F111+F102</f>
        <v>0</v>
      </c>
      <c r="G131" s="46">
        <f t="shared" si="130"/>
        <v>0</v>
      </c>
      <c r="H131" s="46">
        <f t="shared" si="130"/>
        <v>0</v>
      </c>
      <c r="I131" s="46">
        <f t="shared" si="130"/>
        <v>0</v>
      </c>
      <c r="J131" s="46">
        <f t="shared" si="130"/>
        <v>0</v>
      </c>
      <c r="K131" s="46">
        <f t="shared" si="130"/>
        <v>0</v>
      </c>
      <c r="L131" s="46">
        <f t="shared" si="130"/>
        <v>0</v>
      </c>
      <c r="M131" s="46">
        <f t="shared" si="130"/>
        <v>0</v>
      </c>
      <c r="N131" s="46">
        <f t="shared" si="130"/>
        <v>0</v>
      </c>
      <c r="O131" s="46">
        <f t="shared" si="130"/>
        <v>0</v>
      </c>
      <c r="P131" s="46">
        <f t="shared" si="130"/>
        <v>72956.715832702044</v>
      </c>
      <c r="Q131" s="46">
        <f t="shared" si="130"/>
        <v>0</v>
      </c>
      <c r="R131" s="46">
        <f t="shared" si="130"/>
        <v>0</v>
      </c>
      <c r="S131" s="46">
        <f t="shared" si="130"/>
        <v>0</v>
      </c>
      <c r="T131" s="46">
        <f t="shared" si="130"/>
        <v>0</v>
      </c>
      <c r="U131" s="46">
        <f t="shared" si="130"/>
        <v>0</v>
      </c>
      <c r="V131" s="46">
        <f t="shared" si="130"/>
        <v>0</v>
      </c>
      <c r="W131" s="46">
        <f t="shared" si="130"/>
        <v>12365.667215278856</v>
      </c>
      <c r="X131" s="46">
        <f t="shared" si="130"/>
        <v>0</v>
      </c>
      <c r="Y131" s="46">
        <f t="shared" si="130"/>
        <v>0</v>
      </c>
      <c r="Z131" s="46">
        <f t="shared" si="130"/>
        <v>0</v>
      </c>
      <c r="AA131" s="46">
        <f t="shared" si="130"/>
        <v>0</v>
      </c>
      <c r="AB131" s="46">
        <f t="shared" si="130"/>
        <v>0</v>
      </c>
      <c r="AC131" s="46">
        <f t="shared" si="130"/>
        <v>0</v>
      </c>
      <c r="AD131" s="46">
        <f t="shared" si="130"/>
        <v>0</v>
      </c>
      <c r="AE131" s="46">
        <f t="shared" si="130"/>
        <v>0</v>
      </c>
      <c r="AF131" s="46">
        <f t="shared" si="130"/>
        <v>0</v>
      </c>
      <c r="AG131" s="46">
        <f t="shared" si="130"/>
        <v>0</v>
      </c>
      <c r="AH131" s="46">
        <f t="shared" si="130"/>
        <v>0</v>
      </c>
      <c r="AI131" s="46">
        <f t="shared" si="130"/>
        <v>0</v>
      </c>
      <c r="AJ131" s="46">
        <f t="shared" si="130"/>
        <v>0</v>
      </c>
      <c r="AK131" s="46">
        <f>+AK130+AK128+AK118+AK111+AK102</f>
        <v>85322.383047980897</v>
      </c>
      <c r="AL131" s="46">
        <f t="shared" si="130"/>
        <v>0</v>
      </c>
      <c r="AM131" s="46">
        <f t="shared" si="130"/>
        <v>0</v>
      </c>
      <c r="AN131" s="46">
        <f t="shared" si="130"/>
        <v>0</v>
      </c>
      <c r="AO131" s="46">
        <f t="shared" si="130"/>
        <v>0</v>
      </c>
      <c r="AP131" s="46">
        <f t="shared" si="130"/>
        <v>0</v>
      </c>
      <c r="AQ131" s="46">
        <f t="shared" si="130"/>
        <v>0</v>
      </c>
      <c r="AR131" s="46">
        <f t="shared" si="130"/>
        <v>0</v>
      </c>
      <c r="AS131" s="46">
        <f t="shared" si="130"/>
        <v>0</v>
      </c>
      <c r="AT131" s="46">
        <f t="shared" si="130"/>
        <v>0</v>
      </c>
      <c r="AU131" s="46">
        <f t="shared" si="130"/>
        <v>0</v>
      </c>
      <c r="AV131" s="46">
        <f t="shared" si="130"/>
        <v>-30327.425172575709</v>
      </c>
      <c r="AW131" s="46">
        <f t="shared" si="130"/>
        <v>0</v>
      </c>
      <c r="AX131" s="46">
        <f t="shared" si="130"/>
        <v>0</v>
      </c>
      <c r="AY131" s="46">
        <f t="shared" si="130"/>
        <v>0</v>
      </c>
      <c r="AZ131" s="46">
        <f t="shared" si="130"/>
        <v>0</v>
      </c>
      <c r="BA131" s="46">
        <f t="shared" si="130"/>
        <v>0</v>
      </c>
      <c r="BB131" s="46">
        <f t="shared" si="130"/>
        <v>0</v>
      </c>
      <c r="BC131" s="46">
        <f t="shared" si="130"/>
        <v>0</v>
      </c>
      <c r="BD131" s="46">
        <f t="shared" si="130"/>
        <v>0</v>
      </c>
      <c r="BE131" s="46">
        <f t="shared" si="130"/>
        <v>0</v>
      </c>
      <c r="BF131" s="46">
        <f t="shared" si="130"/>
        <v>0</v>
      </c>
      <c r="BG131" s="46">
        <f t="shared" si="130"/>
        <v>0</v>
      </c>
      <c r="BH131" s="46">
        <f t="shared" si="130"/>
        <v>0</v>
      </c>
      <c r="BI131" s="46">
        <f t="shared" si="130"/>
        <v>0</v>
      </c>
      <c r="BJ131" s="46">
        <f t="shared" si="130"/>
        <v>0</v>
      </c>
      <c r="BK131" s="46">
        <f t="shared" si="130"/>
        <v>0</v>
      </c>
      <c r="BL131" s="46">
        <f t="shared" si="130"/>
        <v>0</v>
      </c>
      <c r="BM131" s="46">
        <f t="shared" si="130"/>
        <v>0</v>
      </c>
      <c r="BN131" s="46">
        <f t="shared" si="130"/>
        <v>0</v>
      </c>
      <c r="BO131" s="46">
        <f t="shared" si="130"/>
        <v>0</v>
      </c>
      <c r="BP131" s="46">
        <f t="shared" si="130"/>
        <v>0</v>
      </c>
      <c r="BQ131" s="46">
        <f t="shared" si="130"/>
        <v>0</v>
      </c>
      <c r="BR131" s="46">
        <f t="shared" ref="BR131:EC131" si="131">+BR130+BR128+BR118+BR111+BR102</f>
        <v>0</v>
      </c>
      <c r="BS131" s="46">
        <f t="shared" si="131"/>
        <v>0</v>
      </c>
      <c r="BT131" s="46">
        <f t="shared" si="131"/>
        <v>0</v>
      </c>
      <c r="BU131" s="46">
        <f t="shared" si="131"/>
        <v>0</v>
      </c>
      <c r="BV131" s="46">
        <f t="shared" si="131"/>
        <v>0</v>
      </c>
      <c r="BW131" s="46">
        <f t="shared" si="131"/>
        <v>0</v>
      </c>
      <c r="BX131" s="46">
        <f t="shared" si="131"/>
        <v>-30327.425172575709</v>
      </c>
      <c r="BY131" s="46">
        <f t="shared" si="131"/>
        <v>54994.957875405198</v>
      </c>
      <c r="BZ131" s="46">
        <f t="shared" si="131"/>
        <v>3860537.9478754057</v>
      </c>
      <c r="CA131" s="46">
        <f t="shared" si="131"/>
        <v>0</v>
      </c>
      <c r="CB131" s="46">
        <f t="shared" si="131"/>
        <v>0</v>
      </c>
      <c r="CC131" s="46">
        <f t="shared" si="131"/>
        <v>0</v>
      </c>
      <c r="CD131" s="46">
        <f t="shared" si="131"/>
        <v>0</v>
      </c>
      <c r="CE131" s="46">
        <f t="shared" si="131"/>
        <v>0</v>
      </c>
      <c r="CF131" s="46">
        <f t="shared" si="131"/>
        <v>0</v>
      </c>
      <c r="CG131" s="46">
        <f t="shared" si="131"/>
        <v>0</v>
      </c>
      <c r="CH131" s="46">
        <f t="shared" si="131"/>
        <v>0</v>
      </c>
      <c r="CI131" s="46">
        <f t="shared" si="131"/>
        <v>0</v>
      </c>
      <c r="CJ131" s="46">
        <f t="shared" si="131"/>
        <v>0</v>
      </c>
      <c r="CK131" s="46">
        <f t="shared" si="131"/>
        <v>1121.2013319731197</v>
      </c>
      <c r="CL131" s="46">
        <f t="shared" si="131"/>
        <v>0</v>
      </c>
      <c r="CM131" s="46">
        <f t="shared" si="131"/>
        <v>0</v>
      </c>
      <c r="CN131" s="46">
        <f t="shared" si="131"/>
        <v>0</v>
      </c>
      <c r="CO131" s="46">
        <f t="shared" si="131"/>
        <v>0</v>
      </c>
      <c r="CP131" s="46">
        <f t="shared" si="131"/>
        <v>0</v>
      </c>
      <c r="CQ131" s="46">
        <f t="shared" si="131"/>
        <v>0</v>
      </c>
      <c r="CR131" s="46">
        <f t="shared" si="131"/>
        <v>0</v>
      </c>
      <c r="CS131" s="46">
        <f t="shared" si="131"/>
        <v>0</v>
      </c>
      <c r="CT131" s="46">
        <f t="shared" si="131"/>
        <v>0</v>
      </c>
      <c r="CU131" s="46">
        <f t="shared" si="131"/>
        <v>0</v>
      </c>
      <c r="CV131" s="46">
        <f t="shared" si="131"/>
        <v>0</v>
      </c>
      <c r="CW131" s="46">
        <f t="shared" si="131"/>
        <v>0</v>
      </c>
      <c r="CX131" s="46">
        <f t="shared" si="131"/>
        <v>0</v>
      </c>
      <c r="CY131" s="46">
        <f t="shared" si="131"/>
        <v>0</v>
      </c>
      <c r="CZ131" s="46">
        <f t="shared" si="131"/>
        <v>0</v>
      </c>
      <c r="DA131" s="46">
        <f t="shared" si="131"/>
        <v>0</v>
      </c>
      <c r="DB131" s="46">
        <f t="shared" si="131"/>
        <v>0</v>
      </c>
      <c r="DC131" s="46">
        <f t="shared" si="131"/>
        <v>0</v>
      </c>
      <c r="DD131" s="46">
        <f t="shared" si="131"/>
        <v>0</v>
      </c>
      <c r="DE131" s="46">
        <f t="shared" si="131"/>
        <v>0</v>
      </c>
      <c r="DF131" s="46">
        <f t="shared" si="131"/>
        <v>0</v>
      </c>
      <c r="DG131" s="46">
        <f t="shared" si="131"/>
        <v>0</v>
      </c>
      <c r="DH131" s="46">
        <f t="shared" si="131"/>
        <v>0</v>
      </c>
      <c r="DI131" s="46">
        <f t="shared" si="131"/>
        <v>0</v>
      </c>
      <c r="DJ131" s="46">
        <f t="shared" si="131"/>
        <v>0</v>
      </c>
      <c r="DK131" s="46">
        <f t="shared" si="131"/>
        <v>0</v>
      </c>
      <c r="DL131" s="46">
        <f t="shared" si="131"/>
        <v>1121.2013319731197</v>
      </c>
      <c r="DM131" s="46">
        <f t="shared" si="131"/>
        <v>3861659.1492073787</v>
      </c>
      <c r="DN131" s="46">
        <f t="shared" si="131"/>
        <v>0</v>
      </c>
      <c r="DO131" s="46">
        <f t="shared" si="131"/>
        <v>0</v>
      </c>
      <c r="DP131" s="46">
        <f t="shared" si="131"/>
        <v>0</v>
      </c>
      <c r="DQ131" s="46">
        <f t="shared" si="131"/>
        <v>0</v>
      </c>
      <c r="DR131" s="46">
        <f t="shared" si="131"/>
        <v>0</v>
      </c>
      <c r="DS131" s="46">
        <f t="shared" si="131"/>
        <v>0</v>
      </c>
      <c r="DT131" s="46">
        <f t="shared" si="131"/>
        <v>0</v>
      </c>
      <c r="DU131" s="46">
        <f t="shared" si="131"/>
        <v>0</v>
      </c>
      <c r="DV131" s="46">
        <f t="shared" si="131"/>
        <v>0</v>
      </c>
      <c r="DW131" s="46">
        <f t="shared" si="131"/>
        <v>0</v>
      </c>
      <c r="DX131" s="46">
        <f t="shared" si="131"/>
        <v>5638.7874566056271</v>
      </c>
      <c r="DY131" s="46">
        <f t="shared" si="131"/>
        <v>0</v>
      </c>
      <c r="DZ131" s="46">
        <f t="shared" si="131"/>
        <v>0</v>
      </c>
      <c r="EA131" s="46">
        <f t="shared" si="131"/>
        <v>0</v>
      </c>
      <c r="EB131" s="46">
        <f t="shared" si="131"/>
        <v>0</v>
      </c>
      <c r="EC131" s="46">
        <f t="shared" si="131"/>
        <v>0</v>
      </c>
      <c r="ED131" s="46">
        <f t="shared" ref="ED131:FC131" si="132">+ED130+ED128+ED118+ED111+ED102</f>
        <v>0</v>
      </c>
      <c r="EE131" s="46">
        <f t="shared" si="132"/>
        <v>0</v>
      </c>
      <c r="EF131" s="46">
        <f t="shared" si="132"/>
        <v>0</v>
      </c>
      <c r="EG131" s="46">
        <f t="shared" si="132"/>
        <v>0</v>
      </c>
      <c r="EH131" s="46">
        <f t="shared" si="132"/>
        <v>0</v>
      </c>
      <c r="EI131" s="46">
        <f t="shared" si="132"/>
        <v>4961431.8834104501</v>
      </c>
      <c r="EJ131" s="46">
        <f t="shared" si="132"/>
        <v>0</v>
      </c>
      <c r="EK131" s="46">
        <f t="shared" si="132"/>
        <v>0</v>
      </c>
      <c r="EL131" s="46">
        <f t="shared" si="132"/>
        <v>0</v>
      </c>
      <c r="EM131" s="46">
        <f t="shared" si="132"/>
        <v>0</v>
      </c>
      <c r="EN131" s="46">
        <f t="shared" si="132"/>
        <v>0</v>
      </c>
      <c r="EO131" s="46">
        <f t="shared" si="132"/>
        <v>0</v>
      </c>
      <c r="EP131" s="46">
        <f t="shared" si="132"/>
        <v>0</v>
      </c>
      <c r="EQ131" s="46">
        <f t="shared" si="132"/>
        <v>0</v>
      </c>
      <c r="ER131" s="46">
        <f t="shared" si="132"/>
        <v>0</v>
      </c>
      <c r="ES131" s="46">
        <f t="shared" si="132"/>
        <v>0</v>
      </c>
      <c r="ET131" s="46">
        <f t="shared" si="132"/>
        <v>0</v>
      </c>
      <c r="EU131" s="46">
        <f t="shared" si="132"/>
        <v>0</v>
      </c>
      <c r="EV131" s="46">
        <f t="shared" si="132"/>
        <v>0</v>
      </c>
      <c r="EW131" s="46">
        <f t="shared" si="132"/>
        <v>0</v>
      </c>
      <c r="EX131" s="46">
        <f t="shared" si="132"/>
        <v>0</v>
      </c>
      <c r="EY131" s="46">
        <f t="shared" si="132"/>
        <v>4967070.6708670557</v>
      </c>
      <c r="EZ131" s="46">
        <f t="shared" si="132"/>
        <v>5023186.8300744342</v>
      </c>
      <c r="FA131" s="46">
        <f t="shared" si="132"/>
        <v>8828729.8200744335</v>
      </c>
      <c r="FB131" s="46">
        <f t="shared" si="132"/>
        <v>0</v>
      </c>
      <c r="FC131" s="46">
        <f t="shared" si="132"/>
        <v>8828729.8200744335</v>
      </c>
      <c r="FD131" s="12">
        <v>0</v>
      </c>
    </row>
    <row r="132" spans="1:160" ht="15" customHeight="1" outlineLevel="2" x14ac:dyDescent="0.25">
      <c r="A132" s="21">
        <f t="shared" si="73"/>
        <v>126</v>
      </c>
      <c r="B132" s="306" t="s">
        <v>201</v>
      </c>
      <c r="C132" s="62" t="s">
        <v>169</v>
      </c>
      <c r="D132" s="68">
        <v>850</v>
      </c>
      <c r="AK132" s="36">
        <f t="shared" ref="AK132:AK150" si="133">SUM(F132:AJ132)</f>
        <v>0</v>
      </c>
      <c r="BX132" s="38">
        <f t="shared" ref="BX132:BX150" si="134">SUM(AL132:BW132)</f>
        <v>0</v>
      </c>
      <c r="BY132" s="38">
        <f t="shared" ref="BY132:BY142" si="135">BX132+AK132</f>
        <v>0</v>
      </c>
      <c r="BZ132" s="38">
        <f t="shared" ref="BZ132:BZ142" si="136">BY132+E132</f>
        <v>0</v>
      </c>
      <c r="DL132" s="38">
        <f t="shared" ref="DL132:DL142" si="137">SUM(CA132:DK132)</f>
        <v>0</v>
      </c>
      <c r="DM132" s="38">
        <f t="shared" ref="DM132:DM150" si="138">DL132+BZ132</f>
        <v>0</v>
      </c>
      <c r="EY132" s="38">
        <f t="shared" ref="EY132:EY142" si="139">SUM(DN132:EX132)</f>
        <v>0</v>
      </c>
      <c r="EZ132" s="38">
        <f t="shared" ref="EZ132:EZ142" si="140">+BX132+AK132+DL132+EY132</f>
        <v>0</v>
      </c>
      <c r="FA132" s="38">
        <f t="shared" ref="FA132:FA142" si="141">+E132+EZ132</f>
        <v>0</v>
      </c>
      <c r="FC132" s="38">
        <f t="shared" ref="FC132:FC142" si="142">FA132+FB132</f>
        <v>0</v>
      </c>
    </row>
    <row r="133" spans="1:160" ht="15" customHeight="1" outlineLevel="2" x14ac:dyDescent="0.25">
      <c r="A133" s="21">
        <f t="shared" si="73"/>
        <v>127</v>
      </c>
      <c r="B133" s="327"/>
      <c r="C133" s="65" t="s">
        <v>202</v>
      </c>
      <c r="D133" s="58">
        <v>851</v>
      </c>
      <c r="AK133" s="36">
        <f t="shared" si="133"/>
        <v>0</v>
      </c>
      <c r="BX133" s="38">
        <f t="shared" si="134"/>
        <v>0</v>
      </c>
      <c r="BY133" s="38">
        <f t="shared" si="135"/>
        <v>0</v>
      </c>
      <c r="BZ133" s="38">
        <f t="shared" si="136"/>
        <v>0</v>
      </c>
      <c r="DL133" s="38">
        <f t="shared" si="137"/>
        <v>0</v>
      </c>
      <c r="DM133" s="38">
        <f t="shared" si="138"/>
        <v>0</v>
      </c>
      <c r="EY133" s="38">
        <f t="shared" si="139"/>
        <v>0</v>
      </c>
      <c r="EZ133" s="38">
        <f t="shared" si="140"/>
        <v>0</v>
      </c>
      <c r="FA133" s="38">
        <f t="shared" si="141"/>
        <v>0</v>
      </c>
      <c r="FC133" s="38">
        <f t="shared" si="142"/>
        <v>0</v>
      </c>
    </row>
    <row r="134" spans="1:160" ht="15" customHeight="1" outlineLevel="2" x14ac:dyDescent="0.25">
      <c r="A134" s="21">
        <f t="shared" si="73"/>
        <v>128</v>
      </c>
      <c r="B134" s="327"/>
      <c r="C134" s="65" t="s">
        <v>203</v>
      </c>
      <c r="D134" s="58">
        <v>852</v>
      </c>
      <c r="AK134" s="36">
        <f t="shared" si="133"/>
        <v>0</v>
      </c>
      <c r="BX134" s="38">
        <f t="shared" si="134"/>
        <v>0</v>
      </c>
      <c r="BY134" s="38">
        <f t="shared" si="135"/>
        <v>0</v>
      </c>
      <c r="BZ134" s="38">
        <f t="shared" si="136"/>
        <v>0</v>
      </c>
      <c r="DL134" s="38">
        <f t="shared" si="137"/>
        <v>0</v>
      </c>
      <c r="DM134" s="38">
        <f t="shared" si="138"/>
        <v>0</v>
      </c>
      <c r="EY134" s="38">
        <f t="shared" si="139"/>
        <v>0</v>
      </c>
      <c r="EZ134" s="38">
        <f t="shared" si="140"/>
        <v>0</v>
      </c>
      <c r="FA134" s="38">
        <f t="shared" si="141"/>
        <v>0</v>
      </c>
      <c r="FC134" s="38">
        <f t="shared" si="142"/>
        <v>0</v>
      </c>
    </row>
    <row r="135" spans="1:160" ht="15" customHeight="1" outlineLevel="2" x14ac:dyDescent="0.25">
      <c r="A135" s="21">
        <f t="shared" si="73"/>
        <v>129</v>
      </c>
      <c r="B135" s="327"/>
      <c r="C135" s="65" t="s">
        <v>204</v>
      </c>
      <c r="D135" s="58">
        <v>853</v>
      </c>
      <c r="AK135" s="36">
        <f t="shared" si="133"/>
        <v>0</v>
      </c>
      <c r="BX135" s="38">
        <f t="shared" si="134"/>
        <v>0</v>
      </c>
      <c r="BY135" s="38">
        <f t="shared" si="135"/>
        <v>0</v>
      </c>
      <c r="BZ135" s="38">
        <f t="shared" si="136"/>
        <v>0</v>
      </c>
      <c r="DL135" s="38">
        <f t="shared" si="137"/>
        <v>0</v>
      </c>
      <c r="DM135" s="38">
        <f t="shared" si="138"/>
        <v>0</v>
      </c>
      <c r="EY135" s="38">
        <f t="shared" si="139"/>
        <v>0</v>
      </c>
      <c r="EZ135" s="38">
        <f t="shared" si="140"/>
        <v>0</v>
      </c>
      <c r="FA135" s="38">
        <f t="shared" si="141"/>
        <v>0</v>
      </c>
      <c r="FC135" s="38">
        <f t="shared" si="142"/>
        <v>0</v>
      </c>
    </row>
    <row r="136" spans="1:160" ht="15" customHeight="1" outlineLevel="2" x14ac:dyDescent="0.25">
      <c r="A136" s="21">
        <f t="shared" si="73"/>
        <v>130</v>
      </c>
      <c r="B136" s="327"/>
      <c r="C136" s="65" t="s">
        <v>205</v>
      </c>
      <c r="D136" s="58">
        <v>854</v>
      </c>
      <c r="AK136" s="36">
        <f t="shared" si="133"/>
        <v>0</v>
      </c>
      <c r="BX136" s="38">
        <f t="shared" si="134"/>
        <v>0</v>
      </c>
      <c r="BY136" s="38">
        <f t="shared" si="135"/>
        <v>0</v>
      </c>
      <c r="BZ136" s="38">
        <f t="shared" si="136"/>
        <v>0</v>
      </c>
      <c r="DL136" s="38">
        <f t="shared" si="137"/>
        <v>0</v>
      </c>
      <c r="DM136" s="38">
        <f t="shared" si="138"/>
        <v>0</v>
      </c>
      <c r="EY136" s="38">
        <f t="shared" si="139"/>
        <v>0</v>
      </c>
      <c r="EZ136" s="38">
        <f t="shared" si="140"/>
        <v>0</v>
      </c>
      <c r="FA136" s="38">
        <f t="shared" si="141"/>
        <v>0</v>
      </c>
      <c r="FC136" s="38">
        <f t="shared" si="142"/>
        <v>0</v>
      </c>
    </row>
    <row r="137" spans="1:160" ht="15" customHeight="1" outlineLevel="2" x14ac:dyDescent="0.25">
      <c r="A137" s="21">
        <f t="shared" ref="A137:A200" si="143">A136+1</f>
        <v>131</v>
      </c>
      <c r="B137" s="327"/>
      <c r="C137" s="65" t="s">
        <v>206</v>
      </c>
      <c r="D137" s="58">
        <v>855</v>
      </c>
      <c r="AK137" s="36">
        <f t="shared" si="133"/>
        <v>0</v>
      </c>
      <c r="BX137" s="38">
        <f t="shared" si="134"/>
        <v>0</v>
      </c>
      <c r="BY137" s="38">
        <f t="shared" si="135"/>
        <v>0</v>
      </c>
      <c r="BZ137" s="38">
        <f t="shared" si="136"/>
        <v>0</v>
      </c>
      <c r="DL137" s="38">
        <f t="shared" si="137"/>
        <v>0</v>
      </c>
      <c r="DM137" s="38">
        <f t="shared" si="138"/>
        <v>0</v>
      </c>
      <c r="EY137" s="38">
        <f t="shared" si="139"/>
        <v>0</v>
      </c>
      <c r="EZ137" s="38">
        <f t="shared" si="140"/>
        <v>0</v>
      </c>
      <c r="FA137" s="38">
        <f t="shared" si="141"/>
        <v>0</v>
      </c>
      <c r="FC137" s="38">
        <f t="shared" si="142"/>
        <v>0</v>
      </c>
    </row>
    <row r="138" spans="1:160" ht="15" customHeight="1" outlineLevel="2" x14ac:dyDescent="0.25">
      <c r="A138" s="21">
        <f t="shared" si="143"/>
        <v>132</v>
      </c>
      <c r="B138" s="327"/>
      <c r="C138" s="65" t="s">
        <v>207</v>
      </c>
      <c r="D138" s="58">
        <v>856</v>
      </c>
      <c r="AK138" s="36">
        <f t="shared" si="133"/>
        <v>0</v>
      </c>
      <c r="BX138" s="38">
        <f t="shared" si="134"/>
        <v>0</v>
      </c>
      <c r="BY138" s="38">
        <f t="shared" si="135"/>
        <v>0</v>
      </c>
      <c r="BZ138" s="38">
        <f t="shared" si="136"/>
        <v>0</v>
      </c>
      <c r="DL138" s="38">
        <f t="shared" si="137"/>
        <v>0</v>
      </c>
      <c r="DM138" s="38">
        <f t="shared" si="138"/>
        <v>0</v>
      </c>
      <c r="EY138" s="38">
        <f t="shared" si="139"/>
        <v>0</v>
      </c>
      <c r="EZ138" s="38">
        <f t="shared" si="140"/>
        <v>0</v>
      </c>
      <c r="FA138" s="38">
        <f t="shared" si="141"/>
        <v>0</v>
      </c>
      <c r="FC138" s="38">
        <f t="shared" si="142"/>
        <v>0</v>
      </c>
    </row>
    <row r="139" spans="1:160" ht="15" customHeight="1" outlineLevel="2" x14ac:dyDescent="0.25">
      <c r="A139" s="21">
        <f t="shared" si="143"/>
        <v>133</v>
      </c>
      <c r="B139" s="327"/>
      <c r="C139" s="65" t="s">
        <v>175</v>
      </c>
      <c r="D139" s="58">
        <v>857</v>
      </c>
      <c r="AK139" s="36">
        <f t="shared" si="133"/>
        <v>0</v>
      </c>
      <c r="BX139" s="38">
        <f t="shared" si="134"/>
        <v>0</v>
      </c>
      <c r="BY139" s="38">
        <f t="shared" si="135"/>
        <v>0</v>
      </c>
      <c r="BZ139" s="38">
        <f t="shared" si="136"/>
        <v>0</v>
      </c>
      <c r="DL139" s="38">
        <f t="shared" si="137"/>
        <v>0</v>
      </c>
      <c r="DM139" s="38">
        <f t="shared" si="138"/>
        <v>0</v>
      </c>
      <c r="EY139" s="38">
        <f t="shared" si="139"/>
        <v>0</v>
      </c>
      <c r="EZ139" s="38">
        <f t="shared" si="140"/>
        <v>0</v>
      </c>
      <c r="FA139" s="38">
        <f t="shared" si="141"/>
        <v>0</v>
      </c>
      <c r="FC139" s="38">
        <f t="shared" si="142"/>
        <v>0</v>
      </c>
    </row>
    <row r="140" spans="1:160" ht="15" customHeight="1" outlineLevel="2" x14ac:dyDescent="0.25">
      <c r="A140" s="21">
        <f t="shared" si="143"/>
        <v>134</v>
      </c>
      <c r="B140" s="327"/>
      <c r="C140" s="65" t="s">
        <v>208</v>
      </c>
      <c r="D140" s="58">
        <v>858</v>
      </c>
      <c r="AK140" s="36">
        <f t="shared" si="133"/>
        <v>0</v>
      </c>
      <c r="BX140" s="38">
        <f t="shared" si="134"/>
        <v>0</v>
      </c>
      <c r="BY140" s="38">
        <f t="shared" si="135"/>
        <v>0</v>
      </c>
      <c r="BZ140" s="38">
        <f t="shared" si="136"/>
        <v>0</v>
      </c>
      <c r="DL140" s="38">
        <f t="shared" si="137"/>
        <v>0</v>
      </c>
      <c r="DM140" s="38">
        <f t="shared" si="138"/>
        <v>0</v>
      </c>
      <c r="EY140" s="38">
        <f t="shared" si="139"/>
        <v>0</v>
      </c>
      <c r="EZ140" s="38">
        <f t="shared" si="140"/>
        <v>0</v>
      </c>
      <c r="FA140" s="38">
        <f t="shared" si="141"/>
        <v>0</v>
      </c>
      <c r="FC140" s="38">
        <f t="shared" si="142"/>
        <v>0</v>
      </c>
    </row>
    <row r="141" spans="1:160" ht="15" customHeight="1" outlineLevel="2" x14ac:dyDescent="0.25">
      <c r="A141" s="21">
        <f t="shared" si="143"/>
        <v>135</v>
      </c>
      <c r="B141" s="327"/>
      <c r="C141" s="65" t="s">
        <v>178</v>
      </c>
      <c r="D141" s="58">
        <v>859</v>
      </c>
      <c r="AK141" s="36">
        <f t="shared" si="133"/>
        <v>0</v>
      </c>
      <c r="BX141" s="38">
        <f t="shared" si="134"/>
        <v>0</v>
      </c>
      <c r="BY141" s="38">
        <f t="shared" si="135"/>
        <v>0</v>
      </c>
      <c r="BZ141" s="38">
        <f t="shared" si="136"/>
        <v>0</v>
      </c>
      <c r="DL141" s="38">
        <f t="shared" si="137"/>
        <v>0</v>
      </c>
      <c r="DM141" s="38">
        <f t="shared" si="138"/>
        <v>0</v>
      </c>
      <c r="EY141" s="38">
        <f t="shared" si="139"/>
        <v>0</v>
      </c>
      <c r="EZ141" s="38">
        <f t="shared" si="140"/>
        <v>0</v>
      </c>
      <c r="FA141" s="38">
        <f t="shared" si="141"/>
        <v>0</v>
      </c>
      <c r="FC141" s="38">
        <f t="shared" si="142"/>
        <v>0</v>
      </c>
    </row>
    <row r="142" spans="1:160" ht="15" customHeight="1" outlineLevel="2" x14ac:dyDescent="0.25">
      <c r="A142" s="21">
        <f t="shared" si="143"/>
        <v>136</v>
      </c>
      <c r="B142" s="327"/>
      <c r="C142" s="65" t="s">
        <v>138</v>
      </c>
      <c r="D142" s="58">
        <v>860</v>
      </c>
      <c r="AK142" s="36">
        <f t="shared" si="133"/>
        <v>0</v>
      </c>
      <c r="BX142" s="38">
        <f t="shared" si="134"/>
        <v>0</v>
      </c>
      <c r="BY142" s="38">
        <f t="shared" si="135"/>
        <v>0</v>
      </c>
      <c r="BZ142" s="38">
        <f t="shared" si="136"/>
        <v>0</v>
      </c>
      <c r="DL142" s="38">
        <f t="shared" si="137"/>
        <v>0</v>
      </c>
      <c r="DM142" s="38">
        <f t="shared" si="138"/>
        <v>0</v>
      </c>
      <c r="EY142" s="38">
        <f t="shared" si="139"/>
        <v>0</v>
      </c>
      <c r="EZ142" s="38">
        <f t="shared" si="140"/>
        <v>0</v>
      </c>
      <c r="FA142" s="38">
        <f t="shared" si="141"/>
        <v>0</v>
      </c>
      <c r="FC142" s="38">
        <f t="shared" si="142"/>
        <v>0</v>
      </c>
    </row>
    <row r="143" spans="1:160" ht="15" customHeight="1" outlineLevel="1" x14ac:dyDescent="0.25">
      <c r="A143" s="21">
        <f t="shared" si="143"/>
        <v>137</v>
      </c>
      <c r="B143" s="327"/>
      <c r="C143" s="334" t="s">
        <v>209</v>
      </c>
      <c r="D143" s="333"/>
      <c r="E143" s="46">
        <f>SUM(E132:E142)</f>
        <v>0</v>
      </c>
      <c r="F143" s="46">
        <f t="shared" ref="F143:BQ143" si="144">SUM(F132:F142)</f>
        <v>0</v>
      </c>
      <c r="G143" s="46">
        <f t="shared" si="144"/>
        <v>0</v>
      </c>
      <c r="H143" s="46">
        <f t="shared" si="144"/>
        <v>0</v>
      </c>
      <c r="I143" s="46">
        <f t="shared" si="144"/>
        <v>0</v>
      </c>
      <c r="J143" s="46">
        <f t="shared" si="144"/>
        <v>0</v>
      </c>
      <c r="K143" s="46">
        <f t="shared" si="144"/>
        <v>0</v>
      </c>
      <c r="L143" s="46">
        <f t="shared" si="144"/>
        <v>0</v>
      </c>
      <c r="M143" s="46">
        <f t="shared" si="144"/>
        <v>0</v>
      </c>
      <c r="N143" s="46">
        <f t="shared" si="144"/>
        <v>0</v>
      </c>
      <c r="O143" s="46">
        <f t="shared" si="144"/>
        <v>0</v>
      </c>
      <c r="P143" s="46">
        <f t="shared" si="144"/>
        <v>0</v>
      </c>
      <c r="Q143" s="46">
        <f t="shared" si="144"/>
        <v>0</v>
      </c>
      <c r="R143" s="46">
        <f t="shared" si="144"/>
        <v>0</v>
      </c>
      <c r="S143" s="46">
        <f t="shared" si="144"/>
        <v>0</v>
      </c>
      <c r="T143" s="46">
        <f t="shared" si="144"/>
        <v>0</v>
      </c>
      <c r="U143" s="46">
        <f t="shared" si="144"/>
        <v>0</v>
      </c>
      <c r="V143" s="46">
        <f t="shared" si="144"/>
        <v>0</v>
      </c>
      <c r="W143" s="46">
        <f t="shared" si="144"/>
        <v>0</v>
      </c>
      <c r="X143" s="46">
        <f t="shared" si="144"/>
        <v>0</v>
      </c>
      <c r="Y143" s="46">
        <f t="shared" si="144"/>
        <v>0</v>
      </c>
      <c r="Z143" s="46">
        <f t="shared" si="144"/>
        <v>0</v>
      </c>
      <c r="AA143" s="46">
        <f t="shared" si="144"/>
        <v>0</v>
      </c>
      <c r="AB143" s="46">
        <f t="shared" si="144"/>
        <v>0</v>
      </c>
      <c r="AC143" s="46">
        <f t="shared" si="144"/>
        <v>0</v>
      </c>
      <c r="AD143" s="46">
        <f t="shared" si="144"/>
        <v>0</v>
      </c>
      <c r="AE143" s="46">
        <f t="shared" si="144"/>
        <v>0</v>
      </c>
      <c r="AF143" s="46">
        <f t="shared" si="144"/>
        <v>0</v>
      </c>
      <c r="AG143" s="46">
        <f t="shared" si="144"/>
        <v>0</v>
      </c>
      <c r="AH143" s="46">
        <f t="shared" si="144"/>
        <v>0</v>
      </c>
      <c r="AI143" s="46">
        <f t="shared" si="144"/>
        <v>0</v>
      </c>
      <c r="AJ143" s="46">
        <f t="shared" si="144"/>
        <v>0</v>
      </c>
      <c r="AK143" s="46">
        <f t="shared" si="144"/>
        <v>0</v>
      </c>
      <c r="AL143" s="46">
        <f t="shared" si="144"/>
        <v>0</v>
      </c>
      <c r="AM143" s="46">
        <f t="shared" si="144"/>
        <v>0</v>
      </c>
      <c r="AN143" s="46">
        <f t="shared" si="144"/>
        <v>0</v>
      </c>
      <c r="AO143" s="46">
        <f t="shared" si="144"/>
        <v>0</v>
      </c>
      <c r="AP143" s="46">
        <f t="shared" si="144"/>
        <v>0</v>
      </c>
      <c r="AQ143" s="46">
        <f t="shared" si="144"/>
        <v>0</v>
      </c>
      <c r="AR143" s="46">
        <f t="shared" si="144"/>
        <v>0</v>
      </c>
      <c r="AS143" s="46">
        <f t="shared" si="144"/>
        <v>0</v>
      </c>
      <c r="AT143" s="46">
        <f t="shared" si="144"/>
        <v>0</v>
      </c>
      <c r="AU143" s="46">
        <f t="shared" si="144"/>
        <v>0</v>
      </c>
      <c r="AV143" s="46">
        <f t="shared" si="144"/>
        <v>0</v>
      </c>
      <c r="AW143" s="46">
        <f t="shared" si="144"/>
        <v>0</v>
      </c>
      <c r="AX143" s="46">
        <f t="shared" si="144"/>
        <v>0</v>
      </c>
      <c r="AY143" s="46">
        <f t="shared" si="144"/>
        <v>0</v>
      </c>
      <c r="AZ143" s="46">
        <f t="shared" si="144"/>
        <v>0</v>
      </c>
      <c r="BA143" s="46">
        <f t="shared" si="144"/>
        <v>0</v>
      </c>
      <c r="BB143" s="46">
        <f t="shared" si="144"/>
        <v>0</v>
      </c>
      <c r="BC143" s="46">
        <f t="shared" si="144"/>
        <v>0</v>
      </c>
      <c r="BD143" s="46">
        <f t="shared" si="144"/>
        <v>0</v>
      </c>
      <c r="BE143" s="46">
        <f t="shared" si="144"/>
        <v>0</v>
      </c>
      <c r="BF143" s="46">
        <f t="shared" si="144"/>
        <v>0</v>
      </c>
      <c r="BG143" s="46">
        <f t="shared" si="144"/>
        <v>0</v>
      </c>
      <c r="BH143" s="46">
        <f t="shared" si="144"/>
        <v>0</v>
      </c>
      <c r="BI143" s="46">
        <f t="shared" si="144"/>
        <v>0</v>
      </c>
      <c r="BJ143" s="46">
        <f t="shared" si="144"/>
        <v>0</v>
      </c>
      <c r="BK143" s="46">
        <f t="shared" si="144"/>
        <v>0</v>
      </c>
      <c r="BL143" s="46">
        <f t="shared" si="144"/>
        <v>0</v>
      </c>
      <c r="BM143" s="46">
        <f t="shared" si="144"/>
        <v>0</v>
      </c>
      <c r="BN143" s="46">
        <f t="shared" si="144"/>
        <v>0</v>
      </c>
      <c r="BO143" s="46">
        <f t="shared" si="144"/>
        <v>0</v>
      </c>
      <c r="BP143" s="46">
        <f t="shared" si="144"/>
        <v>0</v>
      </c>
      <c r="BQ143" s="46">
        <f t="shared" si="144"/>
        <v>0</v>
      </c>
      <c r="BR143" s="46">
        <f t="shared" ref="BR143:EC143" si="145">SUM(BR132:BR142)</f>
        <v>0</v>
      </c>
      <c r="BS143" s="46">
        <f t="shared" si="145"/>
        <v>0</v>
      </c>
      <c r="BT143" s="46">
        <f t="shared" si="145"/>
        <v>0</v>
      </c>
      <c r="BU143" s="46">
        <f t="shared" si="145"/>
        <v>0</v>
      </c>
      <c r="BV143" s="46">
        <f t="shared" si="145"/>
        <v>0</v>
      </c>
      <c r="BW143" s="46">
        <f t="shared" si="145"/>
        <v>0</v>
      </c>
      <c r="BX143" s="46">
        <f t="shared" si="145"/>
        <v>0</v>
      </c>
      <c r="BY143" s="46">
        <f t="shared" si="145"/>
        <v>0</v>
      </c>
      <c r="BZ143" s="46">
        <f t="shared" si="145"/>
        <v>0</v>
      </c>
      <c r="CA143" s="46">
        <f t="shared" si="145"/>
        <v>0</v>
      </c>
      <c r="CB143" s="46">
        <f t="shared" si="145"/>
        <v>0</v>
      </c>
      <c r="CC143" s="46">
        <f t="shared" si="145"/>
        <v>0</v>
      </c>
      <c r="CD143" s="46">
        <f t="shared" si="145"/>
        <v>0</v>
      </c>
      <c r="CE143" s="46">
        <f t="shared" si="145"/>
        <v>0</v>
      </c>
      <c r="CF143" s="46">
        <f t="shared" si="145"/>
        <v>0</v>
      </c>
      <c r="CG143" s="46">
        <f t="shared" si="145"/>
        <v>0</v>
      </c>
      <c r="CH143" s="46">
        <f t="shared" si="145"/>
        <v>0</v>
      </c>
      <c r="CI143" s="46">
        <f t="shared" si="145"/>
        <v>0</v>
      </c>
      <c r="CJ143" s="46">
        <f t="shared" si="145"/>
        <v>0</v>
      </c>
      <c r="CK143" s="46">
        <f t="shared" si="145"/>
        <v>0</v>
      </c>
      <c r="CL143" s="46">
        <f t="shared" si="145"/>
        <v>0</v>
      </c>
      <c r="CM143" s="46">
        <f t="shared" si="145"/>
        <v>0</v>
      </c>
      <c r="CN143" s="46">
        <f t="shared" si="145"/>
        <v>0</v>
      </c>
      <c r="CO143" s="46">
        <f t="shared" si="145"/>
        <v>0</v>
      </c>
      <c r="CP143" s="46">
        <f t="shared" si="145"/>
        <v>0</v>
      </c>
      <c r="CQ143" s="46">
        <f t="shared" si="145"/>
        <v>0</v>
      </c>
      <c r="CR143" s="46">
        <f t="shared" si="145"/>
        <v>0</v>
      </c>
      <c r="CS143" s="46">
        <f t="shared" si="145"/>
        <v>0</v>
      </c>
      <c r="CT143" s="46">
        <f t="shared" si="145"/>
        <v>0</v>
      </c>
      <c r="CU143" s="46">
        <f t="shared" si="145"/>
        <v>0</v>
      </c>
      <c r="CV143" s="46">
        <f t="shared" si="145"/>
        <v>0</v>
      </c>
      <c r="CW143" s="46">
        <f t="shared" si="145"/>
        <v>0</v>
      </c>
      <c r="CX143" s="46">
        <f t="shared" si="145"/>
        <v>0</v>
      </c>
      <c r="CY143" s="46">
        <f t="shared" si="145"/>
        <v>0</v>
      </c>
      <c r="CZ143" s="46">
        <f t="shared" si="145"/>
        <v>0</v>
      </c>
      <c r="DA143" s="46">
        <f t="shared" si="145"/>
        <v>0</v>
      </c>
      <c r="DB143" s="46">
        <f t="shared" si="145"/>
        <v>0</v>
      </c>
      <c r="DC143" s="46">
        <f t="shared" si="145"/>
        <v>0</v>
      </c>
      <c r="DD143" s="46">
        <f t="shared" si="145"/>
        <v>0</v>
      </c>
      <c r="DE143" s="46">
        <f t="shared" si="145"/>
        <v>0</v>
      </c>
      <c r="DF143" s="46">
        <f t="shared" si="145"/>
        <v>0</v>
      </c>
      <c r="DG143" s="46">
        <f t="shared" si="145"/>
        <v>0</v>
      </c>
      <c r="DH143" s="46">
        <f t="shared" si="145"/>
        <v>0</v>
      </c>
      <c r="DI143" s="46">
        <f t="shared" si="145"/>
        <v>0</v>
      </c>
      <c r="DJ143" s="46">
        <f t="shared" si="145"/>
        <v>0</v>
      </c>
      <c r="DK143" s="46">
        <f t="shared" si="145"/>
        <v>0</v>
      </c>
      <c r="DL143" s="46">
        <f t="shared" si="145"/>
        <v>0</v>
      </c>
      <c r="DM143" s="46">
        <f t="shared" si="145"/>
        <v>0</v>
      </c>
      <c r="DN143" s="46">
        <f t="shared" si="145"/>
        <v>0</v>
      </c>
      <c r="DO143" s="46">
        <f t="shared" si="145"/>
        <v>0</v>
      </c>
      <c r="DP143" s="46">
        <f t="shared" si="145"/>
        <v>0</v>
      </c>
      <c r="DQ143" s="46">
        <f t="shared" si="145"/>
        <v>0</v>
      </c>
      <c r="DR143" s="46">
        <f t="shared" si="145"/>
        <v>0</v>
      </c>
      <c r="DS143" s="46">
        <f t="shared" si="145"/>
        <v>0</v>
      </c>
      <c r="DT143" s="46">
        <f t="shared" si="145"/>
        <v>0</v>
      </c>
      <c r="DU143" s="46">
        <f t="shared" si="145"/>
        <v>0</v>
      </c>
      <c r="DV143" s="46">
        <f t="shared" si="145"/>
        <v>0</v>
      </c>
      <c r="DW143" s="46">
        <f t="shared" si="145"/>
        <v>0</v>
      </c>
      <c r="DX143" s="46">
        <f t="shared" si="145"/>
        <v>0</v>
      </c>
      <c r="DY143" s="46">
        <f t="shared" si="145"/>
        <v>0</v>
      </c>
      <c r="DZ143" s="46">
        <f t="shared" si="145"/>
        <v>0</v>
      </c>
      <c r="EA143" s="46">
        <f t="shared" si="145"/>
        <v>0</v>
      </c>
      <c r="EB143" s="46">
        <f t="shared" si="145"/>
        <v>0</v>
      </c>
      <c r="EC143" s="46">
        <f t="shared" si="145"/>
        <v>0</v>
      </c>
      <c r="ED143" s="46">
        <f t="shared" ref="ED143:FC143" si="146">SUM(ED132:ED142)</f>
        <v>0</v>
      </c>
      <c r="EE143" s="46">
        <f t="shared" si="146"/>
        <v>0</v>
      </c>
      <c r="EF143" s="46">
        <f t="shared" si="146"/>
        <v>0</v>
      </c>
      <c r="EG143" s="46">
        <f t="shared" si="146"/>
        <v>0</v>
      </c>
      <c r="EH143" s="46">
        <f t="shared" si="146"/>
        <v>0</v>
      </c>
      <c r="EI143" s="46">
        <f t="shared" si="146"/>
        <v>0</v>
      </c>
      <c r="EJ143" s="46">
        <f t="shared" si="146"/>
        <v>0</v>
      </c>
      <c r="EK143" s="46">
        <f t="shared" si="146"/>
        <v>0</v>
      </c>
      <c r="EL143" s="46">
        <f t="shared" si="146"/>
        <v>0</v>
      </c>
      <c r="EM143" s="46">
        <f t="shared" si="146"/>
        <v>0</v>
      </c>
      <c r="EN143" s="46">
        <f t="shared" si="146"/>
        <v>0</v>
      </c>
      <c r="EO143" s="46">
        <f t="shared" si="146"/>
        <v>0</v>
      </c>
      <c r="EP143" s="46">
        <f t="shared" si="146"/>
        <v>0</v>
      </c>
      <c r="EQ143" s="46">
        <f t="shared" si="146"/>
        <v>0</v>
      </c>
      <c r="ER143" s="46">
        <f t="shared" si="146"/>
        <v>0</v>
      </c>
      <c r="ES143" s="46">
        <f t="shared" si="146"/>
        <v>0</v>
      </c>
      <c r="ET143" s="46">
        <f t="shared" si="146"/>
        <v>0</v>
      </c>
      <c r="EU143" s="46">
        <f t="shared" si="146"/>
        <v>0</v>
      </c>
      <c r="EV143" s="46">
        <f t="shared" si="146"/>
        <v>0</v>
      </c>
      <c r="EW143" s="46">
        <f t="shared" si="146"/>
        <v>0</v>
      </c>
      <c r="EX143" s="46">
        <f t="shared" si="146"/>
        <v>0</v>
      </c>
      <c r="EY143" s="46">
        <f t="shared" si="146"/>
        <v>0</v>
      </c>
      <c r="EZ143" s="46">
        <f t="shared" si="146"/>
        <v>0</v>
      </c>
      <c r="FA143" s="46">
        <f t="shared" si="146"/>
        <v>0</v>
      </c>
      <c r="FB143" s="46">
        <f t="shared" si="146"/>
        <v>0</v>
      </c>
      <c r="FC143" s="46">
        <f t="shared" si="146"/>
        <v>0</v>
      </c>
    </row>
    <row r="144" spans="1:160" ht="15" customHeight="1" outlineLevel="2" x14ac:dyDescent="0.25">
      <c r="A144" s="21">
        <f t="shared" si="143"/>
        <v>138</v>
      </c>
      <c r="B144" s="327"/>
      <c r="C144" s="62" t="s">
        <v>139</v>
      </c>
      <c r="D144" s="68">
        <v>861</v>
      </c>
      <c r="AK144" s="36">
        <f t="shared" si="133"/>
        <v>0</v>
      </c>
      <c r="BX144" s="38">
        <f t="shared" si="134"/>
        <v>0</v>
      </c>
      <c r="BY144" s="38">
        <f t="shared" ref="BY144:BY150" si="147">BX144+AK144</f>
        <v>0</v>
      </c>
      <c r="BZ144" s="38">
        <f t="shared" ref="BZ144:BZ150" si="148">BY144+E144</f>
        <v>0</v>
      </c>
      <c r="DL144" s="38">
        <f t="shared" ref="DL144:DL150" si="149">SUM(CA144:DK144)</f>
        <v>0</v>
      </c>
      <c r="DM144" s="38">
        <f t="shared" si="138"/>
        <v>0</v>
      </c>
      <c r="EY144" s="38">
        <f t="shared" ref="EY144:EY150" si="150">SUM(DN144:EX144)</f>
        <v>0</v>
      </c>
      <c r="EZ144" s="38">
        <f t="shared" ref="EZ144:EZ150" si="151">+BX144+AK144+DL144+EY144</f>
        <v>0</v>
      </c>
      <c r="FA144" s="38">
        <f t="shared" ref="FA144:FA150" si="152">+E144+EZ144</f>
        <v>0</v>
      </c>
      <c r="FC144" s="38">
        <f t="shared" ref="FC144:FC150" si="153">FA144+FB144</f>
        <v>0</v>
      </c>
    </row>
    <row r="145" spans="1:159" ht="15" customHeight="1" outlineLevel="2" x14ac:dyDescent="0.25">
      <c r="A145" s="21">
        <f t="shared" si="143"/>
        <v>139</v>
      </c>
      <c r="B145" s="327"/>
      <c r="C145" s="65" t="s">
        <v>140</v>
      </c>
      <c r="D145" s="58">
        <v>862</v>
      </c>
      <c r="AK145" s="36">
        <f t="shared" si="133"/>
        <v>0</v>
      </c>
      <c r="BX145" s="38">
        <f t="shared" si="134"/>
        <v>0</v>
      </c>
      <c r="BY145" s="38">
        <f t="shared" si="147"/>
        <v>0</v>
      </c>
      <c r="BZ145" s="38">
        <f t="shared" si="148"/>
        <v>0</v>
      </c>
      <c r="DL145" s="38">
        <f t="shared" si="149"/>
        <v>0</v>
      </c>
      <c r="DM145" s="38">
        <f t="shared" si="138"/>
        <v>0</v>
      </c>
      <c r="EY145" s="38">
        <f t="shared" si="150"/>
        <v>0</v>
      </c>
      <c r="EZ145" s="38">
        <f t="shared" si="151"/>
        <v>0</v>
      </c>
      <c r="FA145" s="38">
        <f t="shared" si="152"/>
        <v>0</v>
      </c>
      <c r="FC145" s="38">
        <f t="shared" si="153"/>
        <v>0</v>
      </c>
    </row>
    <row r="146" spans="1:159" ht="15" customHeight="1" outlineLevel="2" x14ac:dyDescent="0.25">
      <c r="A146" s="21">
        <f t="shared" si="143"/>
        <v>140</v>
      </c>
      <c r="B146" s="327"/>
      <c r="C146" s="65" t="s">
        <v>210</v>
      </c>
      <c r="D146" s="58">
        <v>863</v>
      </c>
      <c r="AK146" s="36">
        <f t="shared" si="133"/>
        <v>0</v>
      </c>
      <c r="BX146" s="38">
        <f t="shared" si="134"/>
        <v>0</v>
      </c>
      <c r="BY146" s="38">
        <f t="shared" si="147"/>
        <v>0</v>
      </c>
      <c r="BZ146" s="38">
        <f t="shared" si="148"/>
        <v>0</v>
      </c>
      <c r="DL146" s="38">
        <f t="shared" si="149"/>
        <v>0</v>
      </c>
      <c r="DM146" s="38">
        <f t="shared" si="138"/>
        <v>0</v>
      </c>
      <c r="EY146" s="38">
        <f t="shared" si="150"/>
        <v>0</v>
      </c>
      <c r="EZ146" s="38">
        <f t="shared" si="151"/>
        <v>0</v>
      </c>
      <c r="FA146" s="38">
        <f t="shared" si="152"/>
        <v>0</v>
      </c>
      <c r="FC146" s="38">
        <f t="shared" si="153"/>
        <v>0</v>
      </c>
    </row>
    <row r="147" spans="1:159" ht="15" customHeight="1" outlineLevel="2" x14ac:dyDescent="0.25">
      <c r="A147" s="21">
        <f t="shared" si="143"/>
        <v>141</v>
      </c>
      <c r="B147" s="327"/>
      <c r="C147" s="65" t="s">
        <v>183</v>
      </c>
      <c r="D147" s="58">
        <v>864</v>
      </c>
      <c r="AK147" s="36">
        <f t="shared" si="133"/>
        <v>0</v>
      </c>
      <c r="BX147" s="38">
        <f t="shared" si="134"/>
        <v>0</v>
      </c>
      <c r="BY147" s="38">
        <f t="shared" si="147"/>
        <v>0</v>
      </c>
      <c r="BZ147" s="38">
        <f t="shared" si="148"/>
        <v>0</v>
      </c>
      <c r="DL147" s="38">
        <f t="shared" si="149"/>
        <v>0</v>
      </c>
      <c r="DM147" s="38">
        <f t="shared" si="138"/>
        <v>0</v>
      </c>
      <c r="EY147" s="38">
        <f t="shared" si="150"/>
        <v>0</v>
      </c>
      <c r="EZ147" s="38">
        <f t="shared" si="151"/>
        <v>0</v>
      </c>
      <c r="FA147" s="38">
        <f t="shared" si="152"/>
        <v>0</v>
      </c>
      <c r="FC147" s="38">
        <f t="shared" si="153"/>
        <v>0</v>
      </c>
    </row>
    <row r="148" spans="1:159" ht="15" customHeight="1" outlineLevel="2" x14ac:dyDescent="0.25">
      <c r="A148" s="21">
        <f t="shared" si="143"/>
        <v>142</v>
      </c>
      <c r="B148" s="327"/>
      <c r="C148" s="65" t="s">
        <v>184</v>
      </c>
      <c r="D148" s="58">
        <v>865</v>
      </c>
      <c r="AK148" s="36">
        <f t="shared" si="133"/>
        <v>0</v>
      </c>
      <c r="BX148" s="38">
        <f t="shared" si="134"/>
        <v>0</v>
      </c>
      <c r="BY148" s="38">
        <f t="shared" si="147"/>
        <v>0</v>
      </c>
      <c r="BZ148" s="38">
        <f t="shared" si="148"/>
        <v>0</v>
      </c>
      <c r="DL148" s="38">
        <f t="shared" si="149"/>
        <v>0</v>
      </c>
      <c r="DM148" s="38">
        <f t="shared" si="138"/>
        <v>0</v>
      </c>
      <c r="EY148" s="38">
        <f t="shared" si="150"/>
        <v>0</v>
      </c>
      <c r="EZ148" s="38">
        <f t="shared" si="151"/>
        <v>0</v>
      </c>
      <c r="FA148" s="38">
        <f t="shared" si="152"/>
        <v>0</v>
      </c>
      <c r="FC148" s="38">
        <f t="shared" si="153"/>
        <v>0</v>
      </c>
    </row>
    <row r="149" spans="1:159" ht="15" customHeight="1" outlineLevel="2" x14ac:dyDescent="0.25">
      <c r="A149" s="21">
        <f t="shared" si="143"/>
        <v>143</v>
      </c>
      <c r="B149" s="327"/>
      <c r="C149" s="65" t="s">
        <v>211</v>
      </c>
      <c r="D149" s="58">
        <v>866</v>
      </c>
      <c r="AK149" s="36">
        <f t="shared" si="133"/>
        <v>0</v>
      </c>
      <c r="BX149" s="38">
        <f t="shared" si="134"/>
        <v>0</v>
      </c>
      <c r="BY149" s="38">
        <f t="shared" si="147"/>
        <v>0</v>
      </c>
      <c r="BZ149" s="38">
        <f t="shared" si="148"/>
        <v>0</v>
      </c>
      <c r="DL149" s="38">
        <f t="shared" si="149"/>
        <v>0</v>
      </c>
      <c r="DM149" s="38">
        <f t="shared" si="138"/>
        <v>0</v>
      </c>
      <c r="EY149" s="38">
        <f t="shared" si="150"/>
        <v>0</v>
      </c>
      <c r="EZ149" s="38">
        <f t="shared" si="151"/>
        <v>0</v>
      </c>
      <c r="FA149" s="38">
        <f t="shared" si="152"/>
        <v>0</v>
      </c>
      <c r="FC149" s="38">
        <f t="shared" si="153"/>
        <v>0</v>
      </c>
    </row>
    <row r="150" spans="1:159" ht="15" customHeight="1" outlineLevel="2" x14ac:dyDescent="0.25">
      <c r="A150" s="21">
        <f t="shared" si="143"/>
        <v>144</v>
      </c>
      <c r="B150" s="327"/>
      <c r="C150" s="65" t="s">
        <v>186</v>
      </c>
      <c r="D150" s="58">
        <v>867</v>
      </c>
      <c r="AK150" s="36">
        <f t="shared" si="133"/>
        <v>0</v>
      </c>
      <c r="BX150" s="38">
        <f t="shared" si="134"/>
        <v>0</v>
      </c>
      <c r="BY150" s="38">
        <f t="shared" si="147"/>
        <v>0</v>
      </c>
      <c r="BZ150" s="38">
        <f t="shared" si="148"/>
        <v>0</v>
      </c>
      <c r="DL150" s="38">
        <f t="shared" si="149"/>
        <v>0</v>
      </c>
      <c r="DM150" s="38">
        <f t="shared" si="138"/>
        <v>0</v>
      </c>
      <c r="EY150" s="38">
        <f t="shared" si="150"/>
        <v>0</v>
      </c>
      <c r="EZ150" s="38">
        <f t="shared" si="151"/>
        <v>0</v>
      </c>
      <c r="FA150" s="38">
        <f t="shared" si="152"/>
        <v>0</v>
      </c>
      <c r="FC150" s="38">
        <f t="shared" si="153"/>
        <v>0</v>
      </c>
    </row>
    <row r="151" spans="1:159" ht="15" customHeight="1" outlineLevel="1" x14ac:dyDescent="0.25">
      <c r="A151" s="21">
        <f t="shared" si="143"/>
        <v>145</v>
      </c>
      <c r="B151" s="328"/>
      <c r="C151" s="334" t="s">
        <v>212</v>
      </c>
      <c r="D151" s="333"/>
      <c r="E151" s="46">
        <f>SUM(E144:E150)</f>
        <v>0</v>
      </c>
      <c r="F151" s="46">
        <f t="shared" ref="F151:BQ151" si="154">SUM(F144:F150)</f>
        <v>0</v>
      </c>
      <c r="G151" s="46">
        <f t="shared" si="154"/>
        <v>0</v>
      </c>
      <c r="H151" s="46">
        <f t="shared" si="154"/>
        <v>0</v>
      </c>
      <c r="I151" s="46">
        <f t="shared" si="154"/>
        <v>0</v>
      </c>
      <c r="J151" s="46">
        <f t="shared" si="154"/>
        <v>0</v>
      </c>
      <c r="K151" s="46">
        <f t="shared" si="154"/>
        <v>0</v>
      </c>
      <c r="L151" s="46">
        <f t="shared" si="154"/>
        <v>0</v>
      </c>
      <c r="M151" s="46">
        <f t="shared" si="154"/>
        <v>0</v>
      </c>
      <c r="N151" s="46">
        <f t="shared" si="154"/>
        <v>0</v>
      </c>
      <c r="O151" s="46">
        <f t="shared" si="154"/>
        <v>0</v>
      </c>
      <c r="P151" s="46">
        <f t="shared" si="154"/>
        <v>0</v>
      </c>
      <c r="Q151" s="46">
        <f t="shared" si="154"/>
        <v>0</v>
      </c>
      <c r="R151" s="46">
        <f t="shared" si="154"/>
        <v>0</v>
      </c>
      <c r="S151" s="46">
        <f t="shared" si="154"/>
        <v>0</v>
      </c>
      <c r="T151" s="46">
        <f t="shared" si="154"/>
        <v>0</v>
      </c>
      <c r="U151" s="46">
        <f t="shared" si="154"/>
        <v>0</v>
      </c>
      <c r="V151" s="46">
        <f t="shared" si="154"/>
        <v>0</v>
      </c>
      <c r="W151" s="46">
        <f t="shared" si="154"/>
        <v>0</v>
      </c>
      <c r="X151" s="46">
        <f t="shared" si="154"/>
        <v>0</v>
      </c>
      <c r="Y151" s="46">
        <f t="shared" si="154"/>
        <v>0</v>
      </c>
      <c r="Z151" s="46">
        <f t="shared" si="154"/>
        <v>0</v>
      </c>
      <c r="AA151" s="46">
        <f t="shared" si="154"/>
        <v>0</v>
      </c>
      <c r="AB151" s="46">
        <f t="shared" si="154"/>
        <v>0</v>
      </c>
      <c r="AC151" s="46">
        <f t="shared" si="154"/>
        <v>0</v>
      </c>
      <c r="AD151" s="46">
        <f t="shared" si="154"/>
        <v>0</v>
      </c>
      <c r="AE151" s="46">
        <f t="shared" si="154"/>
        <v>0</v>
      </c>
      <c r="AF151" s="46">
        <f t="shared" si="154"/>
        <v>0</v>
      </c>
      <c r="AG151" s="46">
        <f t="shared" si="154"/>
        <v>0</v>
      </c>
      <c r="AH151" s="46">
        <f t="shared" si="154"/>
        <v>0</v>
      </c>
      <c r="AI151" s="46">
        <f t="shared" si="154"/>
        <v>0</v>
      </c>
      <c r="AJ151" s="46">
        <f t="shared" si="154"/>
        <v>0</v>
      </c>
      <c r="AK151" s="46">
        <f t="shared" si="154"/>
        <v>0</v>
      </c>
      <c r="AL151" s="46">
        <f t="shared" si="154"/>
        <v>0</v>
      </c>
      <c r="AM151" s="46">
        <f t="shared" si="154"/>
        <v>0</v>
      </c>
      <c r="AN151" s="46">
        <f t="shared" si="154"/>
        <v>0</v>
      </c>
      <c r="AO151" s="46">
        <f t="shared" si="154"/>
        <v>0</v>
      </c>
      <c r="AP151" s="46">
        <f t="shared" si="154"/>
        <v>0</v>
      </c>
      <c r="AQ151" s="46">
        <f t="shared" si="154"/>
        <v>0</v>
      </c>
      <c r="AR151" s="46">
        <f t="shared" si="154"/>
        <v>0</v>
      </c>
      <c r="AS151" s="46">
        <f t="shared" si="154"/>
        <v>0</v>
      </c>
      <c r="AT151" s="46">
        <f t="shared" si="154"/>
        <v>0</v>
      </c>
      <c r="AU151" s="46">
        <f t="shared" si="154"/>
        <v>0</v>
      </c>
      <c r="AV151" s="46">
        <f t="shared" si="154"/>
        <v>0</v>
      </c>
      <c r="AW151" s="46">
        <f t="shared" si="154"/>
        <v>0</v>
      </c>
      <c r="AX151" s="46">
        <f t="shared" si="154"/>
        <v>0</v>
      </c>
      <c r="AY151" s="46">
        <f t="shared" si="154"/>
        <v>0</v>
      </c>
      <c r="AZ151" s="46">
        <f t="shared" si="154"/>
        <v>0</v>
      </c>
      <c r="BA151" s="46">
        <f t="shared" si="154"/>
        <v>0</v>
      </c>
      <c r="BB151" s="46">
        <f t="shared" si="154"/>
        <v>0</v>
      </c>
      <c r="BC151" s="46">
        <f t="shared" si="154"/>
        <v>0</v>
      </c>
      <c r="BD151" s="46">
        <f t="shared" si="154"/>
        <v>0</v>
      </c>
      <c r="BE151" s="46">
        <f t="shared" si="154"/>
        <v>0</v>
      </c>
      <c r="BF151" s="46">
        <f t="shared" si="154"/>
        <v>0</v>
      </c>
      <c r="BG151" s="46">
        <f t="shared" si="154"/>
        <v>0</v>
      </c>
      <c r="BH151" s="46">
        <f t="shared" si="154"/>
        <v>0</v>
      </c>
      <c r="BI151" s="46">
        <f t="shared" si="154"/>
        <v>0</v>
      </c>
      <c r="BJ151" s="46">
        <f t="shared" si="154"/>
        <v>0</v>
      </c>
      <c r="BK151" s="46">
        <f t="shared" si="154"/>
        <v>0</v>
      </c>
      <c r="BL151" s="46">
        <f t="shared" si="154"/>
        <v>0</v>
      </c>
      <c r="BM151" s="46">
        <f t="shared" si="154"/>
        <v>0</v>
      </c>
      <c r="BN151" s="46">
        <f t="shared" si="154"/>
        <v>0</v>
      </c>
      <c r="BO151" s="46">
        <f t="shared" si="154"/>
        <v>0</v>
      </c>
      <c r="BP151" s="46">
        <f t="shared" si="154"/>
        <v>0</v>
      </c>
      <c r="BQ151" s="46">
        <f t="shared" si="154"/>
        <v>0</v>
      </c>
      <c r="BR151" s="46">
        <f t="shared" ref="BR151:EC151" si="155">SUM(BR144:BR150)</f>
        <v>0</v>
      </c>
      <c r="BS151" s="46">
        <f t="shared" si="155"/>
        <v>0</v>
      </c>
      <c r="BT151" s="46">
        <f t="shared" si="155"/>
        <v>0</v>
      </c>
      <c r="BU151" s="46">
        <f t="shared" si="155"/>
        <v>0</v>
      </c>
      <c r="BV151" s="46">
        <f t="shared" si="155"/>
        <v>0</v>
      </c>
      <c r="BW151" s="46">
        <f t="shared" si="155"/>
        <v>0</v>
      </c>
      <c r="BX151" s="46">
        <f t="shared" si="155"/>
        <v>0</v>
      </c>
      <c r="BY151" s="46">
        <f t="shared" si="155"/>
        <v>0</v>
      </c>
      <c r="BZ151" s="46">
        <f t="shared" si="155"/>
        <v>0</v>
      </c>
      <c r="CA151" s="46">
        <f t="shared" si="155"/>
        <v>0</v>
      </c>
      <c r="CB151" s="46">
        <f t="shared" si="155"/>
        <v>0</v>
      </c>
      <c r="CC151" s="46">
        <f t="shared" si="155"/>
        <v>0</v>
      </c>
      <c r="CD151" s="46">
        <f t="shared" si="155"/>
        <v>0</v>
      </c>
      <c r="CE151" s="46">
        <f t="shared" si="155"/>
        <v>0</v>
      </c>
      <c r="CF151" s="46">
        <f t="shared" si="155"/>
        <v>0</v>
      </c>
      <c r="CG151" s="46">
        <f t="shared" si="155"/>
        <v>0</v>
      </c>
      <c r="CH151" s="46">
        <f t="shared" si="155"/>
        <v>0</v>
      </c>
      <c r="CI151" s="46">
        <f t="shared" si="155"/>
        <v>0</v>
      </c>
      <c r="CJ151" s="46">
        <f t="shared" si="155"/>
        <v>0</v>
      </c>
      <c r="CK151" s="46">
        <f t="shared" si="155"/>
        <v>0</v>
      </c>
      <c r="CL151" s="46">
        <f t="shared" si="155"/>
        <v>0</v>
      </c>
      <c r="CM151" s="46">
        <f t="shared" si="155"/>
        <v>0</v>
      </c>
      <c r="CN151" s="46">
        <f t="shared" si="155"/>
        <v>0</v>
      </c>
      <c r="CO151" s="46">
        <f t="shared" si="155"/>
        <v>0</v>
      </c>
      <c r="CP151" s="46">
        <f t="shared" si="155"/>
        <v>0</v>
      </c>
      <c r="CQ151" s="46">
        <f t="shared" si="155"/>
        <v>0</v>
      </c>
      <c r="CR151" s="46">
        <f t="shared" si="155"/>
        <v>0</v>
      </c>
      <c r="CS151" s="46">
        <f t="shared" si="155"/>
        <v>0</v>
      </c>
      <c r="CT151" s="46">
        <f t="shared" si="155"/>
        <v>0</v>
      </c>
      <c r="CU151" s="46">
        <f t="shared" si="155"/>
        <v>0</v>
      </c>
      <c r="CV151" s="46">
        <f t="shared" si="155"/>
        <v>0</v>
      </c>
      <c r="CW151" s="46">
        <f t="shared" si="155"/>
        <v>0</v>
      </c>
      <c r="CX151" s="46">
        <f t="shared" si="155"/>
        <v>0</v>
      </c>
      <c r="CY151" s="46">
        <f t="shared" si="155"/>
        <v>0</v>
      </c>
      <c r="CZ151" s="46">
        <f t="shared" si="155"/>
        <v>0</v>
      </c>
      <c r="DA151" s="46">
        <f t="shared" si="155"/>
        <v>0</v>
      </c>
      <c r="DB151" s="46">
        <f t="shared" si="155"/>
        <v>0</v>
      </c>
      <c r="DC151" s="46">
        <f t="shared" si="155"/>
        <v>0</v>
      </c>
      <c r="DD151" s="46">
        <f t="shared" si="155"/>
        <v>0</v>
      </c>
      <c r="DE151" s="46">
        <f t="shared" si="155"/>
        <v>0</v>
      </c>
      <c r="DF151" s="46">
        <f t="shared" si="155"/>
        <v>0</v>
      </c>
      <c r="DG151" s="46">
        <f t="shared" si="155"/>
        <v>0</v>
      </c>
      <c r="DH151" s="46">
        <f t="shared" si="155"/>
        <v>0</v>
      </c>
      <c r="DI151" s="46">
        <f t="shared" si="155"/>
        <v>0</v>
      </c>
      <c r="DJ151" s="46">
        <f t="shared" si="155"/>
        <v>0</v>
      </c>
      <c r="DK151" s="46">
        <f t="shared" si="155"/>
        <v>0</v>
      </c>
      <c r="DL151" s="46">
        <f t="shared" si="155"/>
        <v>0</v>
      </c>
      <c r="DM151" s="46">
        <f t="shared" si="155"/>
        <v>0</v>
      </c>
      <c r="DN151" s="46">
        <f t="shared" si="155"/>
        <v>0</v>
      </c>
      <c r="DO151" s="46">
        <f t="shared" si="155"/>
        <v>0</v>
      </c>
      <c r="DP151" s="46">
        <f t="shared" si="155"/>
        <v>0</v>
      </c>
      <c r="DQ151" s="46">
        <f t="shared" si="155"/>
        <v>0</v>
      </c>
      <c r="DR151" s="46">
        <f t="shared" si="155"/>
        <v>0</v>
      </c>
      <c r="DS151" s="46">
        <f t="shared" si="155"/>
        <v>0</v>
      </c>
      <c r="DT151" s="46">
        <f t="shared" si="155"/>
        <v>0</v>
      </c>
      <c r="DU151" s="46">
        <f t="shared" si="155"/>
        <v>0</v>
      </c>
      <c r="DV151" s="46">
        <f t="shared" si="155"/>
        <v>0</v>
      </c>
      <c r="DW151" s="46">
        <f t="shared" si="155"/>
        <v>0</v>
      </c>
      <c r="DX151" s="46">
        <f t="shared" si="155"/>
        <v>0</v>
      </c>
      <c r="DY151" s="46">
        <f t="shared" si="155"/>
        <v>0</v>
      </c>
      <c r="DZ151" s="46">
        <f t="shared" si="155"/>
        <v>0</v>
      </c>
      <c r="EA151" s="46">
        <f t="shared" si="155"/>
        <v>0</v>
      </c>
      <c r="EB151" s="46">
        <f t="shared" si="155"/>
        <v>0</v>
      </c>
      <c r="EC151" s="46">
        <f t="shared" si="155"/>
        <v>0</v>
      </c>
      <c r="ED151" s="46">
        <f t="shared" ref="ED151:FC151" si="156">SUM(ED144:ED150)</f>
        <v>0</v>
      </c>
      <c r="EE151" s="46">
        <f t="shared" si="156"/>
        <v>0</v>
      </c>
      <c r="EF151" s="46">
        <f t="shared" si="156"/>
        <v>0</v>
      </c>
      <c r="EG151" s="46">
        <f t="shared" si="156"/>
        <v>0</v>
      </c>
      <c r="EH151" s="46">
        <f t="shared" si="156"/>
        <v>0</v>
      </c>
      <c r="EI151" s="46">
        <f t="shared" si="156"/>
        <v>0</v>
      </c>
      <c r="EJ151" s="46">
        <f t="shared" si="156"/>
        <v>0</v>
      </c>
      <c r="EK151" s="46">
        <f t="shared" si="156"/>
        <v>0</v>
      </c>
      <c r="EL151" s="46">
        <f t="shared" si="156"/>
        <v>0</v>
      </c>
      <c r="EM151" s="46">
        <f t="shared" si="156"/>
        <v>0</v>
      </c>
      <c r="EN151" s="46">
        <f t="shared" si="156"/>
        <v>0</v>
      </c>
      <c r="EO151" s="46">
        <f t="shared" si="156"/>
        <v>0</v>
      </c>
      <c r="EP151" s="46">
        <f t="shared" si="156"/>
        <v>0</v>
      </c>
      <c r="EQ151" s="46">
        <f t="shared" si="156"/>
        <v>0</v>
      </c>
      <c r="ER151" s="46">
        <f t="shared" si="156"/>
        <v>0</v>
      </c>
      <c r="ES151" s="46">
        <f t="shared" si="156"/>
        <v>0</v>
      </c>
      <c r="ET151" s="46">
        <f t="shared" si="156"/>
        <v>0</v>
      </c>
      <c r="EU151" s="46">
        <f t="shared" si="156"/>
        <v>0</v>
      </c>
      <c r="EV151" s="46">
        <f t="shared" si="156"/>
        <v>0</v>
      </c>
      <c r="EW151" s="46">
        <f t="shared" si="156"/>
        <v>0</v>
      </c>
      <c r="EX151" s="46">
        <f t="shared" si="156"/>
        <v>0</v>
      </c>
      <c r="EY151" s="46">
        <f t="shared" si="156"/>
        <v>0</v>
      </c>
      <c r="EZ151" s="46">
        <f t="shared" si="156"/>
        <v>0</v>
      </c>
      <c r="FA151" s="46">
        <f t="shared" si="156"/>
        <v>0</v>
      </c>
      <c r="FB151" s="46">
        <f t="shared" si="156"/>
        <v>0</v>
      </c>
      <c r="FC151" s="46">
        <f t="shared" si="156"/>
        <v>0</v>
      </c>
    </row>
    <row r="152" spans="1:159" ht="15" customHeight="1" outlineLevel="1" x14ac:dyDescent="0.25">
      <c r="A152" s="21">
        <f t="shared" si="143"/>
        <v>146</v>
      </c>
      <c r="B152" s="335" t="s">
        <v>213</v>
      </c>
      <c r="C152" s="335"/>
      <c r="D152" s="335"/>
      <c r="E152" s="46">
        <f>+E151+E143</f>
        <v>0</v>
      </c>
      <c r="F152" s="46">
        <f t="shared" ref="F152:BQ152" si="157">+F151+F143</f>
        <v>0</v>
      </c>
      <c r="G152" s="46">
        <f t="shared" si="157"/>
        <v>0</v>
      </c>
      <c r="H152" s="46">
        <f t="shared" si="157"/>
        <v>0</v>
      </c>
      <c r="I152" s="46">
        <f t="shared" si="157"/>
        <v>0</v>
      </c>
      <c r="J152" s="46">
        <f t="shared" si="157"/>
        <v>0</v>
      </c>
      <c r="K152" s="46">
        <f t="shared" si="157"/>
        <v>0</v>
      </c>
      <c r="L152" s="46">
        <f t="shared" si="157"/>
        <v>0</v>
      </c>
      <c r="M152" s="46">
        <f t="shared" si="157"/>
        <v>0</v>
      </c>
      <c r="N152" s="46">
        <f t="shared" si="157"/>
        <v>0</v>
      </c>
      <c r="O152" s="46">
        <f t="shared" si="157"/>
        <v>0</v>
      </c>
      <c r="P152" s="46">
        <f t="shared" si="157"/>
        <v>0</v>
      </c>
      <c r="Q152" s="46">
        <f t="shared" si="157"/>
        <v>0</v>
      </c>
      <c r="R152" s="46">
        <f t="shared" si="157"/>
        <v>0</v>
      </c>
      <c r="S152" s="46">
        <f t="shared" si="157"/>
        <v>0</v>
      </c>
      <c r="T152" s="46">
        <f t="shared" si="157"/>
        <v>0</v>
      </c>
      <c r="U152" s="46">
        <f t="shared" si="157"/>
        <v>0</v>
      </c>
      <c r="V152" s="46">
        <f t="shared" si="157"/>
        <v>0</v>
      </c>
      <c r="W152" s="46">
        <f t="shared" si="157"/>
        <v>0</v>
      </c>
      <c r="X152" s="46">
        <f t="shared" si="157"/>
        <v>0</v>
      </c>
      <c r="Y152" s="46">
        <f t="shared" si="157"/>
        <v>0</v>
      </c>
      <c r="Z152" s="46">
        <f t="shared" si="157"/>
        <v>0</v>
      </c>
      <c r="AA152" s="46">
        <f t="shared" si="157"/>
        <v>0</v>
      </c>
      <c r="AB152" s="46">
        <f t="shared" si="157"/>
        <v>0</v>
      </c>
      <c r="AC152" s="46">
        <f t="shared" si="157"/>
        <v>0</v>
      </c>
      <c r="AD152" s="46">
        <f t="shared" si="157"/>
        <v>0</v>
      </c>
      <c r="AE152" s="46">
        <f t="shared" si="157"/>
        <v>0</v>
      </c>
      <c r="AF152" s="46">
        <f t="shared" si="157"/>
        <v>0</v>
      </c>
      <c r="AG152" s="46">
        <f t="shared" si="157"/>
        <v>0</v>
      </c>
      <c r="AH152" s="46">
        <f t="shared" si="157"/>
        <v>0</v>
      </c>
      <c r="AI152" s="46">
        <f t="shared" si="157"/>
        <v>0</v>
      </c>
      <c r="AJ152" s="46">
        <f t="shared" si="157"/>
        <v>0</v>
      </c>
      <c r="AK152" s="46">
        <f t="shared" si="157"/>
        <v>0</v>
      </c>
      <c r="AL152" s="46">
        <f t="shared" si="157"/>
        <v>0</v>
      </c>
      <c r="AM152" s="46">
        <f t="shared" si="157"/>
        <v>0</v>
      </c>
      <c r="AN152" s="46">
        <f t="shared" si="157"/>
        <v>0</v>
      </c>
      <c r="AO152" s="46">
        <f t="shared" si="157"/>
        <v>0</v>
      </c>
      <c r="AP152" s="46">
        <f t="shared" si="157"/>
        <v>0</v>
      </c>
      <c r="AQ152" s="46">
        <f t="shared" si="157"/>
        <v>0</v>
      </c>
      <c r="AR152" s="46">
        <f t="shared" si="157"/>
        <v>0</v>
      </c>
      <c r="AS152" s="46">
        <f t="shared" si="157"/>
        <v>0</v>
      </c>
      <c r="AT152" s="46">
        <f t="shared" si="157"/>
        <v>0</v>
      </c>
      <c r="AU152" s="46">
        <f t="shared" si="157"/>
        <v>0</v>
      </c>
      <c r="AV152" s="46">
        <f t="shared" si="157"/>
        <v>0</v>
      </c>
      <c r="AW152" s="46">
        <f t="shared" si="157"/>
        <v>0</v>
      </c>
      <c r="AX152" s="46">
        <f t="shared" si="157"/>
        <v>0</v>
      </c>
      <c r="AY152" s="46">
        <f t="shared" si="157"/>
        <v>0</v>
      </c>
      <c r="AZ152" s="46">
        <f t="shared" si="157"/>
        <v>0</v>
      </c>
      <c r="BA152" s="46">
        <f t="shared" si="157"/>
        <v>0</v>
      </c>
      <c r="BB152" s="46">
        <f t="shared" si="157"/>
        <v>0</v>
      </c>
      <c r="BC152" s="46">
        <f t="shared" si="157"/>
        <v>0</v>
      </c>
      <c r="BD152" s="46">
        <f t="shared" si="157"/>
        <v>0</v>
      </c>
      <c r="BE152" s="46">
        <f t="shared" si="157"/>
        <v>0</v>
      </c>
      <c r="BF152" s="46">
        <f t="shared" si="157"/>
        <v>0</v>
      </c>
      <c r="BG152" s="46">
        <f t="shared" si="157"/>
        <v>0</v>
      </c>
      <c r="BH152" s="46">
        <f t="shared" si="157"/>
        <v>0</v>
      </c>
      <c r="BI152" s="46">
        <f t="shared" si="157"/>
        <v>0</v>
      </c>
      <c r="BJ152" s="46">
        <f t="shared" si="157"/>
        <v>0</v>
      </c>
      <c r="BK152" s="46">
        <f t="shared" si="157"/>
        <v>0</v>
      </c>
      <c r="BL152" s="46">
        <f t="shared" si="157"/>
        <v>0</v>
      </c>
      <c r="BM152" s="46">
        <f t="shared" si="157"/>
        <v>0</v>
      </c>
      <c r="BN152" s="46">
        <f t="shared" si="157"/>
        <v>0</v>
      </c>
      <c r="BO152" s="46">
        <f t="shared" si="157"/>
        <v>0</v>
      </c>
      <c r="BP152" s="46">
        <f t="shared" si="157"/>
        <v>0</v>
      </c>
      <c r="BQ152" s="46">
        <f t="shared" si="157"/>
        <v>0</v>
      </c>
      <c r="BR152" s="46">
        <f t="shared" ref="BR152:EC152" si="158">+BR151+BR143</f>
        <v>0</v>
      </c>
      <c r="BS152" s="46">
        <f t="shared" si="158"/>
        <v>0</v>
      </c>
      <c r="BT152" s="46">
        <f t="shared" si="158"/>
        <v>0</v>
      </c>
      <c r="BU152" s="46">
        <f t="shared" si="158"/>
        <v>0</v>
      </c>
      <c r="BV152" s="46">
        <f t="shared" si="158"/>
        <v>0</v>
      </c>
      <c r="BW152" s="46">
        <f t="shared" si="158"/>
        <v>0</v>
      </c>
      <c r="BX152" s="46">
        <f t="shared" si="158"/>
        <v>0</v>
      </c>
      <c r="BY152" s="46">
        <f t="shared" si="158"/>
        <v>0</v>
      </c>
      <c r="BZ152" s="46">
        <f t="shared" si="158"/>
        <v>0</v>
      </c>
      <c r="CA152" s="46">
        <f t="shared" si="158"/>
        <v>0</v>
      </c>
      <c r="CB152" s="46">
        <f t="shared" si="158"/>
        <v>0</v>
      </c>
      <c r="CC152" s="46">
        <f t="shared" si="158"/>
        <v>0</v>
      </c>
      <c r="CD152" s="46">
        <f t="shared" si="158"/>
        <v>0</v>
      </c>
      <c r="CE152" s="46">
        <f t="shared" si="158"/>
        <v>0</v>
      </c>
      <c r="CF152" s="46">
        <f t="shared" si="158"/>
        <v>0</v>
      </c>
      <c r="CG152" s="46">
        <f t="shared" si="158"/>
        <v>0</v>
      </c>
      <c r="CH152" s="46">
        <f t="shared" si="158"/>
        <v>0</v>
      </c>
      <c r="CI152" s="46">
        <f t="shared" si="158"/>
        <v>0</v>
      </c>
      <c r="CJ152" s="46">
        <f t="shared" si="158"/>
        <v>0</v>
      </c>
      <c r="CK152" s="46">
        <f t="shared" si="158"/>
        <v>0</v>
      </c>
      <c r="CL152" s="46">
        <f t="shared" si="158"/>
        <v>0</v>
      </c>
      <c r="CM152" s="46">
        <f t="shared" si="158"/>
        <v>0</v>
      </c>
      <c r="CN152" s="46">
        <f t="shared" si="158"/>
        <v>0</v>
      </c>
      <c r="CO152" s="46">
        <f t="shared" si="158"/>
        <v>0</v>
      </c>
      <c r="CP152" s="46">
        <f t="shared" si="158"/>
        <v>0</v>
      </c>
      <c r="CQ152" s="46">
        <f t="shared" si="158"/>
        <v>0</v>
      </c>
      <c r="CR152" s="46">
        <f t="shared" si="158"/>
        <v>0</v>
      </c>
      <c r="CS152" s="46">
        <f t="shared" si="158"/>
        <v>0</v>
      </c>
      <c r="CT152" s="46">
        <f t="shared" si="158"/>
        <v>0</v>
      </c>
      <c r="CU152" s="46">
        <f t="shared" si="158"/>
        <v>0</v>
      </c>
      <c r="CV152" s="46">
        <f t="shared" si="158"/>
        <v>0</v>
      </c>
      <c r="CW152" s="46">
        <f t="shared" si="158"/>
        <v>0</v>
      </c>
      <c r="CX152" s="46">
        <f t="shared" si="158"/>
        <v>0</v>
      </c>
      <c r="CY152" s="46">
        <f t="shared" si="158"/>
        <v>0</v>
      </c>
      <c r="CZ152" s="46">
        <f t="shared" si="158"/>
        <v>0</v>
      </c>
      <c r="DA152" s="46">
        <f t="shared" si="158"/>
        <v>0</v>
      </c>
      <c r="DB152" s="46">
        <f t="shared" si="158"/>
        <v>0</v>
      </c>
      <c r="DC152" s="46">
        <f t="shared" si="158"/>
        <v>0</v>
      </c>
      <c r="DD152" s="46">
        <f t="shared" si="158"/>
        <v>0</v>
      </c>
      <c r="DE152" s="46">
        <f t="shared" si="158"/>
        <v>0</v>
      </c>
      <c r="DF152" s="46">
        <f t="shared" si="158"/>
        <v>0</v>
      </c>
      <c r="DG152" s="46">
        <f t="shared" si="158"/>
        <v>0</v>
      </c>
      <c r="DH152" s="46">
        <f t="shared" si="158"/>
        <v>0</v>
      </c>
      <c r="DI152" s="46">
        <f t="shared" si="158"/>
        <v>0</v>
      </c>
      <c r="DJ152" s="46">
        <f t="shared" si="158"/>
        <v>0</v>
      </c>
      <c r="DK152" s="46">
        <f t="shared" si="158"/>
        <v>0</v>
      </c>
      <c r="DL152" s="46">
        <f t="shared" si="158"/>
        <v>0</v>
      </c>
      <c r="DM152" s="46">
        <f t="shared" si="158"/>
        <v>0</v>
      </c>
      <c r="DN152" s="46">
        <f t="shared" si="158"/>
        <v>0</v>
      </c>
      <c r="DO152" s="46">
        <f t="shared" si="158"/>
        <v>0</v>
      </c>
      <c r="DP152" s="46">
        <f t="shared" si="158"/>
        <v>0</v>
      </c>
      <c r="DQ152" s="46">
        <f t="shared" si="158"/>
        <v>0</v>
      </c>
      <c r="DR152" s="46">
        <f t="shared" si="158"/>
        <v>0</v>
      </c>
      <c r="DS152" s="46">
        <f t="shared" si="158"/>
        <v>0</v>
      </c>
      <c r="DT152" s="46">
        <f t="shared" si="158"/>
        <v>0</v>
      </c>
      <c r="DU152" s="46">
        <f t="shared" si="158"/>
        <v>0</v>
      </c>
      <c r="DV152" s="46">
        <f t="shared" si="158"/>
        <v>0</v>
      </c>
      <c r="DW152" s="46">
        <f t="shared" si="158"/>
        <v>0</v>
      </c>
      <c r="DX152" s="46">
        <f t="shared" si="158"/>
        <v>0</v>
      </c>
      <c r="DY152" s="46">
        <f t="shared" si="158"/>
        <v>0</v>
      </c>
      <c r="DZ152" s="46">
        <f t="shared" si="158"/>
        <v>0</v>
      </c>
      <c r="EA152" s="46">
        <f t="shared" si="158"/>
        <v>0</v>
      </c>
      <c r="EB152" s="46">
        <f t="shared" si="158"/>
        <v>0</v>
      </c>
      <c r="EC152" s="46">
        <f t="shared" si="158"/>
        <v>0</v>
      </c>
      <c r="ED152" s="46">
        <f t="shared" ref="ED152:FC152" si="159">+ED151+ED143</f>
        <v>0</v>
      </c>
      <c r="EE152" s="46">
        <f t="shared" si="159"/>
        <v>0</v>
      </c>
      <c r="EF152" s="46">
        <f t="shared" si="159"/>
        <v>0</v>
      </c>
      <c r="EG152" s="46">
        <f t="shared" si="159"/>
        <v>0</v>
      </c>
      <c r="EH152" s="46">
        <f t="shared" si="159"/>
        <v>0</v>
      </c>
      <c r="EI152" s="46">
        <f t="shared" si="159"/>
        <v>0</v>
      </c>
      <c r="EJ152" s="46">
        <f t="shared" si="159"/>
        <v>0</v>
      </c>
      <c r="EK152" s="46">
        <f t="shared" si="159"/>
        <v>0</v>
      </c>
      <c r="EL152" s="46">
        <f t="shared" si="159"/>
        <v>0</v>
      </c>
      <c r="EM152" s="46">
        <f t="shared" si="159"/>
        <v>0</v>
      </c>
      <c r="EN152" s="46">
        <f t="shared" si="159"/>
        <v>0</v>
      </c>
      <c r="EO152" s="46">
        <f t="shared" si="159"/>
        <v>0</v>
      </c>
      <c r="EP152" s="46">
        <f t="shared" si="159"/>
        <v>0</v>
      </c>
      <c r="EQ152" s="46">
        <f t="shared" si="159"/>
        <v>0</v>
      </c>
      <c r="ER152" s="46">
        <f t="shared" si="159"/>
        <v>0</v>
      </c>
      <c r="ES152" s="46">
        <f t="shared" si="159"/>
        <v>0</v>
      </c>
      <c r="ET152" s="46">
        <f t="shared" si="159"/>
        <v>0</v>
      </c>
      <c r="EU152" s="46">
        <f t="shared" si="159"/>
        <v>0</v>
      </c>
      <c r="EV152" s="46">
        <f t="shared" si="159"/>
        <v>0</v>
      </c>
      <c r="EW152" s="46">
        <f t="shared" si="159"/>
        <v>0</v>
      </c>
      <c r="EX152" s="46">
        <f t="shared" si="159"/>
        <v>0</v>
      </c>
      <c r="EY152" s="46">
        <f t="shared" si="159"/>
        <v>0</v>
      </c>
      <c r="EZ152" s="46">
        <f t="shared" si="159"/>
        <v>0</v>
      </c>
      <c r="FA152" s="46">
        <f t="shared" si="159"/>
        <v>0</v>
      </c>
      <c r="FB152" s="46">
        <f t="shared" si="159"/>
        <v>0</v>
      </c>
      <c r="FC152" s="46">
        <f t="shared" si="159"/>
        <v>0</v>
      </c>
    </row>
    <row r="153" spans="1:159" ht="15" customHeight="1" outlineLevel="2" x14ac:dyDescent="0.25">
      <c r="A153" s="21">
        <f t="shared" si="143"/>
        <v>147</v>
      </c>
      <c r="B153" s="306" t="s">
        <v>214</v>
      </c>
      <c r="C153" s="60" t="s">
        <v>169</v>
      </c>
      <c r="D153" s="69">
        <v>870</v>
      </c>
      <c r="E153" s="36">
        <v>2194075.87</v>
      </c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5">
        <v>139547.27044893045</v>
      </c>
      <c r="Q153" s="37"/>
      <c r="R153" s="37"/>
      <c r="S153" s="37"/>
      <c r="T153" s="37"/>
      <c r="U153" s="37"/>
      <c r="V153" s="37"/>
      <c r="W153" s="36">
        <v>38138.724491799738</v>
      </c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6">
        <f t="shared" ref="AK153:AK175" si="160">SUM(F153:AJ153)</f>
        <v>177685.99494073019</v>
      </c>
      <c r="AV153" s="35">
        <v>-57971.450838531746</v>
      </c>
      <c r="BX153" s="38">
        <f t="shared" ref="BX153:BX175" si="161">SUM(AL153:BW153)</f>
        <v>-57971.450838531746</v>
      </c>
      <c r="BY153" s="38">
        <f t="shared" ref="BY153:BY164" si="162">BX153+AK153</f>
        <v>119714.54410219844</v>
      </c>
      <c r="BZ153" s="38">
        <f t="shared" ref="BZ153:BZ164" si="163">BY153+E153</f>
        <v>2313790.4141021986</v>
      </c>
      <c r="CK153" s="35">
        <v>2143.1977006525435</v>
      </c>
      <c r="DL153" s="38">
        <f t="shared" ref="DL153:DL164" si="164">SUM(CA153:DK153)</f>
        <v>2143.1977006525435</v>
      </c>
      <c r="DM153" s="38">
        <f t="shared" ref="DM153:DM175" si="165">DL153+BZ153</f>
        <v>2315933.6118028513</v>
      </c>
      <c r="DX153" s="35">
        <v>10778.649620579712</v>
      </c>
      <c r="EI153" s="38">
        <v>353785.87891143886</v>
      </c>
      <c r="EY153" s="38">
        <f t="shared" ref="EY153:EY175" si="166">SUM(DN153:EX153)</f>
        <v>364564.52853201859</v>
      </c>
      <c r="EZ153" s="38">
        <f t="shared" ref="EZ153:EZ164" si="167">+BX153+AK153+DL153+EY153</f>
        <v>486422.27033486956</v>
      </c>
      <c r="FA153" s="38">
        <f t="shared" ref="FA153:FA164" si="168">+E153+EZ153</f>
        <v>2680498.1403348697</v>
      </c>
      <c r="FC153" s="38">
        <f>FA153+FB153</f>
        <v>2680498.1403348697</v>
      </c>
    </row>
    <row r="154" spans="1:159" ht="15" customHeight="1" outlineLevel="2" x14ac:dyDescent="0.25">
      <c r="A154" s="21">
        <f t="shared" si="143"/>
        <v>148</v>
      </c>
      <c r="B154" s="327"/>
      <c r="C154" s="43" t="s">
        <v>215</v>
      </c>
      <c r="D154" s="53">
        <v>871</v>
      </c>
      <c r="E154" s="36">
        <v>311141.15000000002</v>
      </c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5">
        <v>22052.075617746166</v>
      </c>
      <c r="Q154" s="37"/>
      <c r="R154" s="37"/>
      <c r="S154" s="37"/>
      <c r="T154" s="37"/>
      <c r="U154" s="37"/>
      <c r="V154" s="37"/>
      <c r="W154" s="36">
        <v>6026.9042436437121</v>
      </c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6">
        <f t="shared" si="160"/>
        <v>28078.979861389878</v>
      </c>
      <c r="AV154" s="35">
        <v>-9160.9876241155434</v>
      </c>
      <c r="BX154" s="38">
        <f t="shared" si="161"/>
        <v>-9160.9876241155434</v>
      </c>
      <c r="BY154" s="38">
        <f t="shared" si="162"/>
        <v>18917.992237274335</v>
      </c>
      <c r="BZ154" s="38">
        <f t="shared" si="163"/>
        <v>330059.14223727438</v>
      </c>
      <c r="CK154" s="35">
        <v>338.68063206485914</v>
      </c>
      <c r="DL154" s="38">
        <f t="shared" si="164"/>
        <v>338.68063206485914</v>
      </c>
      <c r="DM154" s="38">
        <f t="shared" si="165"/>
        <v>330397.82286933926</v>
      </c>
      <c r="DX154" s="35">
        <v>1703.3052364661039</v>
      </c>
      <c r="EI154" s="38">
        <v>-46512.292181572644</v>
      </c>
      <c r="EY154" s="38">
        <f t="shared" si="166"/>
        <v>-44808.986945106539</v>
      </c>
      <c r="EZ154" s="38">
        <f t="shared" si="167"/>
        <v>-25552.314075767346</v>
      </c>
      <c r="FA154" s="38">
        <f t="shared" si="168"/>
        <v>285588.83592423267</v>
      </c>
      <c r="FC154" s="38">
        <f t="shared" ref="FC154:FC164" si="169">FA154+FB154</f>
        <v>285588.83592423267</v>
      </c>
    </row>
    <row r="155" spans="1:159" ht="15" customHeight="1" outlineLevel="2" x14ac:dyDescent="0.25">
      <c r="A155" s="21">
        <f t="shared" si="143"/>
        <v>149</v>
      </c>
      <c r="B155" s="327"/>
      <c r="C155" s="43" t="s">
        <v>204</v>
      </c>
      <c r="D155" s="53">
        <v>872</v>
      </c>
      <c r="P155" s="6"/>
      <c r="AK155" s="36">
        <f t="shared" si="160"/>
        <v>0</v>
      </c>
      <c r="AV155" s="6"/>
      <c r="BX155" s="38">
        <f t="shared" si="161"/>
        <v>0</v>
      </c>
      <c r="BY155" s="38">
        <f t="shared" si="162"/>
        <v>0</v>
      </c>
      <c r="BZ155" s="38">
        <f t="shared" si="163"/>
        <v>0</v>
      </c>
      <c r="CK155" s="6"/>
      <c r="DL155" s="38">
        <f t="shared" si="164"/>
        <v>0</v>
      </c>
      <c r="DM155" s="38">
        <f t="shared" si="165"/>
        <v>0</v>
      </c>
      <c r="DX155" s="6"/>
      <c r="EY155" s="38">
        <f t="shared" si="166"/>
        <v>0</v>
      </c>
      <c r="EZ155" s="38">
        <f t="shared" si="167"/>
        <v>0</v>
      </c>
      <c r="FA155" s="38">
        <f t="shared" si="168"/>
        <v>0</v>
      </c>
      <c r="FC155" s="38">
        <f t="shared" si="169"/>
        <v>0</v>
      </c>
    </row>
    <row r="156" spans="1:159" ht="15" customHeight="1" outlineLevel="2" x14ac:dyDescent="0.25">
      <c r="A156" s="21">
        <f t="shared" si="143"/>
        <v>150</v>
      </c>
      <c r="B156" s="327"/>
      <c r="C156" s="43" t="s">
        <v>216</v>
      </c>
      <c r="D156" s="53">
        <v>873</v>
      </c>
      <c r="P156" s="6"/>
      <c r="AK156" s="36">
        <f t="shared" si="160"/>
        <v>0</v>
      </c>
      <c r="AV156" s="6"/>
      <c r="BX156" s="38">
        <f t="shared" si="161"/>
        <v>0</v>
      </c>
      <c r="BY156" s="38">
        <f t="shared" si="162"/>
        <v>0</v>
      </c>
      <c r="BZ156" s="38">
        <f t="shared" si="163"/>
        <v>0</v>
      </c>
      <c r="CK156" s="6"/>
      <c r="DL156" s="38">
        <f t="shared" si="164"/>
        <v>0</v>
      </c>
      <c r="DM156" s="38">
        <f t="shared" si="165"/>
        <v>0</v>
      </c>
      <c r="DX156" s="6"/>
      <c r="EY156" s="38">
        <f t="shared" si="166"/>
        <v>0</v>
      </c>
      <c r="EZ156" s="38">
        <f t="shared" si="167"/>
        <v>0</v>
      </c>
      <c r="FA156" s="38">
        <f t="shared" si="168"/>
        <v>0</v>
      </c>
      <c r="FC156" s="38">
        <f t="shared" si="169"/>
        <v>0</v>
      </c>
    </row>
    <row r="157" spans="1:159" ht="15" customHeight="1" outlineLevel="2" x14ac:dyDescent="0.25">
      <c r="A157" s="21">
        <f t="shared" si="143"/>
        <v>151</v>
      </c>
      <c r="B157" s="327"/>
      <c r="C157" s="43" t="s">
        <v>217</v>
      </c>
      <c r="D157" s="53">
        <v>874</v>
      </c>
      <c r="E157" s="36">
        <v>21074564.91</v>
      </c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5">
        <v>102023.07044019629</v>
      </c>
      <c r="Q157" s="37"/>
      <c r="R157" s="37"/>
      <c r="S157" s="37"/>
      <c r="T157" s="37"/>
      <c r="U157" s="37"/>
      <c r="V157" s="37"/>
      <c r="W157" s="36">
        <v>27883.238151548852</v>
      </c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6">
        <f t="shared" si="160"/>
        <v>129906.30859174514</v>
      </c>
      <c r="AV157" s="35">
        <v>-42382.953055211343</v>
      </c>
      <c r="BX157" s="38">
        <f t="shared" si="161"/>
        <v>-42382.953055211343</v>
      </c>
      <c r="BY157" s="38">
        <f t="shared" si="162"/>
        <v>87523.355536533796</v>
      </c>
      <c r="BZ157" s="38">
        <f t="shared" si="163"/>
        <v>21162088.265536536</v>
      </c>
      <c r="CK157" s="35">
        <v>1566.8927760286192</v>
      </c>
      <c r="DL157" s="38">
        <f t="shared" si="164"/>
        <v>1566.8927760286192</v>
      </c>
      <c r="DM157" s="38">
        <f t="shared" si="165"/>
        <v>21163655.158312563</v>
      </c>
      <c r="DX157" s="35">
        <v>7880.2754504111981</v>
      </c>
      <c r="EI157" s="38">
        <v>1268469.0366390385</v>
      </c>
      <c r="EY157" s="38">
        <f t="shared" si="166"/>
        <v>1276349.3120894497</v>
      </c>
      <c r="EZ157" s="38">
        <f t="shared" si="167"/>
        <v>1365439.5604020122</v>
      </c>
      <c r="FA157" s="38">
        <f t="shared" si="168"/>
        <v>22440004.470402014</v>
      </c>
      <c r="FC157" s="38">
        <f t="shared" si="169"/>
        <v>22440004.470402014</v>
      </c>
    </row>
    <row r="158" spans="1:159" ht="15" customHeight="1" outlineLevel="2" x14ac:dyDescent="0.25">
      <c r="A158" s="21">
        <f t="shared" si="143"/>
        <v>152</v>
      </c>
      <c r="B158" s="327"/>
      <c r="C158" s="43" t="s">
        <v>218</v>
      </c>
      <c r="D158" s="53">
        <v>875</v>
      </c>
      <c r="E158" s="36">
        <v>1453504.96</v>
      </c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5">
        <v>38714.79270088327</v>
      </c>
      <c r="Q158" s="37"/>
      <c r="R158" s="37"/>
      <c r="S158" s="37"/>
      <c r="T158" s="37"/>
      <c r="U158" s="37"/>
      <c r="V158" s="37"/>
      <c r="W158" s="36">
        <v>10580.879209074084</v>
      </c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6">
        <f t="shared" si="160"/>
        <v>49295.671909957353</v>
      </c>
      <c r="AV158" s="35">
        <v>-16083.099974388671</v>
      </c>
      <c r="BX158" s="38">
        <f t="shared" si="161"/>
        <v>-16083.099974388671</v>
      </c>
      <c r="BY158" s="38">
        <f t="shared" si="162"/>
        <v>33212.571935568682</v>
      </c>
      <c r="BZ158" s="38">
        <f t="shared" si="163"/>
        <v>1486717.5319355687</v>
      </c>
      <c r="CK158" s="35">
        <v>594.59030929693722</v>
      </c>
      <c r="DL158" s="38">
        <f t="shared" si="164"/>
        <v>594.59030929693722</v>
      </c>
      <c r="DM158" s="38">
        <f t="shared" si="165"/>
        <v>1487312.1222448656</v>
      </c>
      <c r="DX158" s="35">
        <v>2990.3357071316759</v>
      </c>
      <c r="EI158" s="38">
        <v>285434.77061715303</v>
      </c>
      <c r="EY158" s="38">
        <f t="shared" si="166"/>
        <v>288425.10632428469</v>
      </c>
      <c r="EZ158" s="38">
        <f t="shared" si="167"/>
        <v>322232.2685691503</v>
      </c>
      <c r="FA158" s="38">
        <f t="shared" si="168"/>
        <v>1775737.2285691502</v>
      </c>
      <c r="FC158" s="38">
        <f t="shared" si="169"/>
        <v>1775737.2285691502</v>
      </c>
    </row>
    <row r="159" spans="1:159" ht="15" customHeight="1" outlineLevel="2" x14ac:dyDescent="0.25">
      <c r="A159" s="21">
        <f t="shared" si="143"/>
        <v>153</v>
      </c>
      <c r="B159" s="327"/>
      <c r="C159" s="43" t="s">
        <v>219</v>
      </c>
      <c r="D159" s="53">
        <v>876</v>
      </c>
      <c r="E159" s="36">
        <v>1167526.54</v>
      </c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5">
        <v>26360.082297622575</v>
      </c>
      <c r="Q159" s="37"/>
      <c r="R159" s="37"/>
      <c r="S159" s="37"/>
      <c r="T159" s="37"/>
      <c r="U159" s="37"/>
      <c r="V159" s="37"/>
      <c r="W159" s="36">
        <v>7204.2965304585796</v>
      </c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6">
        <f t="shared" si="160"/>
        <v>33564.378828081157</v>
      </c>
      <c r="AV159" s="35">
        <v>-10950.64210213644</v>
      </c>
      <c r="BX159" s="38">
        <f t="shared" si="161"/>
        <v>-10950.64210213644</v>
      </c>
      <c r="BY159" s="38">
        <f t="shared" si="162"/>
        <v>22613.736725944716</v>
      </c>
      <c r="BZ159" s="38">
        <f t="shared" si="163"/>
        <v>1190140.2767259448</v>
      </c>
      <c r="CK159" s="35">
        <v>404.8439470548563</v>
      </c>
      <c r="DL159" s="38">
        <f t="shared" si="164"/>
        <v>404.8439470548563</v>
      </c>
      <c r="DM159" s="38">
        <f t="shared" si="165"/>
        <v>1190545.1206729996</v>
      </c>
      <c r="DX159" s="35">
        <v>2036.0562420294705</v>
      </c>
      <c r="EI159" s="38">
        <v>-799831.44826420269</v>
      </c>
      <c r="EY159" s="38">
        <f t="shared" si="166"/>
        <v>-797795.39202217327</v>
      </c>
      <c r="EZ159" s="38">
        <f t="shared" si="167"/>
        <v>-774776.81134917366</v>
      </c>
      <c r="FA159" s="38">
        <f t="shared" si="168"/>
        <v>392749.72865082638</v>
      </c>
      <c r="FC159" s="38">
        <f t="shared" si="169"/>
        <v>392749.72865082638</v>
      </c>
    </row>
    <row r="160" spans="1:159" ht="15" customHeight="1" outlineLevel="2" x14ac:dyDescent="0.25">
      <c r="A160" s="21">
        <f t="shared" si="143"/>
        <v>154</v>
      </c>
      <c r="B160" s="327"/>
      <c r="C160" s="43" t="s">
        <v>220</v>
      </c>
      <c r="D160" s="53">
        <v>877</v>
      </c>
      <c r="P160" s="6"/>
      <c r="AK160" s="36">
        <f t="shared" si="160"/>
        <v>0</v>
      </c>
      <c r="AV160" s="6"/>
      <c r="BX160" s="38">
        <f t="shared" si="161"/>
        <v>0</v>
      </c>
      <c r="BY160" s="38">
        <f t="shared" si="162"/>
        <v>0</v>
      </c>
      <c r="BZ160" s="38">
        <f t="shared" si="163"/>
        <v>0</v>
      </c>
      <c r="CK160" s="6"/>
      <c r="DL160" s="38">
        <f t="shared" si="164"/>
        <v>0</v>
      </c>
      <c r="DM160" s="38">
        <f t="shared" si="165"/>
        <v>0</v>
      </c>
      <c r="DX160" s="6"/>
      <c r="EY160" s="38">
        <f t="shared" si="166"/>
        <v>0</v>
      </c>
      <c r="EZ160" s="38">
        <f t="shared" si="167"/>
        <v>0</v>
      </c>
      <c r="FA160" s="38">
        <f t="shared" si="168"/>
        <v>0</v>
      </c>
      <c r="FC160" s="38">
        <f t="shared" si="169"/>
        <v>0</v>
      </c>
    </row>
    <row r="161" spans="1:159" ht="15" customHeight="1" outlineLevel="2" x14ac:dyDescent="0.25">
      <c r="A161" s="21">
        <f t="shared" si="143"/>
        <v>155</v>
      </c>
      <c r="B161" s="327"/>
      <c r="C161" s="43" t="s">
        <v>221</v>
      </c>
      <c r="D161" s="53">
        <v>878</v>
      </c>
      <c r="E161" s="36">
        <v>1903506.21</v>
      </c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5">
        <v>43167.741172527982</v>
      </c>
      <c r="Q161" s="37"/>
      <c r="R161" s="37"/>
      <c r="S161" s="37"/>
      <c r="T161" s="37"/>
      <c r="U161" s="37"/>
      <c r="V161" s="37"/>
      <c r="W161" s="36">
        <v>11797.884560664896</v>
      </c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6">
        <f t="shared" si="160"/>
        <v>54965.625733192879</v>
      </c>
      <c r="AV161" s="35">
        <v>-17932.966923272768</v>
      </c>
      <c r="BX161" s="38">
        <f t="shared" si="161"/>
        <v>-17932.966923272768</v>
      </c>
      <c r="BY161" s="38">
        <f t="shared" si="162"/>
        <v>37032.658809920111</v>
      </c>
      <c r="BZ161" s="38">
        <f t="shared" si="163"/>
        <v>1940538.86880992</v>
      </c>
      <c r="CK161" s="35">
        <v>662.97967223360479</v>
      </c>
      <c r="DL161" s="38">
        <f t="shared" si="164"/>
        <v>662.97967223360479</v>
      </c>
      <c r="DM161" s="38">
        <f t="shared" si="165"/>
        <v>1941201.8484821536</v>
      </c>
      <c r="DX161" s="35">
        <v>3334.282035855601</v>
      </c>
      <c r="EI161" s="38">
        <v>950438.52483369573</v>
      </c>
      <c r="EY161" s="38">
        <f t="shared" si="166"/>
        <v>953772.80686955131</v>
      </c>
      <c r="EZ161" s="38">
        <f t="shared" si="167"/>
        <v>991468.44535170507</v>
      </c>
      <c r="FA161" s="38">
        <f t="shared" si="168"/>
        <v>2894974.6553517049</v>
      </c>
      <c r="FC161" s="38">
        <f t="shared" si="169"/>
        <v>2894974.6553517049</v>
      </c>
    </row>
    <row r="162" spans="1:159" ht="15" customHeight="1" outlineLevel="2" x14ac:dyDescent="0.25">
      <c r="A162" s="21">
        <f t="shared" si="143"/>
        <v>156</v>
      </c>
      <c r="B162" s="327"/>
      <c r="C162" s="43" t="s">
        <v>222</v>
      </c>
      <c r="D162" s="53">
        <v>879</v>
      </c>
      <c r="E162" s="36">
        <v>1238929.29</v>
      </c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5">
        <v>22488.667368105856</v>
      </c>
      <c r="Q162" s="37"/>
      <c r="R162" s="37"/>
      <c r="S162" s="37"/>
      <c r="T162" s="37"/>
      <c r="U162" s="37"/>
      <c r="V162" s="37"/>
      <c r="W162" s="36">
        <v>6146.2261940393983</v>
      </c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6">
        <f t="shared" si="160"/>
        <v>28634.893562145255</v>
      </c>
      <c r="AV162" s="35">
        <v>-9342.3588333915286</v>
      </c>
      <c r="BX162" s="38">
        <f t="shared" si="161"/>
        <v>-9342.3588333915286</v>
      </c>
      <c r="BY162" s="38">
        <f t="shared" si="162"/>
        <v>19292.534728753726</v>
      </c>
      <c r="BZ162" s="38">
        <f t="shared" si="163"/>
        <v>1258221.8247287537</v>
      </c>
      <c r="CK162" s="35">
        <v>345.38590428182584</v>
      </c>
      <c r="DL162" s="38">
        <f t="shared" si="164"/>
        <v>345.38590428182584</v>
      </c>
      <c r="DM162" s="38">
        <f t="shared" si="165"/>
        <v>1258567.2106330355</v>
      </c>
      <c r="DX162" s="35">
        <v>1737.0276409905612</v>
      </c>
      <c r="EI162" s="38">
        <v>2206561.2179513257</v>
      </c>
      <c r="EY162" s="38">
        <f t="shared" si="166"/>
        <v>2208298.2455923161</v>
      </c>
      <c r="EZ162" s="38">
        <f t="shared" si="167"/>
        <v>2227936.1662253519</v>
      </c>
      <c r="FA162" s="38">
        <f t="shared" si="168"/>
        <v>3466865.4562253519</v>
      </c>
      <c r="FC162" s="38">
        <f t="shared" si="169"/>
        <v>3466865.4562253519</v>
      </c>
    </row>
    <row r="163" spans="1:159" ht="15" customHeight="1" outlineLevel="2" x14ac:dyDescent="0.25">
      <c r="A163" s="21">
        <f t="shared" si="143"/>
        <v>157</v>
      </c>
      <c r="B163" s="327"/>
      <c r="C163" s="43" t="s">
        <v>178</v>
      </c>
      <c r="D163" s="53">
        <v>880</v>
      </c>
      <c r="E163" s="36">
        <v>14415816.09</v>
      </c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5">
        <v>640386.07852703112</v>
      </c>
      <c r="Q163" s="37"/>
      <c r="R163" s="37"/>
      <c r="S163" s="37"/>
      <c r="T163" s="37"/>
      <c r="U163" s="37"/>
      <c r="V163" s="37"/>
      <c r="W163" s="36">
        <v>175019.60546239882</v>
      </c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6">
        <f t="shared" si="160"/>
        <v>815405.68398942996</v>
      </c>
      <c r="AV163" s="35">
        <v>-266032.50604314811</v>
      </c>
      <c r="BX163" s="38">
        <f t="shared" si="161"/>
        <v>-266032.50604314811</v>
      </c>
      <c r="BY163" s="38">
        <f t="shared" si="162"/>
        <v>549373.17794628185</v>
      </c>
      <c r="BZ163" s="38">
        <f t="shared" si="163"/>
        <v>14965189.267946282</v>
      </c>
      <c r="CK163" s="35">
        <v>9835.1903739407862</v>
      </c>
      <c r="DL163" s="38">
        <f t="shared" si="164"/>
        <v>9835.1903739407862</v>
      </c>
      <c r="DM163" s="38">
        <f t="shared" si="165"/>
        <v>14975024.458320223</v>
      </c>
      <c r="DX163" s="35">
        <v>49463.505378028814</v>
      </c>
      <c r="EI163" s="38">
        <v>2271638.0633912068</v>
      </c>
      <c r="EY163" s="38">
        <f t="shared" si="166"/>
        <v>2321101.5687692356</v>
      </c>
      <c r="EZ163" s="38">
        <f t="shared" si="167"/>
        <v>2880309.9370894581</v>
      </c>
      <c r="FA163" s="38">
        <f t="shared" si="168"/>
        <v>17296126.027089458</v>
      </c>
      <c r="FC163" s="38">
        <f t="shared" si="169"/>
        <v>17296126.027089458</v>
      </c>
    </row>
    <row r="164" spans="1:159" ht="15" customHeight="1" outlineLevel="2" x14ac:dyDescent="0.25">
      <c r="A164" s="21">
        <f t="shared" si="143"/>
        <v>158</v>
      </c>
      <c r="B164" s="327"/>
      <c r="C164" s="43" t="s">
        <v>138</v>
      </c>
      <c r="D164" s="53">
        <v>881</v>
      </c>
      <c r="E164" s="36">
        <v>242052.25</v>
      </c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5">
        <v>334.42657012950258</v>
      </c>
      <c r="Q164" s="37"/>
      <c r="R164" s="37"/>
      <c r="S164" s="37"/>
      <c r="T164" s="37"/>
      <c r="U164" s="37"/>
      <c r="V164" s="37"/>
      <c r="W164" s="36">
        <v>91.399873174691677</v>
      </c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6">
        <f t="shared" si="160"/>
        <v>425.82644330419424</v>
      </c>
      <c r="AV164" s="35">
        <v>-138.92922023477558</v>
      </c>
      <c r="BX164" s="38">
        <f t="shared" si="161"/>
        <v>-138.92922023477558</v>
      </c>
      <c r="BY164" s="38">
        <f t="shared" si="162"/>
        <v>286.89722306941866</v>
      </c>
      <c r="BZ164" s="38">
        <f t="shared" si="163"/>
        <v>242339.14722306942</v>
      </c>
      <c r="CK164" s="35">
        <v>5.1361968874982029</v>
      </c>
      <c r="DL164" s="38">
        <f t="shared" si="164"/>
        <v>5.1361968874982029</v>
      </c>
      <c r="DM164" s="38">
        <f t="shared" si="165"/>
        <v>242344.28341995692</v>
      </c>
      <c r="DX164" s="35">
        <v>25.831152495077447</v>
      </c>
      <c r="EI164" s="38">
        <v>-109377.99355557692</v>
      </c>
      <c r="EY164" s="38">
        <f t="shared" si="166"/>
        <v>-109352.16240308183</v>
      </c>
      <c r="EZ164" s="38">
        <f t="shared" si="167"/>
        <v>-109060.12898312492</v>
      </c>
      <c r="FA164" s="38">
        <f t="shared" si="168"/>
        <v>132992.12101687508</v>
      </c>
      <c r="FC164" s="38">
        <f t="shared" si="169"/>
        <v>132992.12101687508</v>
      </c>
    </row>
    <row r="165" spans="1:159" ht="15" customHeight="1" outlineLevel="1" x14ac:dyDescent="0.25">
      <c r="A165" s="21">
        <f t="shared" si="143"/>
        <v>159</v>
      </c>
      <c r="B165" s="327"/>
      <c r="C165" s="332" t="s">
        <v>223</v>
      </c>
      <c r="D165" s="333"/>
      <c r="E165" s="46">
        <f>SUM(E153:E164)</f>
        <v>44001117.269999996</v>
      </c>
      <c r="F165" s="46">
        <f t="shared" ref="F165:BQ165" si="170">SUM(F153:F164)</f>
        <v>0</v>
      </c>
      <c r="G165" s="46">
        <f t="shared" si="170"/>
        <v>0</v>
      </c>
      <c r="H165" s="46">
        <f t="shared" si="170"/>
        <v>0</v>
      </c>
      <c r="I165" s="46">
        <f t="shared" si="170"/>
        <v>0</v>
      </c>
      <c r="J165" s="46">
        <f t="shared" si="170"/>
        <v>0</v>
      </c>
      <c r="K165" s="46">
        <f t="shared" si="170"/>
        <v>0</v>
      </c>
      <c r="L165" s="46">
        <f t="shared" si="170"/>
        <v>0</v>
      </c>
      <c r="M165" s="46">
        <f t="shared" si="170"/>
        <v>0</v>
      </c>
      <c r="N165" s="46">
        <f t="shared" si="170"/>
        <v>0</v>
      </c>
      <c r="O165" s="46">
        <f t="shared" si="170"/>
        <v>0</v>
      </c>
      <c r="P165" s="46">
        <f t="shared" si="170"/>
        <v>1035074.2051431731</v>
      </c>
      <c r="Q165" s="46">
        <f t="shared" si="170"/>
        <v>0</v>
      </c>
      <c r="R165" s="46">
        <f t="shared" si="170"/>
        <v>0</v>
      </c>
      <c r="S165" s="46">
        <f t="shared" si="170"/>
        <v>0</v>
      </c>
      <c r="T165" s="46">
        <f t="shared" si="170"/>
        <v>0</v>
      </c>
      <c r="U165" s="46">
        <f t="shared" si="170"/>
        <v>0</v>
      </c>
      <c r="V165" s="46">
        <f t="shared" si="170"/>
        <v>0</v>
      </c>
      <c r="W165" s="46">
        <f t="shared" si="170"/>
        <v>282889.15871680278</v>
      </c>
      <c r="X165" s="46">
        <f t="shared" si="170"/>
        <v>0</v>
      </c>
      <c r="Y165" s="46">
        <f t="shared" si="170"/>
        <v>0</v>
      </c>
      <c r="Z165" s="46">
        <f t="shared" si="170"/>
        <v>0</v>
      </c>
      <c r="AA165" s="46">
        <f t="shared" si="170"/>
        <v>0</v>
      </c>
      <c r="AB165" s="46">
        <f t="shared" si="170"/>
        <v>0</v>
      </c>
      <c r="AC165" s="46">
        <f t="shared" si="170"/>
        <v>0</v>
      </c>
      <c r="AD165" s="46">
        <f t="shared" si="170"/>
        <v>0</v>
      </c>
      <c r="AE165" s="46">
        <f t="shared" si="170"/>
        <v>0</v>
      </c>
      <c r="AF165" s="46">
        <f t="shared" si="170"/>
        <v>0</v>
      </c>
      <c r="AG165" s="46">
        <f t="shared" si="170"/>
        <v>0</v>
      </c>
      <c r="AH165" s="46">
        <f t="shared" si="170"/>
        <v>0</v>
      </c>
      <c r="AI165" s="46">
        <f t="shared" si="170"/>
        <v>0</v>
      </c>
      <c r="AJ165" s="46">
        <f t="shared" si="170"/>
        <v>0</v>
      </c>
      <c r="AK165" s="46">
        <f t="shared" si="170"/>
        <v>1317963.3638599762</v>
      </c>
      <c r="AL165" s="46">
        <f t="shared" si="170"/>
        <v>0</v>
      </c>
      <c r="AM165" s="46">
        <f t="shared" si="170"/>
        <v>0</v>
      </c>
      <c r="AN165" s="46">
        <f t="shared" si="170"/>
        <v>0</v>
      </c>
      <c r="AO165" s="46">
        <f t="shared" si="170"/>
        <v>0</v>
      </c>
      <c r="AP165" s="46">
        <f t="shared" si="170"/>
        <v>0</v>
      </c>
      <c r="AQ165" s="46">
        <f t="shared" si="170"/>
        <v>0</v>
      </c>
      <c r="AR165" s="46">
        <f t="shared" si="170"/>
        <v>0</v>
      </c>
      <c r="AS165" s="46">
        <f t="shared" si="170"/>
        <v>0</v>
      </c>
      <c r="AT165" s="46">
        <f t="shared" si="170"/>
        <v>0</v>
      </c>
      <c r="AU165" s="46">
        <f t="shared" si="170"/>
        <v>0</v>
      </c>
      <c r="AV165" s="46">
        <f t="shared" si="170"/>
        <v>-429995.89461443096</v>
      </c>
      <c r="AW165" s="46">
        <f t="shared" si="170"/>
        <v>0</v>
      </c>
      <c r="AX165" s="46">
        <f t="shared" si="170"/>
        <v>0</v>
      </c>
      <c r="AY165" s="46">
        <f t="shared" si="170"/>
        <v>0</v>
      </c>
      <c r="AZ165" s="46">
        <f t="shared" si="170"/>
        <v>0</v>
      </c>
      <c r="BA165" s="46">
        <f t="shared" si="170"/>
        <v>0</v>
      </c>
      <c r="BB165" s="46">
        <f t="shared" si="170"/>
        <v>0</v>
      </c>
      <c r="BC165" s="46">
        <f t="shared" si="170"/>
        <v>0</v>
      </c>
      <c r="BD165" s="46">
        <f t="shared" si="170"/>
        <v>0</v>
      </c>
      <c r="BE165" s="46">
        <f t="shared" si="170"/>
        <v>0</v>
      </c>
      <c r="BF165" s="46">
        <f t="shared" si="170"/>
        <v>0</v>
      </c>
      <c r="BG165" s="46">
        <f t="shared" si="170"/>
        <v>0</v>
      </c>
      <c r="BH165" s="46">
        <f t="shared" si="170"/>
        <v>0</v>
      </c>
      <c r="BI165" s="46">
        <f t="shared" si="170"/>
        <v>0</v>
      </c>
      <c r="BJ165" s="46">
        <f t="shared" si="170"/>
        <v>0</v>
      </c>
      <c r="BK165" s="46">
        <f t="shared" si="170"/>
        <v>0</v>
      </c>
      <c r="BL165" s="46">
        <f t="shared" si="170"/>
        <v>0</v>
      </c>
      <c r="BM165" s="46">
        <f t="shared" si="170"/>
        <v>0</v>
      </c>
      <c r="BN165" s="46">
        <f t="shared" si="170"/>
        <v>0</v>
      </c>
      <c r="BO165" s="46">
        <f t="shared" si="170"/>
        <v>0</v>
      </c>
      <c r="BP165" s="46">
        <f t="shared" si="170"/>
        <v>0</v>
      </c>
      <c r="BQ165" s="46">
        <f t="shared" si="170"/>
        <v>0</v>
      </c>
      <c r="BR165" s="46">
        <f t="shared" ref="BR165:EC165" si="171">SUM(BR153:BR164)</f>
        <v>0</v>
      </c>
      <c r="BS165" s="46">
        <f t="shared" si="171"/>
        <v>0</v>
      </c>
      <c r="BT165" s="46">
        <f t="shared" si="171"/>
        <v>0</v>
      </c>
      <c r="BU165" s="46">
        <f t="shared" si="171"/>
        <v>0</v>
      </c>
      <c r="BV165" s="46">
        <f t="shared" si="171"/>
        <v>0</v>
      </c>
      <c r="BW165" s="46">
        <f t="shared" si="171"/>
        <v>0</v>
      </c>
      <c r="BX165" s="46">
        <f t="shared" si="171"/>
        <v>-429995.89461443096</v>
      </c>
      <c r="BY165" s="46">
        <f t="shared" si="171"/>
        <v>887967.4692455451</v>
      </c>
      <c r="BZ165" s="46">
        <f t="shared" si="171"/>
        <v>44889084.739245549</v>
      </c>
      <c r="CA165" s="46">
        <f t="shared" si="171"/>
        <v>0</v>
      </c>
      <c r="CB165" s="46">
        <f t="shared" si="171"/>
        <v>0</v>
      </c>
      <c r="CC165" s="46">
        <f t="shared" si="171"/>
        <v>0</v>
      </c>
      <c r="CD165" s="46">
        <f t="shared" si="171"/>
        <v>0</v>
      </c>
      <c r="CE165" s="46">
        <f t="shared" si="171"/>
        <v>0</v>
      </c>
      <c r="CF165" s="46">
        <f t="shared" si="171"/>
        <v>0</v>
      </c>
      <c r="CG165" s="46">
        <f t="shared" si="171"/>
        <v>0</v>
      </c>
      <c r="CH165" s="46">
        <f t="shared" si="171"/>
        <v>0</v>
      </c>
      <c r="CI165" s="46">
        <f t="shared" si="171"/>
        <v>0</v>
      </c>
      <c r="CJ165" s="46">
        <f t="shared" si="171"/>
        <v>0</v>
      </c>
      <c r="CK165" s="46">
        <f t="shared" si="171"/>
        <v>15896.897512441532</v>
      </c>
      <c r="CL165" s="46">
        <f t="shared" si="171"/>
        <v>0</v>
      </c>
      <c r="CM165" s="46">
        <f t="shared" si="171"/>
        <v>0</v>
      </c>
      <c r="CN165" s="46">
        <f t="shared" si="171"/>
        <v>0</v>
      </c>
      <c r="CO165" s="46">
        <f t="shared" si="171"/>
        <v>0</v>
      </c>
      <c r="CP165" s="46">
        <f t="shared" si="171"/>
        <v>0</v>
      </c>
      <c r="CQ165" s="46">
        <f t="shared" si="171"/>
        <v>0</v>
      </c>
      <c r="CR165" s="46">
        <f t="shared" si="171"/>
        <v>0</v>
      </c>
      <c r="CS165" s="46">
        <f t="shared" si="171"/>
        <v>0</v>
      </c>
      <c r="CT165" s="46">
        <f t="shared" si="171"/>
        <v>0</v>
      </c>
      <c r="CU165" s="46">
        <f t="shared" si="171"/>
        <v>0</v>
      </c>
      <c r="CV165" s="46">
        <f t="shared" si="171"/>
        <v>0</v>
      </c>
      <c r="CW165" s="46">
        <f t="shared" si="171"/>
        <v>0</v>
      </c>
      <c r="CX165" s="46">
        <f t="shared" si="171"/>
        <v>0</v>
      </c>
      <c r="CY165" s="46">
        <f t="shared" si="171"/>
        <v>0</v>
      </c>
      <c r="CZ165" s="46">
        <f t="shared" si="171"/>
        <v>0</v>
      </c>
      <c r="DA165" s="46">
        <f t="shared" si="171"/>
        <v>0</v>
      </c>
      <c r="DB165" s="46">
        <f t="shared" si="171"/>
        <v>0</v>
      </c>
      <c r="DC165" s="46">
        <f t="shared" si="171"/>
        <v>0</v>
      </c>
      <c r="DD165" s="46">
        <f t="shared" si="171"/>
        <v>0</v>
      </c>
      <c r="DE165" s="46">
        <f t="shared" si="171"/>
        <v>0</v>
      </c>
      <c r="DF165" s="46">
        <f t="shared" si="171"/>
        <v>0</v>
      </c>
      <c r="DG165" s="46">
        <f t="shared" si="171"/>
        <v>0</v>
      </c>
      <c r="DH165" s="46">
        <f t="shared" si="171"/>
        <v>0</v>
      </c>
      <c r="DI165" s="46">
        <f t="shared" si="171"/>
        <v>0</v>
      </c>
      <c r="DJ165" s="46">
        <f t="shared" si="171"/>
        <v>0</v>
      </c>
      <c r="DK165" s="46">
        <f t="shared" si="171"/>
        <v>0</v>
      </c>
      <c r="DL165" s="46">
        <f t="shared" si="171"/>
        <v>15896.897512441532</v>
      </c>
      <c r="DM165" s="46">
        <f t="shared" si="171"/>
        <v>44904981.636757992</v>
      </c>
      <c r="DN165" s="46">
        <f t="shared" si="171"/>
        <v>0</v>
      </c>
      <c r="DO165" s="46">
        <f t="shared" si="171"/>
        <v>0</v>
      </c>
      <c r="DP165" s="46">
        <f t="shared" si="171"/>
        <v>0</v>
      </c>
      <c r="DQ165" s="46">
        <f t="shared" si="171"/>
        <v>0</v>
      </c>
      <c r="DR165" s="46">
        <f t="shared" si="171"/>
        <v>0</v>
      </c>
      <c r="DS165" s="46">
        <f t="shared" si="171"/>
        <v>0</v>
      </c>
      <c r="DT165" s="46">
        <f t="shared" si="171"/>
        <v>0</v>
      </c>
      <c r="DU165" s="46">
        <f t="shared" si="171"/>
        <v>0</v>
      </c>
      <c r="DV165" s="46">
        <f t="shared" si="171"/>
        <v>0</v>
      </c>
      <c r="DW165" s="46">
        <f t="shared" si="171"/>
        <v>0</v>
      </c>
      <c r="DX165" s="46">
        <f t="shared" si="171"/>
        <v>79949.268463988221</v>
      </c>
      <c r="DY165" s="46">
        <f t="shared" si="171"/>
        <v>0</v>
      </c>
      <c r="DZ165" s="46">
        <f t="shared" si="171"/>
        <v>0</v>
      </c>
      <c r="EA165" s="46">
        <f t="shared" si="171"/>
        <v>0</v>
      </c>
      <c r="EB165" s="46">
        <f t="shared" si="171"/>
        <v>0</v>
      </c>
      <c r="EC165" s="46">
        <f t="shared" si="171"/>
        <v>0</v>
      </c>
      <c r="ED165" s="46">
        <f t="shared" ref="ED165:FC165" si="172">SUM(ED153:ED164)</f>
        <v>0</v>
      </c>
      <c r="EE165" s="46">
        <f t="shared" si="172"/>
        <v>0</v>
      </c>
      <c r="EF165" s="46">
        <f t="shared" si="172"/>
        <v>0</v>
      </c>
      <c r="EG165" s="46">
        <f t="shared" si="172"/>
        <v>0</v>
      </c>
      <c r="EH165" s="46">
        <f t="shared" si="172"/>
        <v>0</v>
      </c>
      <c r="EI165" s="46">
        <f t="shared" si="172"/>
        <v>6380605.7583425064</v>
      </c>
      <c r="EJ165" s="46">
        <f t="shared" si="172"/>
        <v>0</v>
      </c>
      <c r="EK165" s="46">
        <f t="shared" si="172"/>
        <v>0</v>
      </c>
      <c r="EL165" s="46">
        <f t="shared" si="172"/>
        <v>0</v>
      </c>
      <c r="EM165" s="46">
        <f t="shared" si="172"/>
        <v>0</v>
      </c>
      <c r="EN165" s="46">
        <f t="shared" si="172"/>
        <v>0</v>
      </c>
      <c r="EO165" s="46">
        <f t="shared" si="172"/>
        <v>0</v>
      </c>
      <c r="EP165" s="46">
        <f t="shared" si="172"/>
        <v>0</v>
      </c>
      <c r="EQ165" s="46">
        <f t="shared" si="172"/>
        <v>0</v>
      </c>
      <c r="ER165" s="46">
        <f t="shared" si="172"/>
        <v>0</v>
      </c>
      <c r="ES165" s="46">
        <f t="shared" si="172"/>
        <v>0</v>
      </c>
      <c r="ET165" s="46">
        <f t="shared" si="172"/>
        <v>0</v>
      </c>
      <c r="EU165" s="46">
        <f t="shared" si="172"/>
        <v>0</v>
      </c>
      <c r="EV165" s="46">
        <f t="shared" si="172"/>
        <v>0</v>
      </c>
      <c r="EW165" s="46">
        <f t="shared" si="172"/>
        <v>0</v>
      </c>
      <c r="EX165" s="46">
        <f t="shared" si="172"/>
        <v>0</v>
      </c>
      <c r="EY165" s="46">
        <f t="shared" si="172"/>
        <v>6460555.0268064952</v>
      </c>
      <c r="EZ165" s="46">
        <f t="shared" si="172"/>
        <v>7364419.3935644813</v>
      </c>
      <c r="FA165" s="46">
        <f t="shared" si="172"/>
        <v>51365536.663564488</v>
      </c>
      <c r="FB165" s="46">
        <f t="shared" si="172"/>
        <v>0</v>
      </c>
      <c r="FC165" s="46">
        <f t="shared" si="172"/>
        <v>51365536.663564488</v>
      </c>
    </row>
    <row r="166" spans="1:159" ht="15" customHeight="1" outlineLevel="2" x14ac:dyDescent="0.25">
      <c r="A166" s="21">
        <f t="shared" si="143"/>
        <v>160</v>
      </c>
      <c r="B166" s="327"/>
      <c r="C166" s="43" t="s">
        <v>139</v>
      </c>
      <c r="D166" s="53">
        <v>885</v>
      </c>
      <c r="E166" s="36">
        <v>54696.17</v>
      </c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5">
        <v>4109.3483427762512</v>
      </c>
      <c r="Q166" s="37"/>
      <c r="R166" s="37"/>
      <c r="S166" s="37"/>
      <c r="T166" s="37"/>
      <c r="U166" s="37"/>
      <c r="V166" s="37"/>
      <c r="W166" s="36">
        <v>1123.09831487054</v>
      </c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6">
        <f t="shared" si="160"/>
        <v>5232.4466576467912</v>
      </c>
      <c r="AV166" s="35">
        <v>-1707.1268013001913</v>
      </c>
      <c r="BX166" s="38">
        <f t="shared" si="161"/>
        <v>-1707.1268013001913</v>
      </c>
      <c r="BY166" s="38">
        <f t="shared" ref="BY166:BY175" si="173">BX166+AK166</f>
        <v>3525.3198563465999</v>
      </c>
      <c r="BZ166" s="38">
        <f t="shared" ref="BZ166:BZ175" si="174">BY166+E166</f>
        <v>58221.489856346598</v>
      </c>
      <c r="CK166" s="35">
        <v>63.112276514512821</v>
      </c>
      <c r="DL166" s="38">
        <f t="shared" ref="DL166:DL175" si="175">SUM(CA166:DK166)</f>
        <v>63.112276514512821</v>
      </c>
      <c r="DM166" s="38">
        <f t="shared" si="165"/>
        <v>58284.60213286111</v>
      </c>
      <c r="DX166" s="35">
        <v>317.40660933891161</v>
      </c>
      <c r="EI166" s="38">
        <v>127465.40541739184</v>
      </c>
      <c r="EY166" s="38">
        <f t="shared" si="166"/>
        <v>127782.81202673075</v>
      </c>
      <c r="EZ166" s="38">
        <f t="shared" ref="EZ166:EZ175" si="176">+BX166+AK166+DL166+EY166</f>
        <v>131371.24415959188</v>
      </c>
      <c r="FA166" s="38">
        <f t="shared" ref="FA166:FA175" si="177">+E166+EZ166</f>
        <v>186067.41415959189</v>
      </c>
      <c r="FC166" s="38">
        <f>FA166+FB166</f>
        <v>186067.41415959189</v>
      </c>
    </row>
    <row r="167" spans="1:159" ht="15" customHeight="1" outlineLevel="2" x14ac:dyDescent="0.25">
      <c r="A167" s="21">
        <f t="shared" si="143"/>
        <v>161</v>
      </c>
      <c r="B167" s="327"/>
      <c r="C167" s="43" t="s">
        <v>140</v>
      </c>
      <c r="D167" s="53">
        <v>886</v>
      </c>
      <c r="E167" s="36">
        <v>107087.51</v>
      </c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5">
        <v>1507.2176804941416</v>
      </c>
      <c r="Q167" s="37"/>
      <c r="R167" s="37"/>
      <c r="S167" s="37"/>
      <c r="T167" s="37"/>
      <c r="U167" s="37"/>
      <c r="V167" s="37"/>
      <c r="W167" s="36">
        <v>411.92751159237088</v>
      </c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6">
        <f t="shared" si="160"/>
        <v>1919.1451920865125</v>
      </c>
      <c r="AV167" s="35">
        <v>-626.13618587192991</v>
      </c>
      <c r="BX167" s="38">
        <f t="shared" si="161"/>
        <v>-626.13618587192991</v>
      </c>
      <c r="BY167" s="38">
        <f t="shared" si="173"/>
        <v>1293.0090062145825</v>
      </c>
      <c r="BZ167" s="38">
        <f t="shared" si="174"/>
        <v>108380.51900621457</v>
      </c>
      <c r="CK167" s="35">
        <v>23.148180948477034</v>
      </c>
      <c r="DL167" s="38">
        <f t="shared" si="175"/>
        <v>23.148180948477034</v>
      </c>
      <c r="DM167" s="38">
        <f t="shared" si="165"/>
        <v>108403.66718716305</v>
      </c>
      <c r="DX167" s="35">
        <v>116.41769292746297</v>
      </c>
      <c r="EI167" s="38">
        <v>32989.310546011082</v>
      </c>
      <c r="EY167" s="38">
        <f t="shared" si="166"/>
        <v>33105.728238938544</v>
      </c>
      <c r="EZ167" s="38">
        <f t="shared" si="176"/>
        <v>34421.885426101602</v>
      </c>
      <c r="FA167" s="38">
        <f t="shared" si="177"/>
        <v>141509.3954261016</v>
      </c>
      <c r="FC167" s="38">
        <f t="shared" ref="FC167:FC175" si="178">FA167+FB167</f>
        <v>141509.3954261016</v>
      </c>
    </row>
    <row r="168" spans="1:159" ht="15" customHeight="1" outlineLevel="2" x14ac:dyDescent="0.25">
      <c r="A168" s="21">
        <f t="shared" si="143"/>
        <v>162</v>
      </c>
      <c r="B168" s="327"/>
      <c r="C168" s="43" t="s">
        <v>210</v>
      </c>
      <c r="D168" s="53">
        <v>887</v>
      </c>
      <c r="E168" s="36">
        <v>8971505.2799999993</v>
      </c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5">
        <v>158307.38832840617</v>
      </c>
      <c r="Q168" s="37"/>
      <c r="R168" s="37"/>
      <c r="S168" s="37"/>
      <c r="T168" s="37"/>
      <c r="U168" s="37"/>
      <c r="V168" s="37"/>
      <c r="W168" s="36">
        <v>43265.925940722773</v>
      </c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6">
        <f t="shared" si="160"/>
        <v>201573.31426912895</v>
      </c>
      <c r="AV168" s="35">
        <v>-65764.876305589481</v>
      </c>
      <c r="BX168" s="38">
        <f t="shared" si="161"/>
        <v>-65764.876305589481</v>
      </c>
      <c r="BY168" s="38">
        <f t="shared" si="173"/>
        <v>135808.43796353947</v>
      </c>
      <c r="BZ168" s="38">
        <f t="shared" si="174"/>
        <v>9107313.7179635391</v>
      </c>
      <c r="CK168" s="35">
        <v>2431.3197210540625</v>
      </c>
      <c r="DL168" s="38">
        <f t="shared" si="175"/>
        <v>2431.3197210540625</v>
      </c>
      <c r="DM168" s="38">
        <f t="shared" si="165"/>
        <v>9109745.0376845933</v>
      </c>
      <c r="DX168" s="35">
        <v>12227.683606075279</v>
      </c>
      <c r="EI168" s="38">
        <v>376208.55022304319</v>
      </c>
      <c r="EY168" s="38">
        <f t="shared" si="166"/>
        <v>388436.23382911849</v>
      </c>
      <c r="EZ168" s="38">
        <f t="shared" si="176"/>
        <v>526675.99151371198</v>
      </c>
      <c r="FA168" s="38">
        <f t="shared" si="177"/>
        <v>9498181.2715137117</v>
      </c>
      <c r="FC168" s="38">
        <f t="shared" si="178"/>
        <v>9498181.2715137117</v>
      </c>
    </row>
    <row r="169" spans="1:159" ht="15" customHeight="1" outlineLevel="2" x14ac:dyDescent="0.25">
      <c r="A169" s="21">
        <f t="shared" si="143"/>
        <v>163</v>
      </c>
      <c r="B169" s="327"/>
      <c r="C169" s="43" t="s">
        <v>183</v>
      </c>
      <c r="D169" s="53">
        <v>888</v>
      </c>
      <c r="P169" s="6"/>
      <c r="AK169" s="36">
        <f t="shared" si="160"/>
        <v>0</v>
      </c>
      <c r="AV169" s="6"/>
      <c r="BX169" s="38">
        <f t="shared" si="161"/>
        <v>0</v>
      </c>
      <c r="BY169" s="38">
        <f t="shared" si="173"/>
        <v>0</v>
      </c>
      <c r="BZ169" s="38">
        <f t="shared" si="174"/>
        <v>0</v>
      </c>
      <c r="CK169" s="6"/>
      <c r="DL169" s="38">
        <f t="shared" si="175"/>
        <v>0</v>
      </c>
      <c r="DM169" s="38">
        <f t="shared" si="165"/>
        <v>0</v>
      </c>
      <c r="DX169" s="6"/>
      <c r="EY169" s="38">
        <f t="shared" si="166"/>
        <v>0</v>
      </c>
      <c r="EZ169" s="38">
        <f t="shared" si="176"/>
        <v>0</v>
      </c>
      <c r="FA169" s="38">
        <f t="shared" si="177"/>
        <v>0</v>
      </c>
      <c r="FC169" s="38">
        <f t="shared" si="178"/>
        <v>0</v>
      </c>
    </row>
    <row r="170" spans="1:159" ht="15" customHeight="1" outlineLevel="2" x14ac:dyDescent="0.25">
      <c r="A170" s="21">
        <f t="shared" si="143"/>
        <v>164</v>
      </c>
      <c r="B170" s="327"/>
      <c r="C170" s="43" t="s">
        <v>224</v>
      </c>
      <c r="D170" s="53">
        <v>889</v>
      </c>
      <c r="E170" s="36">
        <v>856585.29</v>
      </c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5">
        <v>16589.735593906997</v>
      </c>
      <c r="Q170" s="37"/>
      <c r="R170" s="37"/>
      <c r="S170" s="37"/>
      <c r="T170" s="37"/>
      <c r="U170" s="37"/>
      <c r="V170" s="37"/>
      <c r="W170" s="36">
        <v>4534.0288862143916</v>
      </c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6">
        <f t="shared" si="160"/>
        <v>21123.76448012139</v>
      </c>
      <c r="AV170" s="35">
        <v>-6891.7940015056083</v>
      </c>
      <c r="BX170" s="38">
        <f t="shared" si="161"/>
        <v>-6891.7940015056083</v>
      </c>
      <c r="BY170" s="38">
        <f t="shared" si="173"/>
        <v>14231.970478615782</v>
      </c>
      <c r="BZ170" s="38">
        <f t="shared" si="174"/>
        <v>870817.26047861576</v>
      </c>
      <c r="CK170" s="35">
        <v>254.78881145372944</v>
      </c>
      <c r="DL170" s="38">
        <f t="shared" si="175"/>
        <v>254.78881145372944</v>
      </c>
      <c r="DM170" s="38">
        <f t="shared" si="165"/>
        <v>871072.0492900695</v>
      </c>
      <c r="DX170" s="35">
        <v>1281.39337078774</v>
      </c>
      <c r="EI170" s="38">
        <v>19332.672149636433</v>
      </c>
      <c r="EY170" s="38">
        <f t="shared" si="166"/>
        <v>20614.065520424174</v>
      </c>
      <c r="EZ170" s="38">
        <f t="shared" si="176"/>
        <v>35100.824810493687</v>
      </c>
      <c r="FA170" s="38">
        <f t="shared" si="177"/>
        <v>891686.11481049377</v>
      </c>
      <c r="FC170" s="38">
        <f t="shared" si="178"/>
        <v>891686.11481049377</v>
      </c>
    </row>
    <row r="171" spans="1:159" ht="15" customHeight="1" outlineLevel="2" x14ac:dyDescent="0.25">
      <c r="A171" s="21">
        <f t="shared" si="143"/>
        <v>165</v>
      </c>
      <c r="B171" s="327"/>
      <c r="C171" s="43" t="s">
        <v>225</v>
      </c>
      <c r="D171" s="53">
        <v>890</v>
      </c>
      <c r="E171" s="36">
        <v>93549.7</v>
      </c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5">
        <v>1632.832085519839</v>
      </c>
      <c r="Q171" s="37"/>
      <c r="R171" s="37"/>
      <c r="S171" s="37"/>
      <c r="T171" s="37"/>
      <c r="U171" s="37"/>
      <c r="V171" s="37"/>
      <c r="W171" s="36">
        <v>446.25833848754593</v>
      </c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6">
        <f t="shared" si="160"/>
        <v>2079.0904240073851</v>
      </c>
      <c r="AV171" s="35">
        <v>-678.31957349486152</v>
      </c>
      <c r="BX171" s="38">
        <f t="shared" si="161"/>
        <v>-678.31957349486152</v>
      </c>
      <c r="BY171" s="38">
        <f t="shared" si="173"/>
        <v>1400.7708505125236</v>
      </c>
      <c r="BZ171" s="38">
        <f t="shared" si="174"/>
        <v>94950.470850512516</v>
      </c>
      <c r="CK171" s="35">
        <v>25.077394634662575</v>
      </c>
      <c r="DL171" s="38">
        <f t="shared" si="175"/>
        <v>25.077394634662575</v>
      </c>
      <c r="DM171" s="38">
        <f t="shared" si="165"/>
        <v>94975.548245147176</v>
      </c>
      <c r="DX171" s="35">
        <v>126.12016618053228</v>
      </c>
      <c r="EI171" s="38">
        <v>54858.477088919273</v>
      </c>
      <c r="EY171" s="38">
        <f t="shared" si="166"/>
        <v>54984.597255099805</v>
      </c>
      <c r="EZ171" s="38">
        <f t="shared" si="176"/>
        <v>56410.445500246991</v>
      </c>
      <c r="FA171" s="38">
        <f t="shared" si="177"/>
        <v>149960.14550024699</v>
      </c>
      <c r="FC171" s="38">
        <f t="shared" si="178"/>
        <v>149960.14550024699</v>
      </c>
    </row>
    <row r="172" spans="1:159" ht="15" customHeight="1" outlineLevel="2" x14ac:dyDescent="0.25">
      <c r="A172" s="21">
        <f t="shared" si="143"/>
        <v>166</v>
      </c>
      <c r="B172" s="327"/>
      <c r="C172" s="43" t="s">
        <v>226</v>
      </c>
      <c r="D172" s="53">
        <v>891</v>
      </c>
      <c r="P172" s="6"/>
      <c r="AK172" s="36">
        <f t="shared" si="160"/>
        <v>0</v>
      </c>
      <c r="AV172" s="6"/>
      <c r="BX172" s="38">
        <f t="shared" si="161"/>
        <v>0</v>
      </c>
      <c r="BY172" s="38">
        <f t="shared" si="173"/>
        <v>0</v>
      </c>
      <c r="BZ172" s="38">
        <f t="shared" si="174"/>
        <v>0</v>
      </c>
      <c r="CK172" s="6"/>
      <c r="DL172" s="38">
        <f t="shared" si="175"/>
        <v>0</v>
      </c>
      <c r="DM172" s="38">
        <f t="shared" si="165"/>
        <v>0</v>
      </c>
      <c r="DX172" s="6"/>
      <c r="EY172" s="38">
        <f t="shared" si="166"/>
        <v>0</v>
      </c>
      <c r="EZ172" s="38">
        <f t="shared" si="176"/>
        <v>0</v>
      </c>
      <c r="FA172" s="38">
        <f t="shared" si="177"/>
        <v>0</v>
      </c>
      <c r="FC172" s="38">
        <f t="shared" si="178"/>
        <v>0</v>
      </c>
    </row>
    <row r="173" spans="1:159" ht="15" customHeight="1" outlineLevel="2" x14ac:dyDescent="0.25">
      <c r="A173" s="21">
        <f t="shared" si="143"/>
        <v>167</v>
      </c>
      <c r="B173" s="327"/>
      <c r="C173" s="43" t="s">
        <v>227</v>
      </c>
      <c r="D173" s="53">
        <v>892</v>
      </c>
      <c r="E173" s="36">
        <v>4960644.08</v>
      </c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5">
        <v>30631.995887932411</v>
      </c>
      <c r="Q173" s="37"/>
      <c r="R173" s="37"/>
      <c r="S173" s="37"/>
      <c r="T173" s="37"/>
      <c r="U173" s="37"/>
      <c r="V173" s="37"/>
      <c r="W173" s="36">
        <v>8371.8244580881419</v>
      </c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6">
        <f t="shared" si="160"/>
        <v>39003.820346020555</v>
      </c>
      <c r="AV173" s="35">
        <v>-12725.302601696218</v>
      </c>
      <c r="BX173" s="38">
        <f t="shared" si="161"/>
        <v>-12725.302601696218</v>
      </c>
      <c r="BY173" s="38">
        <f t="shared" si="173"/>
        <v>26278.517744324337</v>
      </c>
      <c r="BZ173" s="38">
        <f t="shared" si="174"/>
        <v>4986922.5977443242</v>
      </c>
      <c r="CK173" s="35">
        <v>470.45293642945688</v>
      </c>
      <c r="DL173" s="38">
        <f t="shared" si="175"/>
        <v>470.45293642945688</v>
      </c>
      <c r="DM173" s="38">
        <f t="shared" si="165"/>
        <v>4987393.0506807538</v>
      </c>
      <c r="DX173" s="35">
        <v>2366.0194125824441</v>
      </c>
      <c r="EI173" s="38">
        <v>1447675.3852406172</v>
      </c>
      <c r="EY173" s="38">
        <f t="shared" si="166"/>
        <v>1450041.4046531997</v>
      </c>
      <c r="EZ173" s="38">
        <f t="shared" si="176"/>
        <v>1476790.3753339534</v>
      </c>
      <c r="FA173" s="38">
        <f t="shared" si="177"/>
        <v>6437434.4553339537</v>
      </c>
      <c r="FC173" s="38">
        <f t="shared" si="178"/>
        <v>6437434.4553339537</v>
      </c>
    </row>
    <row r="174" spans="1:159" ht="15" customHeight="1" outlineLevel="2" x14ac:dyDescent="0.25">
      <c r="A174" s="21">
        <f t="shared" si="143"/>
        <v>168</v>
      </c>
      <c r="B174" s="327"/>
      <c r="C174" s="43" t="s">
        <v>228</v>
      </c>
      <c r="D174" s="53">
        <v>893</v>
      </c>
      <c r="E174" s="36">
        <v>703529.72</v>
      </c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5">
        <v>35281.361938974544</v>
      </c>
      <c r="Q174" s="37"/>
      <c r="R174" s="37"/>
      <c r="S174" s="37"/>
      <c r="T174" s="37"/>
      <c r="U174" s="37"/>
      <c r="V174" s="37"/>
      <c r="W174" s="36">
        <v>9642.5113752293582</v>
      </c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6">
        <f t="shared" si="160"/>
        <v>44923.873314203898</v>
      </c>
      <c r="AV174" s="35">
        <v>-14656.766360114671</v>
      </c>
      <c r="BX174" s="38">
        <f t="shared" si="161"/>
        <v>-14656.766360114671</v>
      </c>
      <c r="BY174" s="38">
        <f t="shared" si="173"/>
        <v>30267.106954089228</v>
      </c>
      <c r="BZ174" s="38">
        <f t="shared" si="174"/>
        <v>733796.82695408922</v>
      </c>
      <c r="CK174" s="35">
        <v>541.85892379151119</v>
      </c>
      <c r="DL174" s="38">
        <f t="shared" si="175"/>
        <v>541.85892379151119</v>
      </c>
      <c r="DM174" s="38">
        <f t="shared" si="165"/>
        <v>734338.68587788078</v>
      </c>
      <c r="DX174" s="35">
        <v>2725.1370611095895</v>
      </c>
      <c r="EI174" s="38">
        <v>582972.84641704592</v>
      </c>
      <c r="EY174" s="38">
        <f t="shared" si="166"/>
        <v>585697.98347815545</v>
      </c>
      <c r="EZ174" s="38">
        <f t="shared" si="176"/>
        <v>616506.94935603614</v>
      </c>
      <c r="FA174" s="38">
        <f t="shared" si="177"/>
        <v>1320036.669356036</v>
      </c>
      <c r="FC174" s="38">
        <f t="shared" si="178"/>
        <v>1320036.669356036</v>
      </c>
    </row>
    <row r="175" spans="1:159" ht="15" customHeight="1" outlineLevel="2" x14ac:dyDescent="0.25">
      <c r="A175" s="21">
        <f t="shared" si="143"/>
        <v>169</v>
      </c>
      <c r="B175" s="327"/>
      <c r="C175" s="43" t="s">
        <v>186</v>
      </c>
      <c r="D175" s="53">
        <v>894</v>
      </c>
      <c r="E175" s="36">
        <v>460133.75</v>
      </c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5">
        <v>8916.4457414596436</v>
      </c>
      <c r="Q175" s="37"/>
      <c r="R175" s="37"/>
      <c r="S175" s="37"/>
      <c r="T175" s="37"/>
      <c r="U175" s="37"/>
      <c r="V175" s="37"/>
      <c r="W175" s="36">
        <v>2436.8937241525014</v>
      </c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6">
        <f t="shared" si="160"/>
        <v>11353.339465612145</v>
      </c>
      <c r="AV175" s="70">
        <v>-3704.1161342143987</v>
      </c>
      <c r="BX175" s="38">
        <f t="shared" si="161"/>
        <v>-3704.1161342143987</v>
      </c>
      <c r="BY175" s="38">
        <f t="shared" si="173"/>
        <v>7649.2233313977467</v>
      </c>
      <c r="BZ175" s="38">
        <f t="shared" si="174"/>
        <v>467782.97333139775</v>
      </c>
      <c r="CK175" s="35">
        <v>136.94073663793355</v>
      </c>
      <c r="DL175" s="38">
        <f t="shared" si="175"/>
        <v>136.94073663793355</v>
      </c>
      <c r="DM175" s="38">
        <f t="shared" si="165"/>
        <v>467919.91406803566</v>
      </c>
      <c r="DX175" s="35">
        <v>688.70744801329204</v>
      </c>
      <c r="EI175" s="38">
        <v>-65720.930134698225</v>
      </c>
      <c r="EY175" s="38">
        <f t="shared" si="166"/>
        <v>-65032.222686684931</v>
      </c>
      <c r="EZ175" s="38">
        <f t="shared" si="176"/>
        <v>-57246.058618649251</v>
      </c>
      <c r="FA175" s="38">
        <f t="shared" si="177"/>
        <v>402887.69138135074</v>
      </c>
      <c r="FC175" s="38">
        <f t="shared" si="178"/>
        <v>402887.69138135074</v>
      </c>
    </row>
    <row r="176" spans="1:159" ht="15" customHeight="1" outlineLevel="1" x14ac:dyDescent="0.25">
      <c r="A176" s="21">
        <f t="shared" si="143"/>
        <v>170</v>
      </c>
      <c r="B176" s="328"/>
      <c r="C176" s="332" t="s">
        <v>229</v>
      </c>
      <c r="D176" s="333"/>
      <c r="E176" s="46">
        <f>SUM(E166:E175)</f>
        <v>16207731.5</v>
      </c>
      <c r="F176" s="46">
        <f t="shared" ref="F176:BQ176" si="179">SUM(F166:F175)</f>
        <v>0</v>
      </c>
      <c r="G176" s="46">
        <f t="shared" si="179"/>
        <v>0</v>
      </c>
      <c r="H176" s="46">
        <f t="shared" si="179"/>
        <v>0</v>
      </c>
      <c r="I176" s="46">
        <f t="shared" si="179"/>
        <v>0</v>
      </c>
      <c r="J176" s="46">
        <f t="shared" si="179"/>
        <v>0</v>
      </c>
      <c r="K176" s="46">
        <f t="shared" si="179"/>
        <v>0</v>
      </c>
      <c r="L176" s="46">
        <f t="shared" si="179"/>
        <v>0</v>
      </c>
      <c r="M176" s="46">
        <f t="shared" si="179"/>
        <v>0</v>
      </c>
      <c r="N176" s="46">
        <f t="shared" si="179"/>
        <v>0</v>
      </c>
      <c r="O176" s="46">
        <f t="shared" si="179"/>
        <v>0</v>
      </c>
      <c r="P176" s="46">
        <f t="shared" si="179"/>
        <v>256976.32559946997</v>
      </c>
      <c r="Q176" s="46">
        <f t="shared" si="179"/>
        <v>0</v>
      </c>
      <c r="R176" s="46">
        <f t="shared" si="179"/>
        <v>0</v>
      </c>
      <c r="S176" s="46">
        <f t="shared" si="179"/>
        <v>0</v>
      </c>
      <c r="T176" s="46">
        <f t="shared" si="179"/>
        <v>0</v>
      </c>
      <c r="U176" s="46">
        <f t="shared" si="179"/>
        <v>0</v>
      </c>
      <c r="V176" s="46">
        <f t="shared" si="179"/>
        <v>0</v>
      </c>
      <c r="W176" s="46">
        <f t="shared" si="179"/>
        <v>70232.468549357625</v>
      </c>
      <c r="X176" s="46">
        <f t="shared" si="179"/>
        <v>0</v>
      </c>
      <c r="Y176" s="46">
        <f t="shared" si="179"/>
        <v>0</v>
      </c>
      <c r="Z176" s="46">
        <f t="shared" si="179"/>
        <v>0</v>
      </c>
      <c r="AA176" s="46">
        <f t="shared" si="179"/>
        <v>0</v>
      </c>
      <c r="AB176" s="46">
        <f t="shared" si="179"/>
        <v>0</v>
      </c>
      <c r="AC176" s="46">
        <f t="shared" si="179"/>
        <v>0</v>
      </c>
      <c r="AD176" s="46">
        <f t="shared" si="179"/>
        <v>0</v>
      </c>
      <c r="AE176" s="46">
        <f t="shared" si="179"/>
        <v>0</v>
      </c>
      <c r="AF176" s="46">
        <f t="shared" si="179"/>
        <v>0</v>
      </c>
      <c r="AG176" s="46">
        <f t="shared" si="179"/>
        <v>0</v>
      </c>
      <c r="AH176" s="46">
        <f t="shared" si="179"/>
        <v>0</v>
      </c>
      <c r="AI176" s="46">
        <f t="shared" si="179"/>
        <v>0</v>
      </c>
      <c r="AJ176" s="46">
        <f t="shared" si="179"/>
        <v>0</v>
      </c>
      <c r="AK176" s="46">
        <f t="shared" si="179"/>
        <v>327208.79414882761</v>
      </c>
      <c r="AL176" s="46">
        <f t="shared" si="179"/>
        <v>0</v>
      </c>
      <c r="AM176" s="46">
        <f t="shared" si="179"/>
        <v>0</v>
      </c>
      <c r="AN176" s="46">
        <f t="shared" si="179"/>
        <v>0</v>
      </c>
      <c r="AO176" s="46">
        <f t="shared" si="179"/>
        <v>0</v>
      </c>
      <c r="AP176" s="46">
        <f t="shared" si="179"/>
        <v>0</v>
      </c>
      <c r="AQ176" s="46">
        <f t="shared" si="179"/>
        <v>0</v>
      </c>
      <c r="AR176" s="46">
        <f t="shared" si="179"/>
        <v>0</v>
      </c>
      <c r="AS176" s="46">
        <f t="shared" si="179"/>
        <v>0</v>
      </c>
      <c r="AT176" s="46">
        <f t="shared" si="179"/>
        <v>0</v>
      </c>
      <c r="AU176" s="46">
        <f t="shared" si="179"/>
        <v>0</v>
      </c>
      <c r="AV176" s="46">
        <f t="shared" si="179"/>
        <v>-106754.43796378736</v>
      </c>
      <c r="AW176" s="46">
        <f t="shared" si="179"/>
        <v>0</v>
      </c>
      <c r="AX176" s="46">
        <f t="shared" si="179"/>
        <v>0</v>
      </c>
      <c r="AY176" s="46">
        <f t="shared" si="179"/>
        <v>0</v>
      </c>
      <c r="AZ176" s="46">
        <f t="shared" si="179"/>
        <v>0</v>
      </c>
      <c r="BA176" s="46">
        <f t="shared" si="179"/>
        <v>0</v>
      </c>
      <c r="BB176" s="46">
        <f t="shared" si="179"/>
        <v>0</v>
      </c>
      <c r="BC176" s="46">
        <f t="shared" si="179"/>
        <v>0</v>
      </c>
      <c r="BD176" s="46">
        <f t="shared" si="179"/>
        <v>0</v>
      </c>
      <c r="BE176" s="46">
        <f t="shared" si="179"/>
        <v>0</v>
      </c>
      <c r="BF176" s="46">
        <f t="shared" si="179"/>
        <v>0</v>
      </c>
      <c r="BG176" s="46">
        <f t="shared" si="179"/>
        <v>0</v>
      </c>
      <c r="BH176" s="46">
        <f t="shared" si="179"/>
        <v>0</v>
      </c>
      <c r="BI176" s="46">
        <f t="shared" si="179"/>
        <v>0</v>
      </c>
      <c r="BJ176" s="46">
        <f t="shared" si="179"/>
        <v>0</v>
      </c>
      <c r="BK176" s="46">
        <f t="shared" si="179"/>
        <v>0</v>
      </c>
      <c r="BL176" s="46">
        <f t="shared" si="179"/>
        <v>0</v>
      </c>
      <c r="BM176" s="46">
        <f t="shared" si="179"/>
        <v>0</v>
      </c>
      <c r="BN176" s="46">
        <f t="shared" si="179"/>
        <v>0</v>
      </c>
      <c r="BO176" s="46">
        <f t="shared" si="179"/>
        <v>0</v>
      </c>
      <c r="BP176" s="46">
        <f t="shared" si="179"/>
        <v>0</v>
      </c>
      <c r="BQ176" s="46">
        <f t="shared" si="179"/>
        <v>0</v>
      </c>
      <c r="BR176" s="46">
        <f t="shared" ref="BR176:EC176" si="180">SUM(BR166:BR175)</f>
        <v>0</v>
      </c>
      <c r="BS176" s="46">
        <f t="shared" si="180"/>
        <v>0</v>
      </c>
      <c r="BT176" s="46">
        <f t="shared" si="180"/>
        <v>0</v>
      </c>
      <c r="BU176" s="46">
        <f t="shared" si="180"/>
        <v>0</v>
      </c>
      <c r="BV176" s="46">
        <f t="shared" si="180"/>
        <v>0</v>
      </c>
      <c r="BW176" s="46">
        <f t="shared" si="180"/>
        <v>0</v>
      </c>
      <c r="BX176" s="46">
        <f t="shared" si="180"/>
        <v>-106754.43796378736</v>
      </c>
      <c r="BY176" s="46">
        <f t="shared" si="180"/>
        <v>220454.35618504026</v>
      </c>
      <c r="BZ176" s="46">
        <f t="shared" si="180"/>
        <v>16428185.85618504</v>
      </c>
      <c r="CA176" s="46">
        <f t="shared" si="180"/>
        <v>0</v>
      </c>
      <c r="CB176" s="46">
        <f t="shared" si="180"/>
        <v>0</v>
      </c>
      <c r="CC176" s="46">
        <f t="shared" si="180"/>
        <v>0</v>
      </c>
      <c r="CD176" s="46">
        <f t="shared" si="180"/>
        <v>0</v>
      </c>
      <c r="CE176" s="46">
        <f t="shared" si="180"/>
        <v>0</v>
      </c>
      <c r="CF176" s="46">
        <f t="shared" si="180"/>
        <v>0</v>
      </c>
      <c r="CG176" s="46">
        <f t="shared" si="180"/>
        <v>0</v>
      </c>
      <c r="CH176" s="46">
        <f t="shared" si="180"/>
        <v>0</v>
      </c>
      <c r="CI176" s="46">
        <f t="shared" si="180"/>
        <v>0</v>
      </c>
      <c r="CJ176" s="46">
        <f t="shared" si="180"/>
        <v>0</v>
      </c>
      <c r="CK176" s="46">
        <f t="shared" si="180"/>
        <v>3946.6989814643462</v>
      </c>
      <c r="CL176" s="46">
        <f t="shared" si="180"/>
        <v>0</v>
      </c>
      <c r="CM176" s="46">
        <f t="shared" si="180"/>
        <v>0</v>
      </c>
      <c r="CN176" s="46">
        <f t="shared" si="180"/>
        <v>0</v>
      </c>
      <c r="CO176" s="46">
        <f t="shared" si="180"/>
        <v>0</v>
      </c>
      <c r="CP176" s="46">
        <f t="shared" si="180"/>
        <v>0</v>
      </c>
      <c r="CQ176" s="46">
        <f t="shared" si="180"/>
        <v>0</v>
      </c>
      <c r="CR176" s="46">
        <f t="shared" si="180"/>
        <v>0</v>
      </c>
      <c r="CS176" s="46">
        <f t="shared" si="180"/>
        <v>0</v>
      </c>
      <c r="CT176" s="46">
        <f t="shared" si="180"/>
        <v>0</v>
      </c>
      <c r="CU176" s="46">
        <f t="shared" si="180"/>
        <v>0</v>
      </c>
      <c r="CV176" s="46">
        <f t="shared" si="180"/>
        <v>0</v>
      </c>
      <c r="CW176" s="46">
        <f t="shared" si="180"/>
        <v>0</v>
      </c>
      <c r="CX176" s="46">
        <f t="shared" si="180"/>
        <v>0</v>
      </c>
      <c r="CY176" s="46">
        <f t="shared" si="180"/>
        <v>0</v>
      </c>
      <c r="CZ176" s="46">
        <f t="shared" si="180"/>
        <v>0</v>
      </c>
      <c r="DA176" s="46">
        <f t="shared" si="180"/>
        <v>0</v>
      </c>
      <c r="DB176" s="46">
        <f t="shared" si="180"/>
        <v>0</v>
      </c>
      <c r="DC176" s="46">
        <f t="shared" si="180"/>
        <v>0</v>
      </c>
      <c r="DD176" s="46">
        <f t="shared" si="180"/>
        <v>0</v>
      </c>
      <c r="DE176" s="46">
        <f t="shared" si="180"/>
        <v>0</v>
      </c>
      <c r="DF176" s="46">
        <f t="shared" si="180"/>
        <v>0</v>
      </c>
      <c r="DG176" s="46">
        <f t="shared" si="180"/>
        <v>0</v>
      </c>
      <c r="DH176" s="46">
        <f t="shared" si="180"/>
        <v>0</v>
      </c>
      <c r="DI176" s="46">
        <f t="shared" si="180"/>
        <v>0</v>
      </c>
      <c r="DJ176" s="46">
        <f t="shared" si="180"/>
        <v>0</v>
      </c>
      <c r="DK176" s="46">
        <f t="shared" si="180"/>
        <v>0</v>
      </c>
      <c r="DL176" s="46">
        <f t="shared" si="180"/>
        <v>3946.6989814643462</v>
      </c>
      <c r="DM176" s="46">
        <f t="shared" si="180"/>
        <v>16432132.555166503</v>
      </c>
      <c r="DN176" s="46">
        <f t="shared" si="180"/>
        <v>0</v>
      </c>
      <c r="DO176" s="46">
        <f t="shared" si="180"/>
        <v>0</v>
      </c>
      <c r="DP176" s="46">
        <f t="shared" si="180"/>
        <v>0</v>
      </c>
      <c r="DQ176" s="46">
        <f t="shared" si="180"/>
        <v>0</v>
      </c>
      <c r="DR176" s="46">
        <f t="shared" si="180"/>
        <v>0</v>
      </c>
      <c r="DS176" s="46">
        <f t="shared" si="180"/>
        <v>0</v>
      </c>
      <c r="DT176" s="46">
        <f t="shared" si="180"/>
        <v>0</v>
      </c>
      <c r="DU176" s="46">
        <f t="shared" si="180"/>
        <v>0</v>
      </c>
      <c r="DV176" s="46">
        <f t="shared" si="180"/>
        <v>0</v>
      </c>
      <c r="DW176" s="46">
        <f t="shared" si="180"/>
        <v>0</v>
      </c>
      <c r="DX176" s="46">
        <f t="shared" si="180"/>
        <v>19848.885367015249</v>
      </c>
      <c r="DY176" s="46">
        <f t="shared" si="180"/>
        <v>0</v>
      </c>
      <c r="DZ176" s="46">
        <f t="shared" si="180"/>
        <v>0</v>
      </c>
      <c r="EA176" s="46">
        <f t="shared" si="180"/>
        <v>0</v>
      </c>
      <c r="EB176" s="46">
        <f t="shared" si="180"/>
        <v>0</v>
      </c>
      <c r="EC176" s="46">
        <f t="shared" si="180"/>
        <v>0</v>
      </c>
      <c r="ED176" s="46">
        <f t="shared" ref="ED176:FC176" si="181">SUM(ED166:ED175)</f>
        <v>0</v>
      </c>
      <c r="EE176" s="46">
        <f t="shared" si="181"/>
        <v>0</v>
      </c>
      <c r="EF176" s="46">
        <f t="shared" si="181"/>
        <v>0</v>
      </c>
      <c r="EG176" s="46">
        <f t="shared" si="181"/>
        <v>0</v>
      </c>
      <c r="EH176" s="46">
        <f t="shared" si="181"/>
        <v>0</v>
      </c>
      <c r="EI176" s="46">
        <f t="shared" si="181"/>
        <v>2575781.7169479667</v>
      </c>
      <c r="EJ176" s="46">
        <f t="shared" si="181"/>
        <v>0</v>
      </c>
      <c r="EK176" s="46">
        <f t="shared" si="181"/>
        <v>0</v>
      </c>
      <c r="EL176" s="46">
        <f t="shared" si="181"/>
        <v>0</v>
      </c>
      <c r="EM176" s="46">
        <f t="shared" si="181"/>
        <v>0</v>
      </c>
      <c r="EN176" s="46">
        <f t="shared" si="181"/>
        <v>0</v>
      </c>
      <c r="EO176" s="46">
        <f t="shared" si="181"/>
        <v>0</v>
      </c>
      <c r="EP176" s="46">
        <f t="shared" si="181"/>
        <v>0</v>
      </c>
      <c r="EQ176" s="46">
        <f t="shared" si="181"/>
        <v>0</v>
      </c>
      <c r="ER176" s="46">
        <f t="shared" si="181"/>
        <v>0</v>
      </c>
      <c r="ES176" s="46">
        <f t="shared" si="181"/>
        <v>0</v>
      </c>
      <c r="ET176" s="46">
        <f t="shared" si="181"/>
        <v>0</v>
      </c>
      <c r="EU176" s="46">
        <f t="shared" si="181"/>
        <v>0</v>
      </c>
      <c r="EV176" s="46">
        <f t="shared" si="181"/>
        <v>0</v>
      </c>
      <c r="EW176" s="46">
        <f t="shared" si="181"/>
        <v>0</v>
      </c>
      <c r="EX176" s="46">
        <f t="shared" si="181"/>
        <v>0</v>
      </c>
      <c r="EY176" s="46">
        <f t="shared" si="181"/>
        <v>2595630.6023149816</v>
      </c>
      <c r="EZ176" s="46">
        <f t="shared" si="181"/>
        <v>2820031.6574814864</v>
      </c>
      <c r="FA176" s="46">
        <f t="shared" si="181"/>
        <v>19027763.157481488</v>
      </c>
      <c r="FB176" s="46">
        <f t="shared" si="181"/>
        <v>0</v>
      </c>
      <c r="FC176" s="46">
        <f t="shared" si="181"/>
        <v>19027763.157481488</v>
      </c>
    </row>
    <row r="177" spans="1:164" outlineLevel="1" x14ac:dyDescent="0.25">
      <c r="A177" s="21">
        <f t="shared" si="143"/>
        <v>171</v>
      </c>
      <c r="B177" s="298" t="s">
        <v>230</v>
      </c>
      <c r="C177" s="299"/>
      <c r="D177" s="300"/>
      <c r="E177" s="46">
        <f>+E176+E165</f>
        <v>60208848.769999996</v>
      </c>
      <c r="F177" s="46">
        <f t="shared" ref="F177:BQ177" si="182">+F176+F165</f>
        <v>0</v>
      </c>
      <c r="G177" s="46">
        <f t="shared" si="182"/>
        <v>0</v>
      </c>
      <c r="H177" s="46">
        <f t="shared" si="182"/>
        <v>0</v>
      </c>
      <c r="I177" s="46">
        <f t="shared" si="182"/>
        <v>0</v>
      </c>
      <c r="J177" s="46">
        <f t="shared" si="182"/>
        <v>0</v>
      </c>
      <c r="K177" s="46">
        <f t="shared" si="182"/>
        <v>0</v>
      </c>
      <c r="L177" s="46">
        <f t="shared" si="182"/>
        <v>0</v>
      </c>
      <c r="M177" s="46">
        <f t="shared" si="182"/>
        <v>0</v>
      </c>
      <c r="N177" s="46">
        <f t="shared" si="182"/>
        <v>0</v>
      </c>
      <c r="O177" s="46">
        <f t="shared" si="182"/>
        <v>0</v>
      </c>
      <c r="P177" s="46">
        <f t="shared" si="182"/>
        <v>1292050.5307426432</v>
      </c>
      <c r="Q177" s="46">
        <f t="shared" si="182"/>
        <v>0</v>
      </c>
      <c r="R177" s="46">
        <f t="shared" si="182"/>
        <v>0</v>
      </c>
      <c r="S177" s="46">
        <f t="shared" si="182"/>
        <v>0</v>
      </c>
      <c r="T177" s="46">
        <f t="shared" si="182"/>
        <v>0</v>
      </c>
      <c r="U177" s="46">
        <f t="shared" si="182"/>
        <v>0</v>
      </c>
      <c r="V177" s="46">
        <f t="shared" si="182"/>
        <v>0</v>
      </c>
      <c r="W177" s="46">
        <f t="shared" si="182"/>
        <v>353121.62726616039</v>
      </c>
      <c r="X177" s="46">
        <f t="shared" si="182"/>
        <v>0</v>
      </c>
      <c r="Y177" s="46">
        <f t="shared" si="182"/>
        <v>0</v>
      </c>
      <c r="Z177" s="46">
        <f t="shared" si="182"/>
        <v>0</v>
      </c>
      <c r="AA177" s="46">
        <f t="shared" si="182"/>
        <v>0</v>
      </c>
      <c r="AB177" s="46">
        <f t="shared" si="182"/>
        <v>0</v>
      </c>
      <c r="AC177" s="46">
        <f t="shared" si="182"/>
        <v>0</v>
      </c>
      <c r="AD177" s="46">
        <f t="shared" si="182"/>
        <v>0</v>
      </c>
      <c r="AE177" s="46">
        <f t="shared" si="182"/>
        <v>0</v>
      </c>
      <c r="AF177" s="46">
        <f t="shared" si="182"/>
        <v>0</v>
      </c>
      <c r="AG177" s="46">
        <f t="shared" si="182"/>
        <v>0</v>
      </c>
      <c r="AH177" s="46">
        <f t="shared" si="182"/>
        <v>0</v>
      </c>
      <c r="AI177" s="46">
        <f t="shared" si="182"/>
        <v>0</v>
      </c>
      <c r="AJ177" s="46">
        <f t="shared" si="182"/>
        <v>0</v>
      </c>
      <c r="AK177" s="46">
        <f t="shared" si="182"/>
        <v>1645172.1580088038</v>
      </c>
      <c r="AL177" s="46">
        <f t="shared" si="182"/>
        <v>0</v>
      </c>
      <c r="AM177" s="46">
        <f t="shared" si="182"/>
        <v>0</v>
      </c>
      <c r="AN177" s="46">
        <f t="shared" si="182"/>
        <v>0</v>
      </c>
      <c r="AO177" s="46">
        <f t="shared" si="182"/>
        <v>0</v>
      </c>
      <c r="AP177" s="46">
        <f t="shared" si="182"/>
        <v>0</v>
      </c>
      <c r="AQ177" s="46">
        <f t="shared" si="182"/>
        <v>0</v>
      </c>
      <c r="AR177" s="46">
        <f t="shared" si="182"/>
        <v>0</v>
      </c>
      <c r="AS177" s="46">
        <f t="shared" si="182"/>
        <v>0</v>
      </c>
      <c r="AT177" s="46">
        <f t="shared" si="182"/>
        <v>0</v>
      </c>
      <c r="AU177" s="46">
        <f t="shared" si="182"/>
        <v>0</v>
      </c>
      <c r="AV177" s="46">
        <f t="shared" si="182"/>
        <v>-536750.33257821831</v>
      </c>
      <c r="AW177" s="46">
        <f t="shared" si="182"/>
        <v>0</v>
      </c>
      <c r="AX177" s="46">
        <f t="shared" si="182"/>
        <v>0</v>
      </c>
      <c r="AY177" s="46">
        <f t="shared" si="182"/>
        <v>0</v>
      </c>
      <c r="AZ177" s="46">
        <f t="shared" si="182"/>
        <v>0</v>
      </c>
      <c r="BA177" s="46">
        <f t="shared" si="182"/>
        <v>0</v>
      </c>
      <c r="BB177" s="46">
        <f t="shared" si="182"/>
        <v>0</v>
      </c>
      <c r="BC177" s="46">
        <f t="shared" si="182"/>
        <v>0</v>
      </c>
      <c r="BD177" s="46">
        <f t="shared" si="182"/>
        <v>0</v>
      </c>
      <c r="BE177" s="46">
        <f t="shared" si="182"/>
        <v>0</v>
      </c>
      <c r="BF177" s="46">
        <f t="shared" si="182"/>
        <v>0</v>
      </c>
      <c r="BG177" s="46">
        <f t="shared" si="182"/>
        <v>0</v>
      </c>
      <c r="BH177" s="46">
        <f t="shared" si="182"/>
        <v>0</v>
      </c>
      <c r="BI177" s="46">
        <f t="shared" si="182"/>
        <v>0</v>
      </c>
      <c r="BJ177" s="46">
        <f t="shared" si="182"/>
        <v>0</v>
      </c>
      <c r="BK177" s="46">
        <f t="shared" si="182"/>
        <v>0</v>
      </c>
      <c r="BL177" s="46">
        <f t="shared" si="182"/>
        <v>0</v>
      </c>
      <c r="BM177" s="46">
        <f t="shared" si="182"/>
        <v>0</v>
      </c>
      <c r="BN177" s="46">
        <f t="shared" si="182"/>
        <v>0</v>
      </c>
      <c r="BO177" s="46">
        <f t="shared" si="182"/>
        <v>0</v>
      </c>
      <c r="BP177" s="46">
        <f t="shared" si="182"/>
        <v>0</v>
      </c>
      <c r="BQ177" s="46">
        <f t="shared" si="182"/>
        <v>0</v>
      </c>
      <c r="BR177" s="46">
        <f t="shared" ref="BR177:EC177" si="183">+BR176+BR165</f>
        <v>0</v>
      </c>
      <c r="BS177" s="46">
        <f t="shared" si="183"/>
        <v>0</v>
      </c>
      <c r="BT177" s="46">
        <f t="shared" si="183"/>
        <v>0</v>
      </c>
      <c r="BU177" s="46">
        <f t="shared" si="183"/>
        <v>0</v>
      </c>
      <c r="BV177" s="46">
        <f t="shared" si="183"/>
        <v>0</v>
      </c>
      <c r="BW177" s="46">
        <f t="shared" si="183"/>
        <v>0</v>
      </c>
      <c r="BX177" s="46">
        <f t="shared" si="183"/>
        <v>-536750.33257821831</v>
      </c>
      <c r="BY177" s="46">
        <f t="shared" si="183"/>
        <v>1108421.8254305853</v>
      </c>
      <c r="BZ177" s="46">
        <f t="shared" si="183"/>
        <v>61317270.59543059</v>
      </c>
      <c r="CA177" s="46">
        <f t="shared" si="183"/>
        <v>0</v>
      </c>
      <c r="CB177" s="46">
        <f t="shared" si="183"/>
        <v>0</v>
      </c>
      <c r="CC177" s="46">
        <f t="shared" si="183"/>
        <v>0</v>
      </c>
      <c r="CD177" s="46">
        <f t="shared" si="183"/>
        <v>0</v>
      </c>
      <c r="CE177" s="46">
        <f t="shared" si="183"/>
        <v>0</v>
      </c>
      <c r="CF177" s="46">
        <f t="shared" si="183"/>
        <v>0</v>
      </c>
      <c r="CG177" s="46">
        <f t="shared" si="183"/>
        <v>0</v>
      </c>
      <c r="CH177" s="46">
        <f t="shared" si="183"/>
        <v>0</v>
      </c>
      <c r="CI177" s="46">
        <f t="shared" si="183"/>
        <v>0</v>
      </c>
      <c r="CJ177" s="46">
        <f t="shared" si="183"/>
        <v>0</v>
      </c>
      <c r="CK177" s="46">
        <f t="shared" si="183"/>
        <v>19843.596493905879</v>
      </c>
      <c r="CL177" s="46">
        <f t="shared" si="183"/>
        <v>0</v>
      </c>
      <c r="CM177" s="46">
        <f t="shared" si="183"/>
        <v>0</v>
      </c>
      <c r="CN177" s="46">
        <f t="shared" si="183"/>
        <v>0</v>
      </c>
      <c r="CO177" s="46">
        <f t="shared" si="183"/>
        <v>0</v>
      </c>
      <c r="CP177" s="46">
        <f t="shared" si="183"/>
        <v>0</v>
      </c>
      <c r="CQ177" s="46">
        <f t="shared" si="183"/>
        <v>0</v>
      </c>
      <c r="CR177" s="46">
        <f t="shared" si="183"/>
        <v>0</v>
      </c>
      <c r="CS177" s="46">
        <f t="shared" si="183"/>
        <v>0</v>
      </c>
      <c r="CT177" s="46">
        <f t="shared" si="183"/>
        <v>0</v>
      </c>
      <c r="CU177" s="46">
        <f t="shared" si="183"/>
        <v>0</v>
      </c>
      <c r="CV177" s="46">
        <f t="shared" si="183"/>
        <v>0</v>
      </c>
      <c r="CW177" s="46">
        <f t="shared" si="183"/>
        <v>0</v>
      </c>
      <c r="CX177" s="46">
        <f t="shared" si="183"/>
        <v>0</v>
      </c>
      <c r="CY177" s="46">
        <f t="shared" si="183"/>
        <v>0</v>
      </c>
      <c r="CZ177" s="46">
        <f t="shared" si="183"/>
        <v>0</v>
      </c>
      <c r="DA177" s="46">
        <f t="shared" si="183"/>
        <v>0</v>
      </c>
      <c r="DB177" s="46">
        <f t="shared" si="183"/>
        <v>0</v>
      </c>
      <c r="DC177" s="46">
        <f t="shared" si="183"/>
        <v>0</v>
      </c>
      <c r="DD177" s="46">
        <f t="shared" si="183"/>
        <v>0</v>
      </c>
      <c r="DE177" s="46">
        <f t="shared" si="183"/>
        <v>0</v>
      </c>
      <c r="DF177" s="46">
        <f t="shared" si="183"/>
        <v>0</v>
      </c>
      <c r="DG177" s="46">
        <f t="shared" si="183"/>
        <v>0</v>
      </c>
      <c r="DH177" s="46">
        <f t="shared" si="183"/>
        <v>0</v>
      </c>
      <c r="DI177" s="46">
        <f t="shared" si="183"/>
        <v>0</v>
      </c>
      <c r="DJ177" s="46">
        <f t="shared" si="183"/>
        <v>0</v>
      </c>
      <c r="DK177" s="46">
        <f t="shared" si="183"/>
        <v>0</v>
      </c>
      <c r="DL177" s="46">
        <f t="shared" si="183"/>
        <v>19843.596493905879</v>
      </c>
      <c r="DM177" s="46">
        <f t="shared" si="183"/>
        <v>61337114.191924497</v>
      </c>
      <c r="DN177" s="46">
        <f t="shared" si="183"/>
        <v>0</v>
      </c>
      <c r="DO177" s="46">
        <f t="shared" si="183"/>
        <v>0</v>
      </c>
      <c r="DP177" s="46">
        <f t="shared" si="183"/>
        <v>0</v>
      </c>
      <c r="DQ177" s="46">
        <f t="shared" si="183"/>
        <v>0</v>
      </c>
      <c r="DR177" s="46">
        <f t="shared" si="183"/>
        <v>0</v>
      </c>
      <c r="DS177" s="46">
        <f t="shared" si="183"/>
        <v>0</v>
      </c>
      <c r="DT177" s="46">
        <f t="shared" si="183"/>
        <v>0</v>
      </c>
      <c r="DU177" s="46">
        <f t="shared" si="183"/>
        <v>0</v>
      </c>
      <c r="DV177" s="46">
        <f t="shared" si="183"/>
        <v>0</v>
      </c>
      <c r="DW177" s="46">
        <f t="shared" si="183"/>
        <v>0</v>
      </c>
      <c r="DX177" s="46">
        <f t="shared" si="183"/>
        <v>99798.153831003467</v>
      </c>
      <c r="DY177" s="46">
        <f t="shared" si="183"/>
        <v>0</v>
      </c>
      <c r="DZ177" s="46">
        <f t="shared" si="183"/>
        <v>0</v>
      </c>
      <c r="EA177" s="46">
        <f t="shared" si="183"/>
        <v>0</v>
      </c>
      <c r="EB177" s="46">
        <f t="shared" si="183"/>
        <v>0</v>
      </c>
      <c r="EC177" s="46">
        <f t="shared" si="183"/>
        <v>0</v>
      </c>
      <c r="ED177" s="46">
        <f t="shared" ref="ED177:FC177" si="184">+ED176+ED165</f>
        <v>0</v>
      </c>
      <c r="EE177" s="46">
        <f t="shared" si="184"/>
        <v>0</v>
      </c>
      <c r="EF177" s="46">
        <f t="shared" si="184"/>
        <v>0</v>
      </c>
      <c r="EG177" s="46">
        <f t="shared" si="184"/>
        <v>0</v>
      </c>
      <c r="EH177" s="46">
        <f t="shared" si="184"/>
        <v>0</v>
      </c>
      <c r="EI177" s="46">
        <f t="shared" si="184"/>
        <v>8956387.4752904736</v>
      </c>
      <c r="EJ177" s="46">
        <f t="shared" si="184"/>
        <v>0</v>
      </c>
      <c r="EK177" s="46">
        <f t="shared" si="184"/>
        <v>0</v>
      </c>
      <c r="EL177" s="46">
        <f t="shared" si="184"/>
        <v>0</v>
      </c>
      <c r="EM177" s="46">
        <f t="shared" si="184"/>
        <v>0</v>
      </c>
      <c r="EN177" s="46">
        <f t="shared" si="184"/>
        <v>0</v>
      </c>
      <c r="EO177" s="46">
        <f t="shared" si="184"/>
        <v>0</v>
      </c>
      <c r="EP177" s="46">
        <f t="shared" si="184"/>
        <v>0</v>
      </c>
      <c r="EQ177" s="46">
        <f t="shared" si="184"/>
        <v>0</v>
      </c>
      <c r="ER177" s="46">
        <f t="shared" si="184"/>
        <v>0</v>
      </c>
      <c r="ES177" s="46">
        <f t="shared" si="184"/>
        <v>0</v>
      </c>
      <c r="ET177" s="46">
        <f t="shared" si="184"/>
        <v>0</v>
      </c>
      <c r="EU177" s="46">
        <f t="shared" si="184"/>
        <v>0</v>
      </c>
      <c r="EV177" s="46">
        <f t="shared" si="184"/>
        <v>0</v>
      </c>
      <c r="EW177" s="46">
        <f t="shared" si="184"/>
        <v>0</v>
      </c>
      <c r="EX177" s="46">
        <f t="shared" si="184"/>
        <v>0</v>
      </c>
      <c r="EY177" s="46">
        <f t="shared" si="184"/>
        <v>9056185.6291214768</v>
      </c>
      <c r="EZ177" s="46">
        <f t="shared" si="184"/>
        <v>10184451.051045967</v>
      </c>
      <c r="FA177" s="46">
        <f t="shared" si="184"/>
        <v>70393299.82104598</v>
      </c>
      <c r="FB177" s="46">
        <f t="shared" si="184"/>
        <v>0</v>
      </c>
      <c r="FC177" s="46">
        <f t="shared" si="184"/>
        <v>70393299.82104598</v>
      </c>
      <c r="FD177" s="12">
        <v>0</v>
      </c>
      <c r="FE177" s="54"/>
      <c r="FF177" s="38"/>
      <c r="FG177" s="54"/>
      <c r="FH177" s="54"/>
    </row>
    <row r="178" spans="1:164" outlineLevel="2" x14ac:dyDescent="0.25">
      <c r="A178" s="21">
        <f t="shared" si="143"/>
        <v>172</v>
      </c>
      <c r="B178" s="306" t="s">
        <v>231</v>
      </c>
      <c r="C178" s="71" t="s">
        <v>232</v>
      </c>
      <c r="D178" s="53">
        <v>901</v>
      </c>
      <c r="E178" s="36">
        <v>92073.67</v>
      </c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5">
        <v>5493.338065524078</v>
      </c>
      <c r="Q178" s="37"/>
      <c r="R178" s="37"/>
      <c r="S178" s="37"/>
      <c r="T178" s="37"/>
      <c r="U178" s="37"/>
      <c r="V178" s="37"/>
      <c r="W178" s="36">
        <v>1896.9976510401168</v>
      </c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6">
        <f t="shared" ref="AK178:AK241" si="185">SUM(F178:AJ178)</f>
        <v>7390.3357165641946</v>
      </c>
      <c r="AV178" s="35">
        <v>-2279.0115526720429</v>
      </c>
      <c r="BX178" s="38">
        <f t="shared" ref="BX178:BX241" si="186">SUM(AL178:BW178)</f>
        <v>-2279.0115526720429</v>
      </c>
      <c r="BY178" s="38">
        <f t="shared" ref="BY178:BY182" si="187">BX178+AK178</f>
        <v>5111.3241638921518</v>
      </c>
      <c r="BZ178" s="38">
        <f t="shared" ref="BZ178:BZ182" si="188">BY178+E178</f>
        <v>97184.994163892145</v>
      </c>
      <c r="CK178" s="35">
        <v>84.254788327651141</v>
      </c>
      <c r="DL178" s="38">
        <f t="shared" ref="DL178:DL182" si="189">SUM(CA178:DK178)</f>
        <v>84.254788327651141</v>
      </c>
      <c r="DM178" s="38">
        <f t="shared" ref="DM178:DM241" si="190">DL178+BZ178</f>
        <v>97269.248952219801</v>
      </c>
      <c r="DX178" s="35">
        <v>423.73731642365465</v>
      </c>
      <c r="EI178" s="38">
        <v>27673.835101765304</v>
      </c>
      <c r="EY178" s="38">
        <f t="shared" ref="EY178:EY182" si="191">SUM(DN178:EX178)</f>
        <v>28097.57241818896</v>
      </c>
      <c r="EZ178" s="38">
        <f t="shared" ref="EZ178:EZ182" si="192">+BX178+AK178+DL178+EY178</f>
        <v>33293.151370408763</v>
      </c>
      <c r="FA178" s="38">
        <f t="shared" ref="FA178:FA182" si="193">+E178+EZ178</f>
        <v>125366.82137040875</v>
      </c>
      <c r="FC178" s="38">
        <f t="shared" ref="FC178:FC182" si="194">FA178+FB178</f>
        <v>125366.82137040875</v>
      </c>
    </row>
    <row r="179" spans="1:164" outlineLevel="2" x14ac:dyDescent="0.25">
      <c r="A179" s="21">
        <f t="shared" si="143"/>
        <v>173</v>
      </c>
      <c r="B179" s="307"/>
      <c r="C179" s="71" t="s">
        <v>233</v>
      </c>
      <c r="D179" s="53">
        <v>902</v>
      </c>
      <c r="E179" s="36">
        <v>9338641.379999999</v>
      </c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5">
        <v>4937.9150340529559</v>
      </c>
      <c r="Q179" s="37"/>
      <c r="R179" s="37"/>
      <c r="S179" s="37"/>
      <c r="T179" s="37"/>
      <c r="U179" s="37"/>
      <c r="V179" s="37"/>
      <c r="W179" s="36">
        <v>1705.1951124985935</v>
      </c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6">
        <f t="shared" si="185"/>
        <v>6643.1101465515494</v>
      </c>
      <c r="AV179" s="35">
        <v>-2048.5841713158852</v>
      </c>
      <c r="BX179" s="38">
        <f t="shared" si="186"/>
        <v>-2048.5841713158852</v>
      </c>
      <c r="BY179" s="38">
        <f t="shared" si="187"/>
        <v>4594.5259752356642</v>
      </c>
      <c r="BZ179" s="38">
        <f t="shared" si="188"/>
        <v>9343235.9059752338</v>
      </c>
      <c r="CK179" s="35">
        <v>75.735915214307241</v>
      </c>
      <c r="DL179" s="38">
        <f t="shared" si="189"/>
        <v>75.735915214307241</v>
      </c>
      <c r="DM179" s="38">
        <f t="shared" si="190"/>
        <v>9343311.6418904476</v>
      </c>
      <c r="DX179" s="35">
        <v>380.89388279037229</v>
      </c>
      <c r="EI179" s="38">
        <v>1061095.5845195651</v>
      </c>
      <c r="EY179" s="38">
        <f t="shared" si="191"/>
        <v>1061476.4784023555</v>
      </c>
      <c r="EZ179" s="38">
        <f t="shared" si="192"/>
        <v>1066146.7402928055</v>
      </c>
      <c r="FA179" s="38">
        <f t="shared" si="193"/>
        <v>10404788.120292805</v>
      </c>
      <c r="FC179" s="38">
        <f t="shared" si="194"/>
        <v>10404788.120292805</v>
      </c>
    </row>
    <row r="180" spans="1:164" outlineLevel="2" x14ac:dyDescent="0.25">
      <c r="A180" s="21">
        <f t="shared" si="143"/>
        <v>174</v>
      </c>
      <c r="B180" s="307"/>
      <c r="C180" s="71" t="s">
        <v>234</v>
      </c>
      <c r="D180" s="53">
        <v>903</v>
      </c>
      <c r="E180" s="36">
        <v>12441181.93</v>
      </c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5">
        <v>270079.62671690574</v>
      </c>
      <c r="Q180" s="37"/>
      <c r="R180" s="36">
        <v>3870.6276671299306</v>
      </c>
      <c r="S180" s="37"/>
      <c r="T180" s="37"/>
      <c r="U180" s="37"/>
      <c r="V180" s="37"/>
      <c r="W180" s="36">
        <v>93265.772352731277</v>
      </c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6">
        <f t="shared" si="185"/>
        <v>367216.02673676691</v>
      </c>
      <c r="AV180" s="35">
        <v>-112047.46223286723</v>
      </c>
      <c r="BX180" s="38">
        <f t="shared" si="186"/>
        <v>-112047.46223286723</v>
      </c>
      <c r="BY180" s="38">
        <f t="shared" si="187"/>
        <v>255168.56450389969</v>
      </c>
      <c r="BZ180" s="38">
        <f t="shared" si="188"/>
        <v>12696350.494503899</v>
      </c>
      <c r="CK180" s="35">
        <v>4142.3814644608083</v>
      </c>
      <c r="DL180" s="38">
        <f t="shared" si="189"/>
        <v>4142.3814644608083</v>
      </c>
      <c r="DM180" s="38">
        <f t="shared" si="190"/>
        <v>12700492.875968359</v>
      </c>
      <c r="DX180" s="35">
        <v>20833.018991487446</v>
      </c>
      <c r="EI180" s="38">
        <v>1840395.3557780534</v>
      </c>
      <c r="EY180" s="38">
        <f t="shared" si="191"/>
        <v>1861228.3747695407</v>
      </c>
      <c r="EZ180" s="38">
        <f t="shared" si="192"/>
        <v>2120539.3207379011</v>
      </c>
      <c r="FA180" s="38">
        <f t="shared" si="193"/>
        <v>14561721.250737902</v>
      </c>
      <c r="FC180" s="38">
        <f t="shared" si="194"/>
        <v>14561721.250737902</v>
      </c>
    </row>
    <row r="181" spans="1:164" outlineLevel="2" x14ac:dyDescent="0.25">
      <c r="A181" s="21">
        <f t="shared" si="143"/>
        <v>175</v>
      </c>
      <c r="B181" s="307"/>
      <c r="C181" s="71" t="s">
        <v>235</v>
      </c>
      <c r="D181" s="53">
        <v>904</v>
      </c>
      <c r="E181" s="36">
        <v>4569068.72</v>
      </c>
      <c r="F181" s="36">
        <v>24976.266979092794</v>
      </c>
      <c r="G181" s="36">
        <v>-1971345.6284835225</v>
      </c>
      <c r="H181" s="35">
        <v>203.35994729073133</v>
      </c>
      <c r="I181" s="37"/>
      <c r="J181" s="37"/>
      <c r="K181" s="36">
        <v>-420667.37425281992</v>
      </c>
      <c r="L181" s="37"/>
      <c r="M181" s="37"/>
      <c r="N181" s="37"/>
      <c r="O181" s="37"/>
      <c r="P181" s="35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6">
        <f t="shared" si="185"/>
        <v>-2366833.3758099591</v>
      </c>
      <c r="AL181" s="36">
        <v>-165025.56325803889</v>
      </c>
      <c r="AN181" s="38">
        <v>54580.223143404502</v>
      </c>
      <c r="AV181" s="35"/>
      <c r="BX181" s="38">
        <f t="shared" si="186"/>
        <v>-110445.3401146344</v>
      </c>
      <c r="BY181" s="38">
        <f t="shared" si="187"/>
        <v>-2477278.7159245936</v>
      </c>
      <c r="BZ181" s="38">
        <f t="shared" si="188"/>
        <v>2091790.0040754061</v>
      </c>
      <c r="CA181" s="38">
        <v>66068.027357794897</v>
      </c>
      <c r="CK181" s="35"/>
      <c r="DL181" s="38">
        <f t="shared" si="189"/>
        <v>66068.027357794897</v>
      </c>
      <c r="DM181" s="38">
        <f t="shared" si="190"/>
        <v>2157858.0314332009</v>
      </c>
      <c r="DN181" s="38">
        <v>13748.302747349264</v>
      </c>
      <c r="DX181" s="35"/>
      <c r="EI181" s="38">
        <v>5932.5670560006984</v>
      </c>
      <c r="EY181" s="38">
        <f t="shared" si="191"/>
        <v>19680.86980334996</v>
      </c>
      <c r="EZ181" s="38">
        <f t="shared" si="192"/>
        <v>-2391529.8187634489</v>
      </c>
      <c r="FA181" s="38">
        <f t="shared" si="193"/>
        <v>2177538.9012365509</v>
      </c>
      <c r="FB181" s="38">
        <v>390638.59653194895</v>
      </c>
      <c r="FC181" s="38">
        <f t="shared" si="194"/>
        <v>2568177.4977684999</v>
      </c>
    </row>
    <row r="182" spans="1:164" outlineLevel="1" x14ac:dyDescent="0.25">
      <c r="A182" s="21">
        <f t="shared" si="143"/>
        <v>176</v>
      </c>
      <c r="B182" s="308"/>
      <c r="C182" s="71" t="s">
        <v>236</v>
      </c>
      <c r="D182" s="53">
        <v>905</v>
      </c>
      <c r="E182" s="36">
        <v>0</v>
      </c>
      <c r="AK182" s="36">
        <f t="shared" si="185"/>
        <v>0</v>
      </c>
      <c r="BX182" s="38">
        <f t="shared" si="186"/>
        <v>0</v>
      </c>
      <c r="BY182" s="38">
        <f t="shared" si="187"/>
        <v>0</v>
      </c>
      <c r="BZ182" s="38">
        <f t="shared" si="188"/>
        <v>0</v>
      </c>
      <c r="DL182" s="38">
        <f t="shared" si="189"/>
        <v>0</v>
      </c>
      <c r="DM182" s="38">
        <f t="shared" si="190"/>
        <v>0</v>
      </c>
      <c r="EI182" s="38">
        <v>0</v>
      </c>
      <c r="EY182" s="38">
        <f t="shared" si="191"/>
        <v>0</v>
      </c>
      <c r="EZ182" s="38">
        <f t="shared" si="192"/>
        <v>0</v>
      </c>
      <c r="FA182" s="38">
        <f t="shared" si="193"/>
        <v>0</v>
      </c>
      <c r="FC182" s="38">
        <f t="shared" si="194"/>
        <v>0</v>
      </c>
    </row>
    <row r="183" spans="1:164" outlineLevel="1" x14ac:dyDescent="0.25">
      <c r="A183" s="21">
        <f t="shared" si="143"/>
        <v>177</v>
      </c>
      <c r="B183" s="298" t="s">
        <v>237</v>
      </c>
      <c r="C183" s="299"/>
      <c r="D183" s="300"/>
      <c r="E183" s="46">
        <f>SUM(E178:E182)</f>
        <v>26440965.699999996</v>
      </c>
      <c r="F183" s="46">
        <f t="shared" ref="F183:BQ183" si="195">SUM(F178:F182)</f>
        <v>24976.266979092794</v>
      </c>
      <c r="G183" s="46">
        <f t="shared" si="195"/>
        <v>-1971345.6284835225</v>
      </c>
      <c r="H183" s="46">
        <f t="shared" si="195"/>
        <v>203.35994729073133</v>
      </c>
      <c r="I183" s="46">
        <f t="shared" si="195"/>
        <v>0</v>
      </c>
      <c r="J183" s="46">
        <f t="shared" si="195"/>
        <v>0</v>
      </c>
      <c r="K183" s="46">
        <f t="shared" si="195"/>
        <v>-420667.37425281992</v>
      </c>
      <c r="L183" s="46">
        <f t="shared" si="195"/>
        <v>0</v>
      </c>
      <c r="M183" s="46">
        <f t="shared" si="195"/>
        <v>0</v>
      </c>
      <c r="N183" s="46">
        <f t="shared" si="195"/>
        <v>0</v>
      </c>
      <c r="O183" s="46">
        <f t="shared" si="195"/>
        <v>0</v>
      </c>
      <c r="P183" s="46">
        <f t="shared" si="195"/>
        <v>280510.87981648277</v>
      </c>
      <c r="Q183" s="46">
        <f t="shared" si="195"/>
        <v>0</v>
      </c>
      <c r="R183" s="46">
        <f t="shared" si="195"/>
        <v>3870.6276671299306</v>
      </c>
      <c r="S183" s="46">
        <f t="shared" si="195"/>
        <v>0</v>
      </c>
      <c r="T183" s="46">
        <f t="shared" si="195"/>
        <v>0</v>
      </c>
      <c r="U183" s="46">
        <f t="shared" si="195"/>
        <v>0</v>
      </c>
      <c r="V183" s="46">
        <f t="shared" si="195"/>
        <v>0</v>
      </c>
      <c r="W183" s="46">
        <f t="shared" si="195"/>
        <v>96867.965116269988</v>
      </c>
      <c r="X183" s="46">
        <f t="shared" si="195"/>
        <v>0</v>
      </c>
      <c r="Y183" s="46">
        <f t="shared" si="195"/>
        <v>0</v>
      </c>
      <c r="Z183" s="46">
        <f t="shared" si="195"/>
        <v>0</v>
      </c>
      <c r="AA183" s="46">
        <f t="shared" si="195"/>
        <v>0</v>
      </c>
      <c r="AB183" s="46">
        <f t="shared" si="195"/>
        <v>0</v>
      </c>
      <c r="AC183" s="46">
        <f t="shared" si="195"/>
        <v>0</v>
      </c>
      <c r="AD183" s="46">
        <f t="shared" si="195"/>
        <v>0</v>
      </c>
      <c r="AE183" s="46">
        <f t="shared" si="195"/>
        <v>0</v>
      </c>
      <c r="AF183" s="46">
        <f t="shared" si="195"/>
        <v>0</v>
      </c>
      <c r="AG183" s="46">
        <f t="shared" si="195"/>
        <v>0</v>
      </c>
      <c r="AH183" s="46">
        <f t="shared" si="195"/>
        <v>0</v>
      </c>
      <c r="AI183" s="46">
        <f t="shared" si="195"/>
        <v>0</v>
      </c>
      <c r="AJ183" s="46">
        <f t="shared" si="195"/>
        <v>0</v>
      </c>
      <c r="AK183" s="46">
        <f t="shared" si="195"/>
        <v>-1985583.9032100765</v>
      </c>
      <c r="AL183" s="46">
        <f t="shared" si="195"/>
        <v>-165025.56325803889</v>
      </c>
      <c r="AM183" s="46">
        <f t="shared" si="195"/>
        <v>0</v>
      </c>
      <c r="AN183" s="46">
        <f t="shared" si="195"/>
        <v>54580.223143404502</v>
      </c>
      <c r="AO183" s="46">
        <f t="shared" si="195"/>
        <v>0</v>
      </c>
      <c r="AP183" s="46">
        <f t="shared" si="195"/>
        <v>0</v>
      </c>
      <c r="AQ183" s="46">
        <f t="shared" si="195"/>
        <v>0</v>
      </c>
      <c r="AR183" s="46">
        <f t="shared" si="195"/>
        <v>0</v>
      </c>
      <c r="AS183" s="46">
        <f t="shared" si="195"/>
        <v>0</v>
      </c>
      <c r="AT183" s="46">
        <f t="shared" si="195"/>
        <v>0</v>
      </c>
      <c r="AU183" s="46">
        <f t="shared" si="195"/>
        <v>0</v>
      </c>
      <c r="AV183" s="46">
        <f t="shared" si="195"/>
        <v>-116375.05795685516</v>
      </c>
      <c r="AW183" s="46">
        <f t="shared" si="195"/>
        <v>0</v>
      </c>
      <c r="AX183" s="46">
        <f t="shared" si="195"/>
        <v>0</v>
      </c>
      <c r="AY183" s="46">
        <f t="shared" si="195"/>
        <v>0</v>
      </c>
      <c r="AZ183" s="46">
        <f t="shared" si="195"/>
        <v>0</v>
      </c>
      <c r="BA183" s="46">
        <f t="shared" si="195"/>
        <v>0</v>
      </c>
      <c r="BB183" s="46">
        <f t="shared" si="195"/>
        <v>0</v>
      </c>
      <c r="BC183" s="46">
        <f t="shared" si="195"/>
        <v>0</v>
      </c>
      <c r="BD183" s="46">
        <f t="shared" si="195"/>
        <v>0</v>
      </c>
      <c r="BE183" s="46">
        <f t="shared" si="195"/>
        <v>0</v>
      </c>
      <c r="BF183" s="46">
        <f t="shared" si="195"/>
        <v>0</v>
      </c>
      <c r="BG183" s="46">
        <f t="shared" si="195"/>
        <v>0</v>
      </c>
      <c r="BH183" s="46">
        <f t="shared" si="195"/>
        <v>0</v>
      </c>
      <c r="BI183" s="46">
        <f t="shared" si="195"/>
        <v>0</v>
      </c>
      <c r="BJ183" s="46">
        <f t="shared" si="195"/>
        <v>0</v>
      </c>
      <c r="BK183" s="46">
        <f t="shared" si="195"/>
        <v>0</v>
      </c>
      <c r="BL183" s="46">
        <f t="shared" si="195"/>
        <v>0</v>
      </c>
      <c r="BM183" s="46">
        <f t="shared" si="195"/>
        <v>0</v>
      </c>
      <c r="BN183" s="46">
        <f t="shared" si="195"/>
        <v>0</v>
      </c>
      <c r="BO183" s="46">
        <f t="shared" si="195"/>
        <v>0</v>
      </c>
      <c r="BP183" s="46">
        <f t="shared" si="195"/>
        <v>0</v>
      </c>
      <c r="BQ183" s="46">
        <f t="shared" si="195"/>
        <v>0</v>
      </c>
      <c r="BR183" s="46">
        <f t="shared" ref="BR183:EC183" si="196">SUM(BR178:BR182)</f>
        <v>0</v>
      </c>
      <c r="BS183" s="46">
        <f t="shared" si="196"/>
        <v>0</v>
      </c>
      <c r="BT183" s="46">
        <f t="shared" si="196"/>
        <v>0</v>
      </c>
      <c r="BU183" s="46">
        <f t="shared" si="196"/>
        <v>0</v>
      </c>
      <c r="BV183" s="46">
        <f t="shared" si="196"/>
        <v>0</v>
      </c>
      <c r="BW183" s="46">
        <f t="shared" si="196"/>
        <v>0</v>
      </c>
      <c r="BX183" s="46">
        <f t="shared" si="196"/>
        <v>-226820.39807148956</v>
      </c>
      <c r="BY183" s="46">
        <f t="shared" si="196"/>
        <v>-2212404.3012815663</v>
      </c>
      <c r="BZ183" s="46">
        <f t="shared" si="196"/>
        <v>24228561.398718432</v>
      </c>
      <c r="CA183" s="46">
        <f t="shared" si="196"/>
        <v>66068.027357794897</v>
      </c>
      <c r="CB183" s="46">
        <f t="shared" si="196"/>
        <v>0</v>
      </c>
      <c r="CC183" s="46">
        <f t="shared" si="196"/>
        <v>0</v>
      </c>
      <c r="CD183" s="46">
        <f t="shared" si="196"/>
        <v>0</v>
      </c>
      <c r="CE183" s="46">
        <f t="shared" si="196"/>
        <v>0</v>
      </c>
      <c r="CF183" s="46">
        <f t="shared" si="196"/>
        <v>0</v>
      </c>
      <c r="CG183" s="46">
        <f t="shared" si="196"/>
        <v>0</v>
      </c>
      <c r="CH183" s="46">
        <f t="shared" si="196"/>
        <v>0</v>
      </c>
      <c r="CI183" s="46">
        <f t="shared" si="196"/>
        <v>0</v>
      </c>
      <c r="CJ183" s="46">
        <f t="shared" si="196"/>
        <v>0</v>
      </c>
      <c r="CK183" s="46">
        <f t="shared" si="196"/>
        <v>4302.3721680027666</v>
      </c>
      <c r="CL183" s="46">
        <f t="shared" si="196"/>
        <v>0</v>
      </c>
      <c r="CM183" s="46">
        <f t="shared" si="196"/>
        <v>0</v>
      </c>
      <c r="CN183" s="46">
        <f t="shared" si="196"/>
        <v>0</v>
      </c>
      <c r="CO183" s="46">
        <f t="shared" si="196"/>
        <v>0</v>
      </c>
      <c r="CP183" s="46">
        <f t="shared" si="196"/>
        <v>0</v>
      </c>
      <c r="CQ183" s="46">
        <f t="shared" si="196"/>
        <v>0</v>
      </c>
      <c r="CR183" s="46">
        <f t="shared" si="196"/>
        <v>0</v>
      </c>
      <c r="CS183" s="46">
        <f t="shared" si="196"/>
        <v>0</v>
      </c>
      <c r="CT183" s="46">
        <f t="shared" si="196"/>
        <v>0</v>
      </c>
      <c r="CU183" s="46">
        <f t="shared" si="196"/>
        <v>0</v>
      </c>
      <c r="CV183" s="46">
        <f t="shared" si="196"/>
        <v>0</v>
      </c>
      <c r="CW183" s="46">
        <f t="shared" si="196"/>
        <v>0</v>
      </c>
      <c r="CX183" s="46">
        <f t="shared" si="196"/>
        <v>0</v>
      </c>
      <c r="CY183" s="46">
        <f t="shared" si="196"/>
        <v>0</v>
      </c>
      <c r="CZ183" s="46">
        <f t="shared" si="196"/>
        <v>0</v>
      </c>
      <c r="DA183" s="46">
        <f t="shared" si="196"/>
        <v>0</v>
      </c>
      <c r="DB183" s="46">
        <f t="shared" si="196"/>
        <v>0</v>
      </c>
      <c r="DC183" s="46">
        <f t="shared" si="196"/>
        <v>0</v>
      </c>
      <c r="DD183" s="46">
        <f t="shared" si="196"/>
        <v>0</v>
      </c>
      <c r="DE183" s="46">
        <f t="shared" si="196"/>
        <v>0</v>
      </c>
      <c r="DF183" s="46">
        <f t="shared" si="196"/>
        <v>0</v>
      </c>
      <c r="DG183" s="46">
        <f t="shared" si="196"/>
        <v>0</v>
      </c>
      <c r="DH183" s="46">
        <f t="shared" si="196"/>
        <v>0</v>
      </c>
      <c r="DI183" s="46">
        <f t="shared" si="196"/>
        <v>0</v>
      </c>
      <c r="DJ183" s="46">
        <f t="shared" si="196"/>
        <v>0</v>
      </c>
      <c r="DK183" s="46">
        <f t="shared" si="196"/>
        <v>0</v>
      </c>
      <c r="DL183" s="46">
        <f t="shared" si="196"/>
        <v>70370.399525797664</v>
      </c>
      <c r="DM183" s="46">
        <f t="shared" si="196"/>
        <v>24298931.79824423</v>
      </c>
      <c r="DN183" s="46">
        <f t="shared" si="196"/>
        <v>13748.302747349264</v>
      </c>
      <c r="DO183" s="46">
        <f t="shared" si="196"/>
        <v>0</v>
      </c>
      <c r="DP183" s="46">
        <f t="shared" si="196"/>
        <v>0</v>
      </c>
      <c r="DQ183" s="46">
        <f t="shared" si="196"/>
        <v>0</v>
      </c>
      <c r="DR183" s="46">
        <f t="shared" si="196"/>
        <v>0</v>
      </c>
      <c r="DS183" s="46">
        <f t="shared" si="196"/>
        <v>0</v>
      </c>
      <c r="DT183" s="46">
        <f t="shared" si="196"/>
        <v>0</v>
      </c>
      <c r="DU183" s="46">
        <f t="shared" si="196"/>
        <v>0</v>
      </c>
      <c r="DV183" s="46">
        <f t="shared" si="196"/>
        <v>0</v>
      </c>
      <c r="DW183" s="46">
        <f t="shared" si="196"/>
        <v>0</v>
      </c>
      <c r="DX183" s="46">
        <f t="shared" si="196"/>
        <v>21637.650190701472</v>
      </c>
      <c r="DY183" s="46">
        <f t="shared" si="196"/>
        <v>0</v>
      </c>
      <c r="DZ183" s="46">
        <f t="shared" si="196"/>
        <v>0</v>
      </c>
      <c r="EA183" s="46">
        <f t="shared" si="196"/>
        <v>0</v>
      </c>
      <c r="EB183" s="46">
        <f t="shared" si="196"/>
        <v>0</v>
      </c>
      <c r="EC183" s="46">
        <f t="shared" si="196"/>
        <v>0</v>
      </c>
      <c r="ED183" s="46">
        <f t="shared" ref="ED183:FC183" si="197">SUM(ED178:ED182)</f>
        <v>0</v>
      </c>
      <c r="EE183" s="46">
        <f t="shared" si="197"/>
        <v>0</v>
      </c>
      <c r="EF183" s="46">
        <f t="shared" si="197"/>
        <v>0</v>
      </c>
      <c r="EG183" s="46">
        <f t="shared" si="197"/>
        <v>0</v>
      </c>
      <c r="EH183" s="46">
        <f t="shared" si="197"/>
        <v>0</v>
      </c>
      <c r="EI183" s="46">
        <f t="shared" si="197"/>
        <v>2935097.3424553848</v>
      </c>
      <c r="EJ183" s="46">
        <f t="shared" si="197"/>
        <v>0</v>
      </c>
      <c r="EK183" s="46">
        <f t="shared" si="197"/>
        <v>0</v>
      </c>
      <c r="EL183" s="46">
        <f t="shared" si="197"/>
        <v>0</v>
      </c>
      <c r="EM183" s="46">
        <f t="shared" si="197"/>
        <v>0</v>
      </c>
      <c r="EN183" s="46">
        <f t="shared" si="197"/>
        <v>0</v>
      </c>
      <c r="EO183" s="46">
        <f t="shared" si="197"/>
        <v>0</v>
      </c>
      <c r="EP183" s="46">
        <f t="shared" si="197"/>
        <v>0</v>
      </c>
      <c r="EQ183" s="46">
        <f t="shared" si="197"/>
        <v>0</v>
      </c>
      <c r="ER183" s="46">
        <f t="shared" si="197"/>
        <v>0</v>
      </c>
      <c r="ES183" s="46">
        <f t="shared" si="197"/>
        <v>0</v>
      </c>
      <c r="ET183" s="46">
        <f t="shared" si="197"/>
        <v>0</v>
      </c>
      <c r="EU183" s="46">
        <f t="shared" si="197"/>
        <v>0</v>
      </c>
      <c r="EV183" s="46">
        <f t="shared" si="197"/>
        <v>0</v>
      </c>
      <c r="EW183" s="46">
        <f t="shared" si="197"/>
        <v>0</v>
      </c>
      <c r="EX183" s="46">
        <f t="shared" si="197"/>
        <v>0</v>
      </c>
      <c r="EY183" s="46">
        <f t="shared" si="197"/>
        <v>2970483.2953934348</v>
      </c>
      <c r="EZ183" s="46">
        <f t="shared" si="197"/>
        <v>828449.39363766648</v>
      </c>
      <c r="FA183" s="46">
        <f t="shared" si="197"/>
        <v>27269415.093637668</v>
      </c>
      <c r="FB183" s="46">
        <f t="shared" si="197"/>
        <v>390638.59653194895</v>
      </c>
      <c r="FC183" s="46">
        <f t="shared" si="197"/>
        <v>27660053.690169614</v>
      </c>
      <c r="FD183" s="12">
        <v>0</v>
      </c>
    </row>
    <row r="184" spans="1:164" ht="15.6" customHeight="1" outlineLevel="2" x14ac:dyDescent="0.25">
      <c r="A184" s="21">
        <f t="shared" si="143"/>
        <v>178</v>
      </c>
      <c r="B184" s="302" t="s">
        <v>238</v>
      </c>
      <c r="C184" s="72" t="s">
        <v>232</v>
      </c>
      <c r="D184" s="73">
        <v>907</v>
      </c>
      <c r="AK184" s="36">
        <f t="shared" si="185"/>
        <v>0</v>
      </c>
      <c r="BX184" s="38">
        <f t="shared" si="186"/>
        <v>0</v>
      </c>
      <c r="BY184" s="38">
        <f t="shared" ref="BY184:BY187" si="198">BX184+AK184</f>
        <v>0</v>
      </c>
      <c r="BZ184" s="38">
        <f t="shared" ref="BZ184:BZ187" si="199">BY184+E184</f>
        <v>0</v>
      </c>
      <c r="DL184" s="38">
        <f t="shared" ref="DL184:DL187" si="200">SUM(CA184:DK184)</f>
        <v>0</v>
      </c>
      <c r="DM184" s="38">
        <f t="shared" si="190"/>
        <v>0</v>
      </c>
      <c r="EY184" s="38">
        <f t="shared" ref="EY184:EY187" si="201">SUM(DN184:EX184)</f>
        <v>0</v>
      </c>
      <c r="EZ184" s="38">
        <f t="shared" ref="EZ184:EZ187" si="202">+BX184+AK184+DL184+EY184</f>
        <v>0</v>
      </c>
      <c r="FA184" s="38">
        <f t="shared" ref="FA184:FA187" si="203">+E184+EZ184</f>
        <v>0</v>
      </c>
      <c r="FC184" s="38">
        <f t="shared" ref="FC184:FC187" si="204">FA184+FB184</f>
        <v>0</v>
      </c>
    </row>
    <row r="185" spans="1:164" outlineLevel="2" x14ac:dyDescent="0.25">
      <c r="A185" s="21">
        <f t="shared" si="143"/>
        <v>179</v>
      </c>
      <c r="B185" s="302"/>
      <c r="C185" s="72" t="s">
        <v>239</v>
      </c>
      <c r="D185" s="74">
        <v>908</v>
      </c>
      <c r="E185" s="36">
        <v>25415759.359999999</v>
      </c>
      <c r="F185" s="37"/>
      <c r="G185" s="36">
        <v>-24413898.16</v>
      </c>
      <c r="H185" s="37"/>
      <c r="I185" s="37"/>
      <c r="J185" s="37"/>
      <c r="K185" s="37"/>
      <c r="L185" s="37"/>
      <c r="M185" s="37"/>
      <c r="N185" s="37"/>
      <c r="O185" s="37"/>
      <c r="P185" s="35">
        <v>33082.528378648291</v>
      </c>
      <c r="Q185" s="37"/>
      <c r="R185" s="37"/>
      <c r="S185" s="37"/>
      <c r="T185" s="37"/>
      <c r="U185" s="37"/>
      <c r="V185" s="37"/>
      <c r="W185" s="36">
        <v>13748.123614062126</v>
      </c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6">
        <f t="shared" si="185"/>
        <v>-24367067.508007292</v>
      </c>
      <c r="AV185" s="35">
        <v>-13707.67692918755</v>
      </c>
      <c r="BX185" s="38">
        <f t="shared" si="186"/>
        <v>-13707.67692918755</v>
      </c>
      <c r="BY185" s="38">
        <f t="shared" si="198"/>
        <v>-24380775.184936479</v>
      </c>
      <c r="BZ185" s="38">
        <f t="shared" si="199"/>
        <v>1034984.1750635207</v>
      </c>
      <c r="CK185" s="35">
        <v>506.77119946074782</v>
      </c>
      <c r="DL185" s="38">
        <f t="shared" si="200"/>
        <v>506.77119946074782</v>
      </c>
      <c r="DM185" s="38">
        <f t="shared" si="190"/>
        <v>1035490.9462629814</v>
      </c>
      <c r="DX185" s="35">
        <v>2548.67257235542</v>
      </c>
      <c r="EI185" s="38">
        <v>-104599.21406965202</v>
      </c>
      <c r="EY185" s="38">
        <f t="shared" si="201"/>
        <v>-102050.5414972966</v>
      </c>
      <c r="EZ185" s="38">
        <f t="shared" si="202"/>
        <v>-24482318.955234315</v>
      </c>
      <c r="FA185" s="38">
        <f t="shared" si="203"/>
        <v>933440.40476568416</v>
      </c>
      <c r="FC185" s="38">
        <f t="shared" si="204"/>
        <v>933440.40476568416</v>
      </c>
    </row>
    <row r="186" spans="1:164" ht="31.5" outlineLevel="2" x14ac:dyDescent="0.25">
      <c r="A186" s="21">
        <f t="shared" si="143"/>
        <v>180</v>
      </c>
      <c r="B186" s="302"/>
      <c r="C186" s="72" t="s">
        <v>240</v>
      </c>
      <c r="D186" s="74">
        <v>909</v>
      </c>
      <c r="E186" s="36">
        <v>1616745.49</v>
      </c>
      <c r="F186" s="37"/>
      <c r="G186" s="36">
        <v>-4350</v>
      </c>
      <c r="H186" s="37"/>
      <c r="I186" s="37"/>
      <c r="J186" s="37"/>
      <c r="K186" s="37"/>
      <c r="L186" s="37"/>
      <c r="M186" s="37"/>
      <c r="N186" s="37"/>
      <c r="O186" s="37"/>
      <c r="P186" s="35">
        <v>36948.658858883406</v>
      </c>
      <c r="Q186" s="37"/>
      <c r="R186" s="37"/>
      <c r="S186" s="37"/>
      <c r="T186" s="37"/>
      <c r="U186" s="37"/>
      <c r="V186" s="37"/>
      <c r="W186" s="36">
        <v>15354.773478969988</v>
      </c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6">
        <f t="shared" si="185"/>
        <v>47953.432337853395</v>
      </c>
      <c r="AV186" s="35">
        <v>-15309.600064643892</v>
      </c>
      <c r="BX186" s="38">
        <f t="shared" si="186"/>
        <v>-15309.600064643892</v>
      </c>
      <c r="BY186" s="38">
        <f t="shared" si="198"/>
        <v>32643.832273209504</v>
      </c>
      <c r="BZ186" s="38">
        <f t="shared" si="199"/>
        <v>1649389.3222732095</v>
      </c>
      <c r="CK186" s="35">
        <v>565.99410885618011</v>
      </c>
      <c r="DL186" s="38">
        <f t="shared" si="200"/>
        <v>565.99410885618011</v>
      </c>
      <c r="DM186" s="38">
        <f t="shared" si="190"/>
        <v>1649955.3163820656</v>
      </c>
      <c r="DX186" s="35">
        <v>2846.5186318628321</v>
      </c>
      <c r="EI186" s="38">
        <v>-58258.106594343903</v>
      </c>
      <c r="EY186" s="38">
        <f t="shared" si="201"/>
        <v>-55411.58796248107</v>
      </c>
      <c r="EZ186" s="38">
        <f t="shared" si="202"/>
        <v>-22201.761580415383</v>
      </c>
      <c r="FA186" s="38">
        <f t="shared" si="203"/>
        <v>1594543.7284195847</v>
      </c>
      <c r="FC186" s="38">
        <f t="shared" si="204"/>
        <v>1594543.7284195847</v>
      </c>
    </row>
    <row r="187" spans="1:164" ht="31.5" outlineLevel="1" x14ac:dyDescent="0.25">
      <c r="A187" s="21">
        <f t="shared" si="143"/>
        <v>181</v>
      </c>
      <c r="B187" s="303"/>
      <c r="C187" s="75" t="s">
        <v>241</v>
      </c>
      <c r="D187" s="76">
        <v>910</v>
      </c>
      <c r="E187" s="36">
        <v>66.150000000000006</v>
      </c>
      <c r="P187" s="35">
        <v>0</v>
      </c>
      <c r="AK187" s="36">
        <f t="shared" si="185"/>
        <v>0</v>
      </c>
      <c r="AV187" s="35">
        <v>0</v>
      </c>
      <c r="BX187" s="38">
        <f t="shared" si="186"/>
        <v>0</v>
      </c>
      <c r="BY187" s="38">
        <f t="shared" si="198"/>
        <v>0</v>
      </c>
      <c r="BZ187" s="38">
        <f t="shared" si="199"/>
        <v>66.150000000000006</v>
      </c>
      <c r="CK187" s="35">
        <v>0</v>
      </c>
      <c r="DL187" s="38">
        <f t="shared" si="200"/>
        <v>0</v>
      </c>
      <c r="DM187" s="38">
        <f t="shared" si="190"/>
        <v>66.150000000000006</v>
      </c>
      <c r="DX187" s="35">
        <v>0</v>
      </c>
      <c r="EI187" s="38">
        <v>23.479916463008564</v>
      </c>
      <c r="EY187" s="38">
        <f t="shared" si="201"/>
        <v>23.479916463008564</v>
      </c>
      <c r="EZ187" s="38">
        <f t="shared" si="202"/>
        <v>23.479916463008564</v>
      </c>
      <c r="FA187" s="38">
        <f t="shared" si="203"/>
        <v>89.62991646300857</v>
      </c>
      <c r="FC187" s="38">
        <f t="shared" si="204"/>
        <v>89.62991646300857</v>
      </c>
    </row>
    <row r="188" spans="1:164" outlineLevel="1" x14ac:dyDescent="0.25">
      <c r="A188" s="21">
        <f t="shared" si="143"/>
        <v>182</v>
      </c>
      <c r="B188" s="298" t="s">
        <v>242</v>
      </c>
      <c r="C188" s="316"/>
      <c r="D188" s="317"/>
      <c r="E188" s="46">
        <f>SUM(E184:E187)</f>
        <v>27032570.999999996</v>
      </c>
      <c r="F188" s="46">
        <f t="shared" ref="F188:BQ188" si="205">SUM(F184:F187)</f>
        <v>0</v>
      </c>
      <c r="G188" s="46">
        <f t="shared" si="205"/>
        <v>-24418248.16</v>
      </c>
      <c r="H188" s="46">
        <f t="shared" si="205"/>
        <v>0</v>
      </c>
      <c r="I188" s="46">
        <f t="shared" si="205"/>
        <v>0</v>
      </c>
      <c r="J188" s="46">
        <f t="shared" si="205"/>
        <v>0</v>
      </c>
      <c r="K188" s="46">
        <f t="shared" si="205"/>
        <v>0</v>
      </c>
      <c r="L188" s="46">
        <f t="shared" si="205"/>
        <v>0</v>
      </c>
      <c r="M188" s="46">
        <f t="shared" si="205"/>
        <v>0</v>
      </c>
      <c r="N188" s="46">
        <f t="shared" si="205"/>
        <v>0</v>
      </c>
      <c r="O188" s="46">
        <f t="shared" si="205"/>
        <v>0</v>
      </c>
      <c r="P188" s="46">
        <f t="shared" si="205"/>
        <v>70031.187237531703</v>
      </c>
      <c r="Q188" s="46">
        <f t="shared" si="205"/>
        <v>0</v>
      </c>
      <c r="R188" s="46">
        <f t="shared" si="205"/>
        <v>0</v>
      </c>
      <c r="S188" s="46">
        <f t="shared" si="205"/>
        <v>0</v>
      </c>
      <c r="T188" s="46">
        <f t="shared" si="205"/>
        <v>0</v>
      </c>
      <c r="U188" s="46">
        <f t="shared" si="205"/>
        <v>0</v>
      </c>
      <c r="V188" s="46">
        <f t="shared" si="205"/>
        <v>0</v>
      </c>
      <c r="W188" s="46">
        <f t="shared" si="205"/>
        <v>29102.897093032116</v>
      </c>
      <c r="X188" s="46">
        <f t="shared" si="205"/>
        <v>0</v>
      </c>
      <c r="Y188" s="46">
        <f t="shared" si="205"/>
        <v>0</v>
      </c>
      <c r="Z188" s="46">
        <f t="shared" si="205"/>
        <v>0</v>
      </c>
      <c r="AA188" s="46">
        <f t="shared" si="205"/>
        <v>0</v>
      </c>
      <c r="AB188" s="46">
        <f t="shared" si="205"/>
        <v>0</v>
      </c>
      <c r="AC188" s="46">
        <f t="shared" si="205"/>
        <v>0</v>
      </c>
      <c r="AD188" s="46">
        <f t="shared" si="205"/>
        <v>0</v>
      </c>
      <c r="AE188" s="46">
        <f t="shared" si="205"/>
        <v>0</v>
      </c>
      <c r="AF188" s="46">
        <f t="shared" si="205"/>
        <v>0</v>
      </c>
      <c r="AG188" s="46">
        <f t="shared" si="205"/>
        <v>0</v>
      </c>
      <c r="AH188" s="46">
        <f t="shared" si="205"/>
        <v>0</v>
      </c>
      <c r="AI188" s="46">
        <f t="shared" si="205"/>
        <v>0</v>
      </c>
      <c r="AJ188" s="46">
        <f t="shared" si="205"/>
        <v>0</v>
      </c>
      <c r="AK188" s="46">
        <f t="shared" si="205"/>
        <v>-24319114.075669438</v>
      </c>
      <c r="AL188" s="46">
        <f t="shared" si="205"/>
        <v>0</v>
      </c>
      <c r="AM188" s="46">
        <f t="shared" si="205"/>
        <v>0</v>
      </c>
      <c r="AN188" s="46">
        <f t="shared" si="205"/>
        <v>0</v>
      </c>
      <c r="AO188" s="46">
        <f t="shared" si="205"/>
        <v>0</v>
      </c>
      <c r="AP188" s="46">
        <f t="shared" si="205"/>
        <v>0</v>
      </c>
      <c r="AQ188" s="46">
        <f t="shared" si="205"/>
        <v>0</v>
      </c>
      <c r="AR188" s="46">
        <f t="shared" si="205"/>
        <v>0</v>
      </c>
      <c r="AS188" s="46">
        <f t="shared" si="205"/>
        <v>0</v>
      </c>
      <c r="AT188" s="46">
        <f t="shared" si="205"/>
        <v>0</v>
      </c>
      <c r="AU188" s="46">
        <f t="shared" si="205"/>
        <v>0</v>
      </c>
      <c r="AV188" s="46">
        <f t="shared" si="205"/>
        <v>-29017.276993831441</v>
      </c>
      <c r="AW188" s="46">
        <f t="shared" si="205"/>
        <v>0</v>
      </c>
      <c r="AX188" s="46">
        <f t="shared" si="205"/>
        <v>0</v>
      </c>
      <c r="AY188" s="46">
        <f t="shared" si="205"/>
        <v>0</v>
      </c>
      <c r="AZ188" s="46">
        <f t="shared" si="205"/>
        <v>0</v>
      </c>
      <c r="BA188" s="46">
        <f t="shared" si="205"/>
        <v>0</v>
      </c>
      <c r="BB188" s="46">
        <f t="shared" si="205"/>
        <v>0</v>
      </c>
      <c r="BC188" s="46">
        <f t="shared" si="205"/>
        <v>0</v>
      </c>
      <c r="BD188" s="46">
        <f t="shared" si="205"/>
        <v>0</v>
      </c>
      <c r="BE188" s="46">
        <f t="shared" si="205"/>
        <v>0</v>
      </c>
      <c r="BF188" s="46">
        <f t="shared" si="205"/>
        <v>0</v>
      </c>
      <c r="BG188" s="46">
        <f t="shared" si="205"/>
        <v>0</v>
      </c>
      <c r="BH188" s="46">
        <f t="shared" si="205"/>
        <v>0</v>
      </c>
      <c r="BI188" s="46">
        <f t="shared" si="205"/>
        <v>0</v>
      </c>
      <c r="BJ188" s="46">
        <f t="shared" si="205"/>
        <v>0</v>
      </c>
      <c r="BK188" s="46">
        <f t="shared" si="205"/>
        <v>0</v>
      </c>
      <c r="BL188" s="46">
        <f t="shared" si="205"/>
        <v>0</v>
      </c>
      <c r="BM188" s="46">
        <f t="shared" si="205"/>
        <v>0</v>
      </c>
      <c r="BN188" s="46">
        <f t="shared" si="205"/>
        <v>0</v>
      </c>
      <c r="BO188" s="46">
        <f t="shared" si="205"/>
        <v>0</v>
      </c>
      <c r="BP188" s="46">
        <f t="shared" si="205"/>
        <v>0</v>
      </c>
      <c r="BQ188" s="46">
        <f t="shared" si="205"/>
        <v>0</v>
      </c>
      <c r="BR188" s="46">
        <f t="shared" ref="BR188:EC188" si="206">SUM(BR184:BR187)</f>
        <v>0</v>
      </c>
      <c r="BS188" s="46">
        <f t="shared" si="206"/>
        <v>0</v>
      </c>
      <c r="BT188" s="46">
        <f t="shared" si="206"/>
        <v>0</v>
      </c>
      <c r="BU188" s="46">
        <f t="shared" si="206"/>
        <v>0</v>
      </c>
      <c r="BV188" s="46">
        <f t="shared" si="206"/>
        <v>0</v>
      </c>
      <c r="BW188" s="46">
        <f t="shared" si="206"/>
        <v>0</v>
      </c>
      <c r="BX188" s="46">
        <f t="shared" si="206"/>
        <v>-29017.276993831441</v>
      </c>
      <c r="BY188" s="46">
        <f t="shared" si="206"/>
        <v>-24348131.352663267</v>
      </c>
      <c r="BZ188" s="46">
        <f t="shared" si="206"/>
        <v>2684439.6473367303</v>
      </c>
      <c r="CA188" s="46">
        <f t="shared" si="206"/>
        <v>0</v>
      </c>
      <c r="CB188" s="46">
        <f t="shared" si="206"/>
        <v>0</v>
      </c>
      <c r="CC188" s="46">
        <f t="shared" si="206"/>
        <v>0</v>
      </c>
      <c r="CD188" s="46">
        <f t="shared" si="206"/>
        <v>0</v>
      </c>
      <c r="CE188" s="46">
        <f t="shared" si="206"/>
        <v>0</v>
      </c>
      <c r="CF188" s="46">
        <f t="shared" si="206"/>
        <v>0</v>
      </c>
      <c r="CG188" s="46">
        <f t="shared" si="206"/>
        <v>0</v>
      </c>
      <c r="CH188" s="46">
        <f t="shared" si="206"/>
        <v>0</v>
      </c>
      <c r="CI188" s="46">
        <f t="shared" si="206"/>
        <v>0</v>
      </c>
      <c r="CJ188" s="46">
        <f t="shared" si="206"/>
        <v>0</v>
      </c>
      <c r="CK188" s="46">
        <f t="shared" si="206"/>
        <v>1072.765308316928</v>
      </c>
      <c r="CL188" s="46">
        <f t="shared" si="206"/>
        <v>0</v>
      </c>
      <c r="CM188" s="46">
        <f t="shared" si="206"/>
        <v>0</v>
      </c>
      <c r="CN188" s="46">
        <f t="shared" si="206"/>
        <v>0</v>
      </c>
      <c r="CO188" s="46">
        <f t="shared" si="206"/>
        <v>0</v>
      </c>
      <c r="CP188" s="46">
        <f t="shared" si="206"/>
        <v>0</v>
      </c>
      <c r="CQ188" s="46">
        <f t="shared" si="206"/>
        <v>0</v>
      </c>
      <c r="CR188" s="46">
        <f t="shared" si="206"/>
        <v>0</v>
      </c>
      <c r="CS188" s="46">
        <f t="shared" si="206"/>
        <v>0</v>
      </c>
      <c r="CT188" s="46">
        <f t="shared" si="206"/>
        <v>0</v>
      </c>
      <c r="CU188" s="46">
        <f t="shared" si="206"/>
        <v>0</v>
      </c>
      <c r="CV188" s="46">
        <f t="shared" si="206"/>
        <v>0</v>
      </c>
      <c r="CW188" s="46">
        <f t="shared" si="206"/>
        <v>0</v>
      </c>
      <c r="CX188" s="46">
        <f t="shared" si="206"/>
        <v>0</v>
      </c>
      <c r="CY188" s="46">
        <f t="shared" si="206"/>
        <v>0</v>
      </c>
      <c r="CZ188" s="46">
        <f t="shared" si="206"/>
        <v>0</v>
      </c>
      <c r="DA188" s="46">
        <f t="shared" si="206"/>
        <v>0</v>
      </c>
      <c r="DB188" s="46">
        <f t="shared" si="206"/>
        <v>0</v>
      </c>
      <c r="DC188" s="46">
        <f t="shared" si="206"/>
        <v>0</v>
      </c>
      <c r="DD188" s="46">
        <f t="shared" si="206"/>
        <v>0</v>
      </c>
      <c r="DE188" s="46">
        <f t="shared" si="206"/>
        <v>0</v>
      </c>
      <c r="DF188" s="46">
        <f t="shared" si="206"/>
        <v>0</v>
      </c>
      <c r="DG188" s="46">
        <f t="shared" si="206"/>
        <v>0</v>
      </c>
      <c r="DH188" s="46">
        <f t="shared" si="206"/>
        <v>0</v>
      </c>
      <c r="DI188" s="46">
        <f t="shared" si="206"/>
        <v>0</v>
      </c>
      <c r="DJ188" s="46">
        <f t="shared" si="206"/>
        <v>0</v>
      </c>
      <c r="DK188" s="46">
        <f t="shared" si="206"/>
        <v>0</v>
      </c>
      <c r="DL188" s="46">
        <f t="shared" si="206"/>
        <v>1072.765308316928</v>
      </c>
      <c r="DM188" s="46">
        <f t="shared" si="206"/>
        <v>2685512.4126450471</v>
      </c>
      <c r="DN188" s="46">
        <f t="shared" si="206"/>
        <v>0</v>
      </c>
      <c r="DO188" s="46">
        <f t="shared" si="206"/>
        <v>0</v>
      </c>
      <c r="DP188" s="46">
        <f t="shared" si="206"/>
        <v>0</v>
      </c>
      <c r="DQ188" s="46">
        <f t="shared" si="206"/>
        <v>0</v>
      </c>
      <c r="DR188" s="46">
        <f t="shared" si="206"/>
        <v>0</v>
      </c>
      <c r="DS188" s="46">
        <f t="shared" si="206"/>
        <v>0</v>
      </c>
      <c r="DT188" s="46">
        <f t="shared" si="206"/>
        <v>0</v>
      </c>
      <c r="DU188" s="46">
        <f t="shared" si="206"/>
        <v>0</v>
      </c>
      <c r="DV188" s="46">
        <f t="shared" si="206"/>
        <v>0</v>
      </c>
      <c r="DW188" s="46">
        <f t="shared" si="206"/>
        <v>0</v>
      </c>
      <c r="DX188" s="46">
        <f t="shared" si="206"/>
        <v>5395.1912042182521</v>
      </c>
      <c r="DY188" s="46">
        <f t="shared" si="206"/>
        <v>0</v>
      </c>
      <c r="DZ188" s="46">
        <f t="shared" si="206"/>
        <v>0</v>
      </c>
      <c r="EA188" s="46">
        <f t="shared" si="206"/>
        <v>0</v>
      </c>
      <c r="EB188" s="46">
        <f t="shared" si="206"/>
        <v>0</v>
      </c>
      <c r="EC188" s="46">
        <f t="shared" si="206"/>
        <v>0</v>
      </c>
      <c r="ED188" s="46">
        <f t="shared" ref="ED188:FC188" si="207">SUM(ED184:ED187)</f>
        <v>0</v>
      </c>
      <c r="EE188" s="46">
        <f t="shared" si="207"/>
        <v>0</v>
      </c>
      <c r="EF188" s="46">
        <f t="shared" si="207"/>
        <v>0</v>
      </c>
      <c r="EG188" s="46">
        <f t="shared" si="207"/>
        <v>0</v>
      </c>
      <c r="EH188" s="46">
        <f t="shared" si="207"/>
        <v>0</v>
      </c>
      <c r="EI188" s="46">
        <f t="shared" si="207"/>
        <v>-162833.84074753293</v>
      </c>
      <c r="EJ188" s="46">
        <f t="shared" si="207"/>
        <v>0</v>
      </c>
      <c r="EK188" s="46">
        <f t="shared" si="207"/>
        <v>0</v>
      </c>
      <c r="EL188" s="46">
        <f t="shared" si="207"/>
        <v>0</v>
      </c>
      <c r="EM188" s="46">
        <f t="shared" si="207"/>
        <v>0</v>
      </c>
      <c r="EN188" s="46">
        <f t="shared" si="207"/>
        <v>0</v>
      </c>
      <c r="EO188" s="46">
        <f t="shared" si="207"/>
        <v>0</v>
      </c>
      <c r="EP188" s="46">
        <f t="shared" si="207"/>
        <v>0</v>
      </c>
      <c r="EQ188" s="46">
        <f t="shared" si="207"/>
        <v>0</v>
      </c>
      <c r="ER188" s="46">
        <f t="shared" si="207"/>
        <v>0</v>
      </c>
      <c r="ES188" s="46">
        <f t="shared" si="207"/>
        <v>0</v>
      </c>
      <c r="ET188" s="46">
        <f t="shared" si="207"/>
        <v>0</v>
      </c>
      <c r="EU188" s="46">
        <f t="shared" si="207"/>
        <v>0</v>
      </c>
      <c r="EV188" s="46">
        <f t="shared" si="207"/>
        <v>0</v>
      </c>
      <c r="EW188" s="46">
        <f t="shared" si="207"/>
        <v>0</v>
      </c>
      <c r="EX188" s="46">
        <f t="shared" si="207"/>
        <v>0</v>
      </c>
      <c r="EY188" s="46">
        <f t="shared" si="207"/>
        <v>-157438.64954331468</v>
      </c>
      <c r="EZ188" s="46">
        <f t="shared" si="207"/>
        <v>-24504497.236898266</v>
      </c>
      <c r="FA188" s="46">
        <f t="shared" si="207"/>
        <v>2528073.7631017319</v>
      </c>
      <c r="FB188" s="46">
        <f t="shared" si="207"/>
        <v>0</v>
      </c>
      <c r="FC188" s="46">
        <f t="shared" si="207"/>
        <v>2528073.7631017319</v>
      </c>
    </row>
    <row r="189" spans="1:164" ht="15.6" customHeight="1" outlineLevel="2" x14ac:dyDescent="0.25">
      <c r="A189" s="21">
        <f t="shared" si="143"/>
        <v>183</v>
      </c>
      <c r="B189" s="291" t="s">
        <v>243</v>
      </c>
      <c r="C189" s="77" t="s">
        <v>244</v>
      </c>
      <c r="D189" s="69">
        <v>911</v>
      </c>
      <c r="P189" s="36">
        <v>0</v>
      </c>
      <c r="AK189" s="36">
        <f t="shared" si="185"/>
        <v>0</v>
      </c>
      <c r="AV189" s="36">
        <v>0</v>
      </c>
      <c r="BX189" s="38">
        <f t="shared" si="186"/>
        <v>0</v>
      </c>
      <c r="BY189" s="38">
        <f t="shared" ref="BY189:BY192" si="208">BX189+AK189</f>
        <v>0</v>
      </c>
      <c r="BZ189" s="38">
        <f t="shared" ref="BZ189:BZ192" si="209">BY189+E189</f>
        <v>0</v>
      </c>
      <c r="CK189" s="36">
        <v>0</v>
      </c>
      <c r="DL189" s="38">
        <f t="shared" ref="DL189:DL192" si="210">SUM(CA189:DK189)</f>
        <v>0</v>
      </c>
      <c r="DM189" s="38">
        <f t="shared" si="190"/>
        <v>0</v>
      </c>
      <c r="DX189" s="36">
        <v>0</v>
      </c>
      <c r="EY189" s="38">
        <f t="shared" ref="EY189:EY192" si="211">SUM(DN189:EX189)</f>
        <v>0</v>
      </c>
      <c r="EZ189" s="38">
        <f t="shared" ref="EZ189:EZ192" si="212">+BX189+AK189+DL189+EY189</f>
        <v>0</v>
      </c>
      <c r="FA189" s="38">
        <f t="shared" ref="FA189:FA192" si="213">+E189+EZ189</f>
        <v>0</v>
      </c>
      <c r="FC189" s="38">
        <f t="shared" ref="FC189:FC192" si="214">FA189+FB189</f>
        <v>0</v>
      </c>
    </row>
    <row r="190" spans="1:164" ht="15.6" customHeight="1" outlineLevel="2" x14ac:dyDescent="0.25">
      <c r="A190" s="21">
        <f t="shared" si="143"/>
        <v>184</v>
      </c>
      <c r="B190" s="291"/>
      <c r="C190" s="66" t="s">
        <v>245</v>
      </c>
      <c r="D190" s="69">
        <v>912</v>
      </c>
      <c r="E190" s="36">
        <v>-61263.26</v>
      </c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5">
        <v>-2530.3791666630668</v>
      </c>
      <c r="Q190" s="37"/>
      <c r="R190" s="37"/>
      <c r="S190" s="37"/>
      <c r="T190" s="37"/>
      <c r="U190" s="37"/>
      <c r="V190" s="37"/>
      <c r="W190" s="36">
        <v>-1131.0923299355061</v>
      </c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6">
        <f t="shared" si="185"/>
        <v>-3661.4714965985731</v>
      </c>
      <c r="AV190" s="35">
        <v>1047.9053374333694</v>
      </c>
      <c r="BX190" s="38">
        <f t="shared" si="186"/>
        <v>1047.9053374333694</v>
      </c>
      <c r="BY190" s="38">
        <f t="shared" si="208"/>
        <v>-2613.5661591652038</v>
      </c>
      <c r="BZ190" s="38">
        <f t="shared" si="209"/>
        <v>-63876.826159165204</v>
      </c>
      <c r="CK190" s="35">
        <v>-38.740936740467987</v>
      </c>
      <c r="DL190" s="38">
        <f t="shared" si="210"/>
        <v>-38.740936740467987</v>
      </c>
      <c r="DM190" s="38">
        <f t="shared" si="190"/>
        <v>-63915.567095905673</v>
      </c>
      <c r="DX190" s="35">
        <v>-194.8373605344068</v>
      </c>
      <c r="EI190" s="38">
        <v>9832.7564274619435</v>
      </c>
      <c r="EY190" s="38">
        <f t="shared" si="211"/>
        <v>9637.9190669275376</v>
      </c>
      <c r="EZ190" s="38">
        <f t="shared" si="212"/>
        <v>6985.6119710218663</v>
      </c>
      <c r="FA190" s="38">
        <f t="shared" si="213"/>
        <v>-54277.648028978132</v>
      </c>
      <c r="FC190" s="38">
        <f t="shared" si="214"/>
        <v>-54277.648028978132</v>
      </c>
    </row>
    <row r="191" spans="1:164" ht="15.6" customHeight="1" outlineLevel="2" x14ac:dyDescent="0.25">
      <c r="A191" s="21">
        <f t="shared" si="143"/>
        <v>185</v>
      </c>
      <c r="B191" s="291"/>
      <c r="C191" s="66" t="s">
        <v>246</v>
      </c>
      <c r="D191" s="69">
        <v>913</v>
      </c>
      <c r="AK191" s="36">
        <f t="shared" si="185"/>
        <v>0</v>
      </c>
      <c r="BX191" s="38">
        <f t="shared" si="186"/>
        <v>0</v>
      </c>
      <c r="BY191" s="38">
        <f t="shared" si="208"/>
        <v>0</v>
      </c>
      <c r="BZ191" s="38">
        <f t="shared" si="209"/>
        <v>0</v>
      </c>
      <c r="DL191" s="38">
        <f t="shared" si="210"/>
        <v>0</v>
      </c>
      <c r="DM191" s="38">
        <f t="shared" si="190"/>
        <v>0</v>
      </c>
      <c r="EY191" s="38">
        <f t="shared" si="211"/>
        <v>0</v>
      </c>
      <c r="EZ191" s="38">
        <f t="shared" si="212"/>
        <v>0</v>
      </c>
      <c r="FA191" s="38">
        <f t="shared" si="213"/>
        <v>0</v>
      </c>
      <c r="FC191" s="38">
        <f t="shared" si="214"/>
        <v>0</v>
      </c>
    </row>
    <row r="192" spans="1:164" ht="15.6" customHeight="1" outlineLevel="2" x14ac:dyDescent="0.25">
      <c r="A192" s="21">
        <f t="shared" si="143"/>
        <v>186</v>
      </c>
      <c r="B192" s="292"/>
      <c r="C192" s="78" t="s">
        <v>247</v>
      </c>
      <c r="D192" s="79">
        <v>916</v>
      </c>
      <c r="AK192" s="36">
        <f t="shared" si="185"/>
        <v>0</v>
      </c>
      <c r="BX192" s="38">
        <f t="shared" si="186"/>
        <v>0</v>
      </c>
      <c r="BY192" s="38">
        <f t="shared" si="208"/>
        <v>0</v>
      </c>
      <c r="BZ192" s="38">
        <f t="shared" si="209"/>
        <v>0</v>
      </c>
      <c r="DL192" s="38">
        <f t="shared" si="210"/>
        <v>0</v>
      </c>
      <c r="DM192" s="38">
        <f t="shared" si="190"/>
        <v>0</v>
      </c>
      <c r="EY192" s="38">
        <f t="shared" si="211"/>
        <v>0</v>
      </c>
      <c r="EZ192" s="38">
        <f t="shared" si="212"/>
        <v>0</v>
      </c>
      <c r="FA192" s="38">
        <f t="shared" si="213"/>
        <v>0</v>
      </c>
      <c r="FC192" s="38">
        <f t="shared" si="214"/>
        <v>0</v>
      </c>
    </row>
    <row r="193" spans="1:160" ht="15.6" customHeight="1" outlineLevel="2" x14ac:dyDescent="0.25">
      <c r="A193" s="21">
        <f t="shared" si="143"/>
        <v>187</v>
      </c>
      <c r="B193" s="298" t="s">
        <v>248</v>
      </c>
      <c r="C193" s="316"/>
      <c r="D193" s="317"/>
      <c r="E193" s="46">
        <f>SUM(E189:E192)</f>
        <v>-61263.26</v>
      </c>
      <c r="F193" s="46">
        <f t="shared" ref="F193:BQ193" si="215">SUM(F189:F192)</f>
        <v>0</v>
      </c>
      <c r="G193" s="46">
        <f t="shared" si="215"/>
        <v>0</v>
      </c>
      <c r="H193" s="46">
        <f t="shared" si="215"/>
        <v>0</v>
      </c>
      <c r="I193" s="46">
        <f t="shared" si="215"/>
        <v>0</v>
      </c>
      <c r="J193" s="46">
        <f t="shared" si="215"/>
        <v>0</v>
      </c>
      <c r="K193" s="46">
        <f t="shared" si="215"/>
        <v>0</v>
      </c>
      <c r="L193" s="46">
        <f t="shared" si="215"/>
        <v>0</v>
      </c>
      <c r="M193" s="46">
        <f t="shared" si="215"/>
        <v>0</v>
      </c>
      <c r="N193" s="46">
        <f t="shared" si="215"/>
        <v>0</v>
      </c>
      <c r="O193" s="46">
        <f t="shared" si="215"/>
        <v>0</v>
      </c>
      <c r="P193" s="46">
        <f t="shared" si="215"/>
        <v>-2530.3791666630668</v>
      </c>
      <c r="Q193" s="46">
        <f t="shared" si="215"/>
        <v>0</v>
      </c>
      <c r="R193" s="46">
        <f t="shared" si="215"/>
        <v>0</v>
      </c>
      <c r="S193" s="46">
        <f t="shared" si="215"/>
        <v>0</v>
      </c>
      <c r="T193" s="46">
        <f t="shared" si="215"/>
        <v>0</v>
      </c>
      <c r="U193" s="46">
        <f t="shared" si="215"/>
        <v>0</v>
      </c>
      <c r="V193" s="46">
        <f t="shared" si="215"/>
        <v>0</v>
      </c>
      <c r="W193" s="46">
        <f t="shared" si="215"/>
        <v>-1131.0923299355061</v>
      </c>
      <c r="X193" s="46">
        <f t="shared" si="215"/>
        <v>0</v>
      </c>
      <c r="Y193" s="46">
        <f t="shared" si="215"/>
        <v>0</v>
      </c>
      <c r="Z193" s="46">
        <f t="shared" si="215"/>
        <v>0</v>
      </c>
      <c r="AA193" s="46">
        <f t="shared" si="215"/>
        <v>0</v>
      </c>
      <c r="AB193" s="46">
        <f t="shared" si="215"/>
        <v>0</v>
      </c>
      <c r="AC193" s="46">
        <f t="shared" si="215"/>
        <v>0</v>
      </c>
      <c r="AD193" s="46">
        <f t="shared" si="215"/>
        <v>0</v>
      </c>
      <c r="AE193" s="46">
        <f t="shared" si="215"/>
        <v>0</v>
      </c>
      <c r="AF193" s="46">
        <f t="shared" si="215"/>
        <v>0</v>
      </c>
      <c r="AG193" s="46">
        <f t="shared" si="215"/>
        <v>0</v>
      </c>
      <c r="AH193" s="46">
        <f t="shared" si="215"/>
        <v>0</v>
      </c>
      <c r="AI193" s="46">
        <f t="shared" si="215"/>
        <v>0</v>
      </c>
      <c r="AJ193" s="46">
        <f t="shared" si="215"/>
        <v>0</v>
      </c>
      <c r="AK193" s="46">
        <f t="shared" si="215"/>
        <v>-3661.4714965985731</v>
      </c>
      <c r="AL193" s="46">
        <f t="shared" si="215"/>
        <v>0</v>
      </c>
      <c r="AM193" s="46">
        <f t="shared" si="215"/>
        <v>0</v>
      </c>
      <c r="AN193" s="46">
        <f t="shared" si="215"/>
        <v>0</v>
      </c>
      <c r="AO193" s="46">
        <f t="shared" si="215"/>
        <v>0</v>
      </c>
      <c r="AP193" s="46">
        <f t="shared" si="215"/>
        <v>0</v>
      </c>
      <c r="AQ193" s="46">
        <f t="shared" si="215"/>
        <v>0</v>
      </c>
      <c r="AR193" s="46">
        <f t="shared" si="215"/>
        <v>0</v>
      </c>
      <c r="AS193" s="46">
        <f t="shared" si="215"/>
        <v>0</v>
      </c>
      <c r="AT193" s="46">
        <f t="shared" si="215"/>
        <v>0</v>
      </c>
      <c r="AU193" s="46">
        <f t="shared" si="215"/>
        <v>0</v>
      </c>
      <c r="AV193" s="46">
        <f t="shared" si="215"/>
        <v>1047.9053374333694</v>
      </c>
      <c r="AW193" s="46">
        <f t="shared" si="215"/>
        <v>0</v>
      </c>
      <c r="AX193" s="46">
        <f t="shared" si="215"/>
        <v>0</v>
      </c>
      <c r="AY193" s="46">
        <f t="shared" si="215"/>
        <v>0</v>
      </c>
      <c r="AZ193" s="46">
        <f t="shared" si="215"/>
        <v>0</v>
      </c>
      <c r="BA193" s="46">
        <f t="shared" si="215"/>
        <v>0</v>
      </c>
      <c r="BB193" s="46">
        <f t="shared" si="215"/>
        <v>0</v>
      </c>
      <c r="BC193" s="46">
        <f t="shared" si="215"/>
        <v>0</v>
      </c>
      <c r="BD193" s="46">
        <f t="shared" si="215"/>
        <v>0</v>
      </c>
      <c r="BE193" s="46">
        <f t="shared" si="215"/>
        <v>0</v>
      </c>
      <c r="BF193" s="46">
        <f t="shared" si="215"/>
        <v>0</v>
      </c>
      <c r="BG193" s="46">
        <f t="shared" si="215"/>
        <v>0</v>
      </c>
      <c r="BH193" s="46">
        <f t="shared" si="215"/>
        <v>0</v>
      </c>
      <c r="BI193" s="46">
        <f t="shared" si="215"/>
        <v>0</v>
      </c>
      <c r="BJ193" s="46">
        <f t="shared" si="215"/>
        <v>0</v>
      </c>
      <c r="BK193" s="46">
        <f t="shared" si="215"/>
        <v>0</v>
      </c>
      <c r="BL193" s="46">
        <f t="shared" si="215"/>
        <v>0</v>
      </c>
      <c r="BM193" s="46">
        <f t="shared" si="215"/>
        <v>0</v>
      </c>
      <c r="BN193" s="46">
        <f t="shared" si="215"/>
        <v>0</v>
      </c>
      <c r="BO193" s="46">
        <f t="shared" si="215"/>
        <v>0</v>
      </c>
      <c r="BP193" s="46">
        <f t="shared" si="215"/>
        <v>0</v>
      </c>
      <c r="BQ193" s="46">
        <f t="shared" si="215"/>
        <v>0</v>
      </c>
      <c r="BR193" s="46">
        <f t="shared" ref="BR193:EC193" si="216">SUM(BR189:BR192)</f>
        <v>0</v>
      </c>
      <c r="BS193" s="46">
        <f t="shared" si="216"/>
        <v>0</v>
      </c>
      <c r="BT193" s="46">
        <f t="shared" si="216"/>
        <v>0</v>
      </c>
      <c r="BU193" s="46">
        <f t="shared" si="216"/>
        <v>0</v>
      </c>
      <c r="BV193" s="46">
        <f t="shared" si="216"/>
        <v>0</v>
      </c>
      <c r="BW193" s="46">
        <f t="shared" si="216"/>
        <v>0</v>
      </c>
      <c r="BX193" s="46">
        <f t="shared" si="216"/>
        <v>1047.9053374333694</v>
      </c>
      <c r="BY193" s="46">
        <f t="shared" si="216"/>
        <v>-2613.5661591652038</v>
      </c>
      <c r="BZ193" s="46">
        <f t="shared" si="216"/>
        <v>-63876.826159165204</v>
      </c>
      <c r="CA193" s="46">
        <f t="shared" si="216"/>
        <v>0</v>
      </c>
      <c r="CB193" s="46">
        <f t="shared" si="216"/>
        <v>0</v>
      </c>
      <c r="CC193" s="46">
        <f t="shared" si="216"/>
        <v>0</v>
      </c>
      <c r="CD193" s="46">
        <f t="shared" si="216"/>
        <v>0</v>
      </c>
      <c r="CE193" s="46">
        <f t="shared" si="216"/>
        <v>0</v>
      </c>
      <c r="CF193" s="46">
        <f t="shared" si="216"/>
        <v>0</v>
      </c>
      <c r="CG193" s="46">
        <f t="shared" si="216"/>
        <v>0</v>
      </c>
      <c r="CH193" s="46">
        <f t="shared" si="216"/>
        <v>0</v>
      </c>
      <c r="CI193" s="46">
        <f t="shared" si="216"/>
        <v>0</v>
      </c>
      <c r="CJ193" s="46">
        <f t="shared" si="216"/>
        <v>0</v>
      </c>
      <c r="CK193" s="46">
        <f t="shared" si="216"/>
        <v>-38.740936740467987</v>
      </c>
      <c r="CL193" s="46">
        <f t="shared" si="216"/>
        <v>0</v>
      </c>
      <c r="CM193" s="46">
        <f t="shared" si="216"/>
        <v>0</v>
      </c>
      <c r="CN193" s="46">
        <f t="shared" si="216"/>
        <v>0</v>
      </c>
      <c r="CO193" s="46">
        <f t="shared" si="216"/>
        <v>0</v>
      </c>
      <c r="CP193" s="46">
        <f t="shared" si="216"/>
        <v>0</v>
      </c>
      <c r="CQ193" s="46">
        <f t="shared" si="216"/>
        <v>0</v>
      </c>
      <c r="CR193" s="46">
        <f t="shared" si="216"/>
        <v>0</v>
      </c>
      <c r="CS193" s="46">
        <f t="shared" si="216"/>
        <v>0</v>
      </c>
      <c r="CT193" s="46">
        <f t="shared" si="216"/>
        <v>0</v>
      </c>
      <c r="CU193" s="46">
        <f t="shared" si="216"/>
        <v>0</v>
      </c>
      <c r="CV193" s="46">
        <f t="shared" si="216"/>
        <v>0</v>
      </c>
      <c r="CW193" s="46">
        <f t="shared" si="216"/>
        <v>0</v>
      </c>
      <c r="CX193" s="46">
        <f t="shared" si="216"/>
        <v>0</v>
      </c>
      <c r="CY193" s="46">
        <f t="shared" si="216"/>
        <v>0</v>
      </c>
      <c r="CZ193" s="46">
        <f t="shared" si="216"/>
        <v>0</v>
      </c>
      <c r="DA193" s="46">
        <f t="shared" si="216"/>
        <v>0</v>
      </c>
      <c r="DB193" s="46">
        <f t="shared" si="216"/>
        <v>0</v>
      </c>
      <c r="DC193" s="46">
        <f t="shared" si="216"/>
        <v>0</v>
      </c>
      <c r="DD193" s="46">
        <f t="shared" si="216"/>
        <v>0</v>
      </c>
      <c r="DE193" s="46">
        <f t="shared" si="216"/>
        <v>0</v>
      </c>
      <c r="DF193" s="46">
        <f t="shared" si="216"/>
        <v>0</v>
      </c>
      <c r="DG193" s="46">
        <f t="shared" si="216"/>
        <v>0</v>
      </c>
      <c r="DH193" s="46">
        <f t="shared" si="216"/>
        <v>0</v>
      </c>
      <c r="DI193" s="46">
        <f t="shared" si="216"/>
        <v>0</v>
      </c>
      <c r="DJ193" s="46">
        <f t="shared" si="216"/>
        <v>0</v>
      </c>
      <c r="DK193" s="46">
        <f t="shared" si="216"/>
        <v>0</v>
      </c>
      <c r="DL193" s="46">
        <f t="shared" si="216"/>
        <v>-38.740936740467987</v>
      </c>
      <c r="DM193" s="46">
        <f t="shared" si="216"/>
        <v>-63915.567095905673</v>
      </c>
      <c r="DN193" s="46">
        <f t="shared" si="216"/>
        <v>0</v>
      </c>
      <c r="DO193" s="46">
        <f t="shared" si="216"/>
        <v>0</v>
      </c>
      <c r="DP193" s="46">
        <f t="shared" si="216"/>
        <v>0</v>
      </c>
      <c r="DQ193" s="46">
        <f t="shared" si="216"/>
        <v>0</v>
      </c>
      <c r="DR193" s="46">
        <f t="shared" si="216"/>
        <v>0</v>
      </c>
      <c r="DS193" s="46">
        <f t="shared" si="216"/>
        <v>0</v>
      </c>
      <c r="DT193" s="46">
        <f t="shared" si="216"/>
        <v>0</v>
      </c>
      <c r="DU193" s="46">
        <f t="shared" si="216"/>
        <v>0</v>
      </c>
      <c r="DV193" s="46">
        <f t="shared" si="216"/>
        <v>0</v>
      </c>
      <c r="DW193" s="46">
        <f t="shared" si="216"/>
        <v>0</v>
      </c>
      <c r="DX193" s="46">
        <f t="shared" si="216"/>
        <v>-194.8373605344068</v>
      </c>
      <c r="DY193" s="46">
        <f t="shared" si="216"/>
        <v>0</v>
      </c>
      <c r="DZ193" s="46">
        <f t="shared" si="216"/>
        <v>0</v>
      </c>
      <c r="EA193" s="46">
        <f t="shared" si="216"/>
        <v>0</v>
      </c>
      <c r="EB193" s="46">
        <f t="shared" si="216"/>
        <v>0</v>
      </c>
      <c r="EC193" s="46">
        <f t="shared" si="216"/>
        <v>0</v>
      </c>
      <c r="ED193" s="46">
        <f t="shared" ref="ED193:FC193" si="217">SUM(ED189:ED192)</f>
        <v>0</v>
      </c>
      <c r="EE193" s="46">
        <f t="shared" si="217"/>
        <v>0</v>
      </c>
      <c r="EF193" s="46">
        <f t="shared" si="217"/>
        <v>0</v>
      </c>
      <c r="EG193" s="46">
        <f t="shared" si="217"/>
        <v>0</v>
      </c>
      <c r="EH193" s="46">
        <f t="shared" si="217"/>
        <v>0</v>
      </c>
      <c r="EI193" s="46">
        <f t="shared" si="217"/>
        <v>9832.7564274619435</v>
      </c>
      <c r="EJ193" s="46">
        <f t="shared" si="217"/>
        <v>0</v>
      </c>
      <c r="EK193" s="46">
        <f t="shared" si="217"/>
        <v>0</v>
      </c>
      <c r="EL193" s="46">
        <f t="shared" si="217"/>
        <v>0</v>
      </c>
      <c r="EM193" s="46">
        <f t="shared" si="217"/>
        <v>0</v>
      </c>
      <c r="EN193" s="46">
        <f t="shared" si="217"/>
        <v>0</v>
      </c>
      <c r="EO193" s="46">
        <f t="shared" si="217"/>
        <v>0</v>
      </c>
      <c r="EP193" s="46">
        <f t="shared" si="217"/>
        <v>0</v>
      </c>
      <c r="EQ193" s="46">
        <f t="shared" si="217"/>
        <v>0</v>
      </c>
      <c r="ER193" s="46">
        <f t="shared" si="217"/>
        <v>0</v>
      </c>
      <c r="ES193" s="46">
        <f t="shared" si="217"/>
        <v>0</v>
      </c>
      <c r="ET193" s="46">
        <f t="shared" si="217"/>
        <v>0</v>
      </c>
      <c r="EU193" s="46">
        <f t="shared" si="217"/>
        <v>0</v>
      </c>
      <c r="EV193" s="46">
        <f t="shared" si="217"/>
        <v>0</v>
      </c>
      <c r="EW193" s="46">
        <f t="shared" si="217"/>
        <v>0</v>
      </c>
      <c r="EX193" s="46">
        <f t="shared" si="217"/>
        <v>0</v>
      </c>
      <c r="EY193" s="46">
        <f t="shared" si="217"/>
        <v>9637.9190669275376</v>
      </c>
      <c r="EZ193" s="46">
        <f t="shared" si="217"/>
        <v>6985.6119710218663</v>
      </c>
      <c r="FA193" s="46">
        <f t="shared" si="217"/>
        <v>-54277.648028978132</v>
      </c>
      <c r="FB193" s="46">
        <f t="shared" si="217"/>
        <v>0</v>
      </c>
      <c r="FC193" s="46">
        <f t="shared" si="217"/>
        <v>-54277.648028978132</v>
      </c>
      <c r="FD193" s="12">
        <v>0</v>
      </c>
    </row>
    <row r="194" spans="1:160" ht="15.6" customHeight="1" outlineLevel="2" x14ac:dyDescent="0.25">
      <c r="A194" s="21">
        <f t="shared" si="143"/>
        <v>188</v>
      </c>
      <c r="B194" s="301" t="s">
        <v>249</v>
      </c>
      <c r="C194" s="80" t="s">
        <v>250</v>
      </c>
      <c r="D194" s="81">
        <v>920</v>
      </c>
      <c r="E194" s="36">
        <v>26032678.120000001</v>
      </c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5">
        <v>739284.78460134519</v>
      </c>
      <c r="Q194" s="37"/>
      <c r="R194" s="37"/>
      <c r="S194" s="37"/>
      <c r="T194" s="37"/>
      <c r="U194" s="37"/>
      <c r="V194" s="37"/>
      <c r="W194" s="36">
        <v>523657.61917197396</v>
      </c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6">
        <f t="shared" si="185"/>
        <v>1262942.4037733192</v>
      </c>
      <c r="AV194" s="35">
        <v>-304574.66473159567</v>
      </c>
      <c r="BX194" s="38">
        <f t="shared" si="186"/>
        <v>-304574.66473159567</v>
      </c>
      <c r="BY194" s="38">
        <f t="shared" ref="BY194:BY207" si="218">BX194+AK194</f>
        <v>958367.73904172354</v>
      </c>
      <c r="BZ194" s="38">
        <f t="shared" ref="BZ194:BZ207" si="219">BY194+E194</f>
        <v>26991045.859041724</v>
      </c>
      <c r="CK194" s="35">
        <v>11261.815518854877</v>
      </c>
      <c r="DL194" s="38">
        <f t="shared" ref="DL194:DL207" si="220">SUM(CA194:DK194)</f>
        <v>11261.815518854877</v>
      </c>
      <c r="DM194" s="38">
        <f t="shared" si="190"/>
        <v>27002307.67456058</v>
      </c>
      <c r="DX194" s="35">
        <v>56638.341638937607</v>
      </c>
      <c r="EI194" s="38">
        <v>1412522.3585887998</v>
      </c>
      <c r="EY194" s="38">
        <f t="shared" ref="EY194:EY207" si="221">SUM(DN194:EX194)</f>
        <v>1469160.7002277374</v>
      </c>
      <c r="EZ194" s="38">
        <f t="shared" ref="EZ194:EZ207" si="222">+BX194+AK194+DL194+EY194</f>
        <v>2438790.2547883159</v>
      </c>
      <c r="FA194" s="38">
        <f t="shared" ref="FA194:FA207" si="223">+E194+EZ194</f>
        <v>28471468.374788318</v>
      </c>
      <c r="FC194" s="38">
        <f t="shared" ref="FC194:FC207" si="224">FA194+FB194</f>
        <v>28471468.374788318</v>
      </c>
    </row>
    <row r="195" spans="1:160" outlineLevel="2" x14ac:dyDescent="0.25">
      <c r="A195" s="21">
        <f t="shared" si="143"/>
        <v>189</v>
      </c>
      <c r="B195" s="302"/>
      <c r="C195" s="64" t="s">
        <v>251</v>
      </c>
      <c r="D195" s="53">
        <v>921</v>
      </c>
      <c r="E195" s="36">
        <v>3307789.6799999997</v>
      </c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5">
        <v>187.47864917371001</v>
      </c>
      <c r="Q195" s="37"/>
      <c r="R195" s="37"/>
      <c r="S195" s="37"/>
      <c r="T195" s="37"/>
      <c r="U195" s="37"/>
      <c r="V195" s="37"/>
      <c r="W195" s="36">
        <v>132.79641550267948</v>
      </c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6">
        <f t="shared" si="185"/>
        <v>320.27506467638949</v>
      </c>
      <c r="AV195" s="35">
        <v>-77.238298935173702</v>
      </c>
      <c r="BX195" s="38">
        <f t="shared" si="186"/>
        <v>-77.238298935173702</v>
      </c>
      <c r="BY195" s="38">
        <f t="shared" si="218"/>
        <v>243.03676574121579</v>
      </c>
      <c r="BZ195" s="38">
        <f t="shared" si="219"/>
        <v>3308032.7167657409</v>
      </c>
      <c r="CK195" s="35">
        <v>2.8559285269660726</v>
      </c>
      <c r="DL195" s="38">
        <f t="shared" si="220"/>
        <v>2.8559285269660726</v>
      </c>
      <c r="DM195" s="38">
        <f t="shared" si="190"/>
        <v>3308035.5726942681</v>
      </c>
      <c r="DX195" s="35">
        <v>14.363142011683372</v>
      </c>
      <c r="EI195" s="38">
        <v>628717.94506548159</v>
      </c>
      <c r="EY195" s="38">
        <f t="shared" si="221"/>
        <v>628732.30820749328</v>
      </c>
      <c r="EZ195" s="38">
        <f t="shared" si="222"/>
        <v>628978.20090176142</v>
      </c>
      <c r="FA195" s="38">
        <f t="shared" si="223"/>
        <v>3936767.8809017614</v>
      </c>
      <c r="FC195" s="38">
        <f t="shared" si="224"/>
        <v>3936767.8809017614</v>
      </c>
    </row>
    <row r="196" spans="1:160" outlineLevel="2" x14ac:dyDescent="0.25">
      <c r="A196" s="21">
        <f t="shared" si="143"/>
        <v>190</v>
      </c>
      <c r="B196" s="302"/>
      <c r="C196" s="64" t="s">
        <v>252</v>
      </c>
      <c r="D196" s="53">
        <v>922</v>
      </c>
      <c r="E196" s="36">
        <v>-12145822.789999999</v>
      </c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5">
        <v>0</v>
      </c>
      <c r="Q196" s="37"/>
      <c r="R196" s="37"/>
      <c r="S196" s="37"/>
      <c r="T196" s="37"/>
      <c r="U196" s="37"/>
      <c r="V196" s="37"/>
      <c r="W196" s="36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6">
        <f t="shared" si="185"/>
        <v>0</v>
      </c>
      <c r="AV196" s="35">
        <v>0</v>
      </c>
      <c r="BX196" s="38">
        <f t="shared" si="186"/>
        <v>0</v>
      </c>
      <c r="BY196" s="38">
        <f t="shared" si="218"/>
        <v>0</v>
      </c>
      <c r="BZ196" s="38">
        <f t="shared" si="219"/>
        <v>-12145822.789999999</v>
      </c>
      <c r="CK196" s="35">
        <v>0</v>
      </c>
      <c r="DL196" s="38">
        <f t="shared" si="220"/>
        <v>0</v>
      </c>
      <c r="DM196" s="38">
        <f t="shared" si="190"/>
        <v>-12145822.789999999</v>
      </c>
      <c r="DX196" s="35">
        <v>0</v>
      </c>
      <c r="EI196" s="38">
        <v>1109031.2149172686</v>
      </c>
      <c r="EY196" s="38">
        <f t="shared" si="221"/>
        <v>1109031.2149172686</v>
      </c>
      <c r="EZ196" s="38">
        <f t="shared" si="222"/>
        <v>1109031.2149172686</v>
      </c>
      <c r="FA196" s="38">
        <f t="shared" si="223"/>
        <v>-11036791.575082731</v>
      </c>
      <c r="FC196" s="38">
        <f t="shared" si="224"/>
        <v>-11036791.575082731</v>
      </c>
    </row>
    <row r="197" spans="1:160" outlineLevel="2" x14ac:dyDescent="0.25">
      <c r="A197" s="21">
        <f t="shared" si="143"/>
        <v>191</v>
      </c>
      <c r="B197" s="302"/>
      <c r="C197" s="64" t="s">
        <v>253</v>
      </c>
      <c r="D197" s="53">
        <v>923</v>
      </c>
      <c r="E197" s="36">
        <v>6854266.7000000002</v>
      </c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5">
        <v>0</v>
      </c>
      <c r="Q197" s="37"/>
      <c r="R197" s="37"/>
      <c r="S197" s="37"/>
      <c r="T197" s="37"/>
      <c r="U197" s="37"/>
      <c r="V197" s="37"/>
      <c r="W197" s="36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6">
        <f t="shared" si="185"/>
        <v>0</v>
      </c>
      <c r="AV197" s="35">
        <v>0</v>
      </c>
      <c r="BX197" s="38">
        <f t="shared" si="186"/>
        <v>0</v>
      </c>
      <c r="BY197" s="38">
        <f t="shared" si="218"/>
        <v>0</v>
      </c>
      <c r="BZ197" s="38">
        <f t="shared" si="219"/>
        <v>6854266.7000000002</v>
      </c>
      <c r="CK197" s="35">
        <v>0</v>
      </c>
      <c r="DL197" s="38">
        <f t="shared" si="220"/>
        <v>0</v>
      </c>
      <c r="DM197" s="38">
        <f t="shared" si="190"/>
        <v>6854266.7000000002</v>
      </c>
      <c r="DX197" s="35">
        <v>0</v>
      </c>
      <c r="EI197" s="38">
        <v>-112347.63538020849</v>
      </c>
      <c r="EY197" s="38">
        <f t="shared" si="221"/>
        <v>-112347.63538020849</v>
      </c>
      <c r="EZ197" s="38">
        <f t="shared" si="222"/>
        <v>-112347.63538020849</v>
      </c>
      <c r="FA197" s="38">
        <f t="shared" si="223"/>
        <v>6741919.0646197917</v>
      </c>
      <c r="FC197" s="38">
        <f t="shared" si="224"/>
        <v>6741919.0646197917</v>
      </c>
    </row>
    <row r="198" spans="1:160" outlineLevel="2" x14ac:dyDescent="0.25">
      <c r="A198" s="21">
        <f t="shared" si="143"/>
        <v>192</v>
      </c>
      <c r="B198" s="302"/>
      <c r="C198" s="64" t="s">
        <v>254</v>
      </c>
      <c r="D198" s="53">
        <v>924</v>
      </c>
      <c r="E198" s="36">
        <v>28887.380000000034</v>
      </c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5">
        <v>3427.0204652007806</v>
      </c>
      <c r="Q198" s="37"/>
      <c r="R198" s="37"/>
      <c r="S198" s="36">
        <v>115732.95992331207</v>
      </c>
      <c r="T198" s="37"/>
      <c r="U198" s="37"/>
      <c r="V198" s="37"/>
      <c r="W198" s="36">
        <v>2427.4552629793889</v>
      </c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6">
        <f t="shared" si="185"/>
        <v>121587.43565149224</v>
      </c>
      <c r="AV198" s="35">
        <v>-1411.8793383393668</v>
      </c>
      <c r="AY198" s="38">
        <v>4021.237000000001</v>
      </c>
      <c r="BX198" s="38">
        <f t="shared" si="186"/>
        <v>2609.3576616606342</v>
      </c>
      <c r="BY198" s="38">
        <f t="shared" si="218"/>
        <v>124196.79331315287</v>
      </c>
      <c r="BZ198" s="38">
        <f t="shared" si="219"/>
        <v>153084.17331315292</v>
      </c>
      <c r="CK198" s="35">
        <v>52.205014022663008</v>
      </c>
      <c r="DL198" s="38">
        <f t="shared" si="220"/>
        <v>52.205014022663008</v>
      </c>
      <c r="DM198" s="38">
        <f t="shared" si="190"/>
        <v>153136.37832717557</v>
      </c>
      <c r="DX198" s="35">
        <v>262.55139897565732</v>
      </c>
      <c r="EI198" s="38">
        <v>401854.32476967276</v>
      </c>
      <c r="EY198" s="38">
        <f t="shared" si="221"/>
        <v>402116.87616864842</v>
      </c>
      <c r="EZ198" s="38">
        <f t="shared" si="222"/>
        <v>526365.87449582398</v>
      </c>
      <c r="FA198" s="38">
        <f t="shared" si="223"/>
        <v>555253.25449582399</v>
      </c>
      <c r="FC198" s="38">
        <f t="shared" si="224"/>
        <v>555253.25449582399</v>
      </c>
    </row>
    <row r="199" spans="1:160" outlineLevel="2" x14ac:dyDescent="0.25">
      <c r="A199" s="21">
        <f t="shared" si="143"/>
        <v>193</v>
      </c>
      <c r="B199" s="302"/>
      <c r="C199" s="64" t="s">
        <v>255</v>
      </c>
      <c r="D199" s="53">
        <v>925</v>
      </c>
      <c r="E199" s="36">
        <v>3559190.5</v>
      </c>
      <c r="F199" s="37"/>
      <c r="G199" s="37"/>
      <c r="H199" s="37"/>
      <c r="I199" s="37"/>
      <c r="J199" s="37"/>
      <c r="K199" s="37"/>
      <c r="L199" s="37"/>
      <c r="M199" s="37"/>
      <c r="N199" s="37"/>
      <c r="O199" s="36">
        <v>-838323.23312883906</v>
      </c>
      <c r="P199" s="35">
        <v>13578.303389560508</v>
      </c>
      <c r="Q199" s="37"/>
      <c r="R199" s="37"/>
      <c r="S199" s="36">
        <v>186043.85189125687</v>
      </c>
      <c r="T199" s="37"/>
      <c r="U199" s="36">
        <v>-60189.774001547892</v>
      </c>
      <c r="V199" s="37"/>
      <c r="W199" s="36">
        <v>9617.8953000178371</v>
      </c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6">
        <f t="shared" si="185"/>
        <v>-689272.95654955169</v>
      </c>
      <c r="AV199" s="35">
        <v>-5594.0506338063842</v>
      </c>
      <c r="AY199" s="54">
        <v>560199.48594059679</v>
      </c>
      <c r="BX199" s="38">
        <f t="shared" si="186"/>
        <v>554605.4353067904</v>
      </c>
      <c r="BY199" s="38">
        <f t="shared" si="218"/>
        <v>-134667.52124276129</v>
      </c>
      <c r="BZ199" s="38">
        <f t="shared" si="219"/>
        <v>3424522.9787572389</v>
      </c>
      <c r="CK199" s="35">
        <v>206.84309476816878</v>
      </c>
      <c r="DL199" s="38">
        <f t="shared" si="220"/>
        <v>206.84309476816878</v>
      </c>
      <c r="DM199" s="38">
        <f t="shared" si="190"/>
        <v>3424729.8218520069</v>
      </c>
      <c r="DX199" s="35">
        <v>1040.2629884604896</v>
      </c>
      <c r="EI199" s="38">
        <v>385527.77684780257</v>
      </c>
      <c r="EY199" s="38">
        <f t="shared" si="221"/>
        <v>386568.03983626305</v>
      </c>
      <c r="EZ199" s="38">
        <f t="shared" si="222"/>
        <v>252107.36168826994</v>
      </c>
      <c r="FA199" s="38">
        <f t="shared" si="223"/>
        <v>3811297.8616882698</v>
      </c>
      <c r="FC199" s="38">
        <f t="shared" si="224"/>
        <v>3811297.8616882698</v>
      </c>
    </row>
    <row r="200" spans="1:160" outlineLevel="2" x14ac:dyDescent="0.25">
      <c r="A200" s="21">
        <f t="shared" si="143"/>
        <v>194</v>
      </c>
      <c r="B200" s="302"/>
      <c r="C200" s="64" t="s">
        <v>256</v>
      </c>
      <c r="D200" s="53">
        <v>926</v>
      </c>
      <c r="E200" s="36">
        <v>13924185.02</v>
      </c>
      <c r="F200" s="37"/>
      <c r="G200" s="37"/>
      <c r="H200" s="37"/>
      <c r="I200" s="37"/>
      <c r="J200" s="37"/>
      <c r="K200" s="37"/>
      <c r="L200" s="37"/>
      <c r="M200" s="37"/>
      <c r="N200" s="36">
        <v>-17426.848169658333</v>
      </c>
      <c r="O200" s="37"/>
      <c r="P200" s="35">
        <v>0</v>
      </c>
      <c r="Q200" s="36">
        <v>62123.506799474359</v>
      </c>
      <c r="R200" s="37"/>
      <c r="S200" s="37"/>
      <c r="T200" s="37"/>
      <c r="U200" s="37"/>
      <c r="V200" s="36">
        <v>-797229.46419286658</v>
      </c>
      <c r="W200" s="36"/>
      <c r="X200" s="37"/>
      <c r="Y200" s="37"/>
      <c r="Z200" s="36">
        <v>-8210.2111799998675</v>
      </c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6">
        <f t="shared" si="185"/>
        <v>-760743.01674305042</v>
      </c>
      <c r="AT200" s="38">
        <v>44739.367113616318</v>
      </c>
      <c r="AV200" s="35">
        <v>0</v>
      </c>
      <c r="BB200" s="38">
        <v>619367.91771937651</v>
      </c>
      <c r="BX200" s="38">
        <f t="shared" si="186"/>
        <v>664107.28483299282</v>
      </c>
      <c r="BY200" s="38">
        <f t="shared" si="218"/>
        <v>-96635.731910057599</v>
      </c>
      <c r="BZ200" s="38">
        <f t="shared" si="219"/>
        <v>13827549.288089942</v>
      </c>
      <c r="CK200" s="35">
        <v>0</v>
      </c>
      <c r="DL200" s="38">
        <f t="shared" si="220"/>
        <v>0</v>
      </c>
      <c r="DM200" s="38">
        <f t="shared" si="190"/>
        <v>13827549.288089942</v>
      </c>
      <c r="DX200" s="35">
        <v>0</v>
      </c>
      <c r="EI200" s="38">
        <v>1676782.1113605574</v>
      </c>
      <c r="EY200" s="38">
        <f t="shared" si="221"/>
        <v>1676782.1113605574</v>
      </c>
      <c r="EZ200" s="38">
        <f t="shared" si="222"/>
        <v>1580146.3794504998</v>
      </c>
      <c r="FA200" s="38">
        <f t="shared" si="223"/>
        <v>15504331.3994505</v>
      </c>
      <c r="FC200" s="38">
        <f t="shared" si="224"/>
        <v>15504331.3994505</v>
      </c>
    </row>
    <row r="201" spans="1:160" outlineLevel="2" x14ac:dyDescent="0.25">
      <c r="A201" s="21">
        <f t="shared" ref="A201:A248" si="225">A200+1</f>
        <v>195</v>
      </c>
      <c r="B201" s="302"/>
      <c r="C201" s="64" t="s">
        <v>257</v>
      </c>
      <c r="D201" s="53">
        <v>927</v>
      </c>
      <c r="P201" s="6"/>
      <c r="AK201" s="36">
        <f t="shared" si="185"/>
        <v>0</v>
      </c>
      <c r="AV201" s="6"/>
      <c r="BX201" s="38">
        <f t="shared" si="186"/>
        <v>0</v>
      </c>
      <c r="BY201" s="38">
        <f t="shared" si="218"/>
        <v>0</v>
      </c>
      <c r="BZ201" s="38">
        <f t="shared" si="219"/>
        <v>0</v>
      </c>
      <c r="CK201" s="6"/>
      <c r="DL201" s="38">
        <f t="shared" si="220"/>
        <v>0</v>
      </c>
      <c r="DM201" s="38">
        <f t="shared" si="190"/>
        <v>0</v>
      </c>
      <c r="DX201" s="6"/>
      <c r="EY201" s="38">
        <f t="shared" si="221"/>
        <v>0</v>
      </c>
      <c r="EZ201" s="38">
        <f t="shared" si="222"/>
        <v>0</v>
      </c>
      <c r="FA201" s="38">
        <f t="shared" si="223"/>
        <v>0</v>
      </c>
      <c r="FC201" s="38">
        <f t="shared" si="224"/>
        <v>0</v>
      </c>
    </row>
    <row r="202" spans="1:160" outlineLevel="2" x14ac:dyDescent="0.25">
      <c r="A202" s="21">
        <f t="shared" si="225"/>
        <v>196</v>
      </c>
      <c r="B202" s="302"/>
      <c r="C202" s="64" t="s">
        <v>258</v>
      </c>
      <c r="D202" s="53">
        <v>928</v>
      </c>
      <c r="E202" s="36">
        <v>2377819.12</v>
      </c>
      <c r="F202" s="36">
        <v>11899.126717052308</v>
      </c>
      <c r="G202" s="36">
        <v>-939183.24367961998</v>
      </c>
      <c r="H202" s="35">
        <v>96.884205474383663</v>
      </c>
      <c r="I202" s="37"/>
      <c r="J202" s="37"/>
      <c r="K202" s="37"/>
      <c r="L202" s="36">
        <v>38757.344293999951</v>
      </c>
      <c r="M202" s="36"/>
      <c r="N202" s="37"/>
      <c r="O202" s="37"/>
      <c r="P202" s="35">
        <v>326.71088541240709</v>
      </c>
      <c r="Q202" s="37"/>
      <c r="R202" s="37"/>
      <c r="S202" s="37"/>
      <c r="T202" s="37"/>
      <c r="U202" s="37"/>
      <c r="V202" s="37"/>
      <c r="W202" s="36">
        <v>231.4185358156416</v>
      </c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6">
        <f t="shared" si="185"/>
        <v>-887871.75904186524</v>
      </c>
      <c r="AL202" s="36">
        <v>-78621.040141990889</v>
      </c>
      <c r="AN202" s="38">
        <v>26002.964813437113</v>
      </c>
      <c r="AV202" s="35">
        <v>-134.59982320161396</v>
      </c>
      <c r="BX202" s="38">
        <f t="shared" si="186"/>
        <v>-52752.675151755393</v>
      </c>
      <c r="BY202" s="38">
        <f t="shared" si="218"/>
        <v>-940624.43419362069</v>
      </c>
      <c r="BZ202" s="38">
        <f t="shared" si="219"/>
        <v>1437194.6858063794</v>
      </c>
      <c r="CA202" s="38">
        <v>31475.953957977559</v>
      </c>
      <c r="CK202" s="35">
        <v>4.9769023930564984</v>
      </c>
      <c r="DL202" s="38">
        <f t="shared" si="220"/>
        <v>31480.930860370616</v>
      </c>
      <c r="DM202" s="38">
        <f t="shared" si="190"/>
        <v>1468675.6166667501</v>
      </c>
      <c r="DN202" s="38">
        <v>6549.9298462835932</v>
      </c>
      <c r="DX202" s="35">
        <v>25.030022696575177</v>
      </c>
      <c r="EI202" s="38">
        <v>25323.827002797276</v>
      </c>
      <c r="EY202" s="38">
        <f t="shared" si="221"/>
        <v>31898.786871777444</v>
      </c>
      <c r="EZ202" s="38">
        <f t="shared" si="222"/>
        <v>-877244.71646147256</v>
      </c>
      <c r="FA202" s="38">
        <f t="shared" si="223"/>
        <v>1500574.4035385274</v>
      </c>
      <c r="FB202" s="38">
        <v>186107.0016826817</v>
      </c>
      <c r="FC202" s="38">
        <f t="shared" si="224"/>
        <v>1686681.4052212092</v>
      </c>
    </row>
    <row r="203" spans="1:160" outlineLevel="2" x14ac:dyDescent="0.25">
      <c r="A203" s="21">
        <f t="shared" si="225"/>
        <v>197</v>
      </c>
      <c r="B203" s="302"/>
      <c r="C203" s="64" t="s">
        <v>259</v>
      </c>
      <c r="D203" s="53">
        <v>929</v>
      </c>
      <c r="P203" s="6"/>
      <c r="AK203" s="36">
        <f t="shared" si="185"/>
        <v>0</v>
      </c>
      <c r="AV203" s="6"/>
      <c r="BX203" s="38">
        <f t="shared" si="186"/>
        <v>0</v>
      </c>
      <c r="BY203" s="38">
        <f t="shared" si="218"/>
        <v>0</v>
      </c>
      <c r="BZ203" s="38">
        <f t="shared" si="219"/>
        <v>0</v>
      </c>
      <c r="CK203" s="6"/>
      <c r="DL203" s="38">
        <f t="shared" si="220"/>
        <v>0</v>
      </c>
      <c r="DM203" s="38">
        <f t="shared" si="190"/>
        <v>0</v>
      </c>
      <c r="DX203" s="6"/>
      <c r="EY203" s="38">
        <f t="shared" si="221"/>
        <v>0</v>
      </c>
      <c r="EZ203" s="38">
        <f t="shared" si="222"/>
        <v>0</v>
      </c>
      <c r="FA203" s="38">
        <f t="shared" si="223"/>
        <v>0</v>
      </c>
      <c r="FC203" s="38">
        <f t="shared" si="224"/>
        <v>0</v>
      </c>
    </row>
    <row r="204" spans="1:160" outlineLevel="2" x14ac:dyDescent="0.25">
      <c r="A204" s="21">
        <f t="shared" si="225"/>
        <v>198</v>
      </c>
      <c r="B204" s="302"/>
      <c r="C204" s="64" t="s">
        <v>260</v>
      </c>
      <c r="D204" s="53">
        <v>930.1</v>
      </c>
      <c r="P204" s="6"/>
      <c r="AK204" s="36">
        <f t="shared" si="185"/>
        <v>0</v>
      </c>
      <c r="AV204" s="6"/>
      <c r="BX204" s="38">
        <f t="shared" si="186"/>
        <v>0</v>
      </c>
      <c r="BY204" s="38">
        <f t="shared" si="218"/>
        <v>0</v>
      </c>
      <c r="BZ204" s="38">
        <f t="shared" si="219"/>
        <v>0</v>
      </c>
      <c r="CK204" s="6"/>
      <c r="DL204" s="38">
        <f t="shared" si="220"/>
        <v>0</v>
      </c>
      <c r="DM204" s="38">
        <f t="shared" si="190"/>
        <v>0</v>
      </c>
      <c r="DX204" s="6"/>
      <c r="EY204" s="38">
        <f t="shared" si="221"/>
        <v>0</v>
      </c>
      <c r="EZ204" s="38">
        <f t="shared" si="222"/>
        <v>0</v>
      </c>
      <c r="FA204" s="38">
        <f t="shared" si="223"/>
        <v>0</v>
      </c>
      <c r="FC204" s="38">
        <f t="shared" si="224"/>
        <v>0</v>
      </c>
    </row>
    <row r="205" spans="1:160" outlineLevel="2" x14ac:dyDescent="0.25">
      <c r="A205" s="21">
        <f t="shared" si="225"/>
        <v>199</v>
      </c>
      <c r="B205" s="302"/>
      <c r="C205" s="64" t="s">
        <v>261</v>
      </c>
      <c r="D205" s="53">
        <v>930.2</v>
      </c>
      <c r="E205" s="36">
        <v>3565691.26</v>
      </c>
      <c r="P205" s="82">
        <v>-10.101235533403532</v>
      </c>
      <c r="W205" s="36">
        <v>-7.1549900583153452</v>
      </c>
      <c r="AK205" s="36">
        <f t="shared" si="185"/>
        <v>-17.256225591718877</v>
      </c>
      <c r="AV205" s="82">
        <v>4.1615525457553169</v>
      </c>
      <c r="BX205" s="38">
        <f t="shared" si="186"/>
        <v>4.1615525457553169</v>
      </c>
      <c r="BY205" s="38">
        <f t="shared" si="218"/>
        <v>-13.09467304596356</v>
      </c>
      <c r="BZ205" s="38">
        <f t="shared" si="219"/>
        <v>3565678.1653269539</v>
      </c>
      <c r="CK205" s="82">
        <v>-0.15387569114987995</v>
      </c>
      <c r="DL205" s="38">
        <f t="shared" si="220"/>
        <v>-0.15387569114987995</v>
      </c>
      <c r="DM205" s="38">
        <f t="shared" si="190"/>
        <v>3565678.0114512625</v>
      </c>
      <c r="DX205" s="82">
        <v>-0.77387735136339131</v>
      </c>
      <c r="EI205" s="38">
        <v>1164401.8278569081</v>
      </c>
      <c r="EY205" s="38">
        <f t="shared" si="221"/>
        <v>1164401.0539795568</v>
      </c>
      <c r="EZ205" s="38">
        <f t="shared" si="222"/>
        <v>1164387.8054308197</v>
      </c>
      <c r="FA205" s="38">
        <f t="shared" si="223"/>
        <v>4730079.06543082</v>
      </c>
      <c r="FC205" s="38">
        <f t="shared" si="224"/>
        <v>4730079.06543082</v>
      </c>
    </row>
    <row r="206" spans="1:160" outlineLevel="2" x14ac:dyDescent="0.25">
      <c r="A206" s="21">
        <f t="shared" si="225"/>
        <v>200</v>
      </c>
      <c r="B206" s="302"/>
      <c r="C206" s="64" t="s">
        <v>138</v>
      </c>
      <c r="D206" s="53">
        <v>931</v>
      </c>
      <c r="E206" s="36">
        <v>3091473.15</v>
      </c>
      <c r="P206" s="6"/>
      <c r="AK206" s="36">
        <f t="shared" si="185"/>
        <v>0</v>
      </c>
      <c r="AV206" s="6"/>
      <c r="BX206" s="38">
        <f t="shared" si="186"/>
        <v>0</v>
      </c>
      <c r="BY206" s="38">
        <f t="shared" si="218"/>
        <v>0</v>
      </c>
      <c r="BZ206" s="38">
        <f t="shared" si="219"/>
        <v>3091473.15</v>
      </c>
      <c r="CK206" s="6"/>
      <c r="DL206" s="38">
        <f t="shared" si="220"/>
        <v>0</v>
      </c>
      <c r="DM206" s="38">
        <f t="shared" si="190"/>
        <v>3091473.15</v>
      </c>
      <c r="DX206" s="6"/>
      <c r="EI206" s="38">
        <v>-694598.26178737264</v>
      </c>
      <c r="EY206" s="38">
        <f t="shared" si="221"/>
        <v>-694598.26178737264</v>
      </c>
      <c r="EZ206" s="38">
        <f t="shared" si="222"/>
        <v>-694598.26178737264</v>
      </c>
      <c r="FA206" s="38">
        <f t="shared" si="223"/>
        <v>2396874.8882126273</v>
      </c>
      <c r="FC206" s="38">
        <f t="shared" si="224"/>
        <v>2396874.8882126273</v>
      </c>
    </row>
    <row r="207" spans="1:160" outlineLevel="1" x14ac:dyDescent="0.25">
      <c r="A207" s="21">
        <f t="shared" si="225"/>
        <v>201</v>
      </c>
      <c r="B207" s="303"/>
      <c r="C207" s="75" t="s">
        <v>262</v>
      </c>
      <c r="D207" s="76">
        <v>932</v>
      </c>
      <c r="E207" s="36">
        <v>8905999.5499999989</v>
      </c>
      <c r="P207" s="38">
        <v>3250.7211544217726</v>
      </c>
      <c r="W207" s="36">
        <v>2302.5774882022051</v>
      </c>
      <c r="AK207" s="36">
        <f t="shared" si="185"/>
        <v>5553.2986426239777</v>
      </c>
      <c r="AV207" s="38">
        <v>-1339.2467536262288</v>
      </c>
      <c r="BX207" s="38">
        <f t="shared" si="186"/>
        <v>-1339.2467536262288</v>
      </c>
      <c r="BY207" s="38">
        <f t="shared" si="218"/>
        <v>4214.0518889977484</v>
      </c>
      <c r="BZ207" s="38">
        <f t="shared" si="219"/>
        <v>8910213.6018889975</v>
      </c>
      <c r="CK207" s="38">
        <v>49.519384308787139</v>
      </c>
      <c r="DL207" s="38">
        <f t="shared" si="220"/>
        <v>49.519384308787139</v>
      </c>
      <c r="DM207" s="38">
        <f t="shared" si="190"/>
        <v>8910263.1212733071</v>
      </c>
      <c r="DX207" s="38">
        <v>249.04473009127386</v>
      </c>
      <c r="EI207" s="67">
        <v>1983033.5869434979</v>
      </c>
      <c r="EY207" s="38">
        <f t="shared" si="221"/>
        <v>1983282.6316735891</v>
      </c>
      <c r="EZ207" s="38">
        <f t="shared" si="222"/>
        <v>1987546.2029468957</v>
      </c>
      <c r="FA207" s="38">
        <f t="shared" si="223"/>
        <v>10893545.752946895</v>
      </c>
      <c r="FC207" s="38">
        <f t="shared" si="224"/>
        <v>10893545.752946895</v>
      </c>
    </row>
    <row r="208" spans="1:160" outlineLevel="1" x14ac:dyDescent="0.25">
      <c r="A208" s="21">
        <f t="shared" si="225"/>
        <v>202</v>
      </c>
      <c r="B208" s="329" t="s">
        <v>263</v>
      </c>
      <c r="C208" s="329"/>
      <c r="D208" s="329"/>
      <c r="E208" s="46">
        <f>SUM(E194:E207)</f>
        <v>59502157.68999999</v>
      </c>
      <c r="F208" s="46">
        <f t="shared" ref="F208:BQ208" si="226">SUM(F194:F207)</f>
        <v>11899.126717052308</v>
      </c>
      <c r="G208" s="46">
        <f t="shared" si="226"/>
        <v>-939183.24367961998</v>
      </c>
      <c r="H208" s="46">
        <f t="shared" si="226"/>
        <v>96.884205474383663</v>
      </c>
      <c r="I208" s="46">
        <f t="shared" si="226"/>
        <v>0</v>
      </c>
      <c r="J208" s="46">
        <f t="shared" si="226"/>
        <v>0</v>
      </c>
      <c r="K208" s="46">
        <f t="shared" si="226"/>
        <v>0</v>
      </c>
      <c r="L208" s="46">
        <f t="shared" si="226"/>
        <v>38757.344293999951</v>
      </c>
      <c r="M208" s="46">
        <f t="shared" si="226"/>
        <v>0</v>
      </c>
      <c r="N208" s="46">
        <f t="shared" si="226"/>
        <v>-17426.848169658333</v>
      </c>
      <c r="O208" s="46">
        <f t="shared" si="226"/>
        <v>-838323.23312883906</v>
      </c>
      <c r="P208" s="46">
        <f t="shared" si="226"/>
        <v>760044.9179095811</v>
      </c>
      <c r="Q208" s="46">
        <f t="shared" si="226"/>
        <v>62123.506799474359</v>
      </c>
      <c r="R208" s="46">
        <f t="shared" si="226"/>
        <v>0</v>
      </c>
      <c r="S208" s="46">
        <f t="shared" si="226"/>
        <v>301776.81181456894</v>
      </c>
      <c r="T208" s="46">
        <f t="shared" si="226"/>
        <v>0</v>
      </c>
      <c r="U208" s="46">
        <f t="shared" si="226"/>
        <v>-60189.774001547892</v>
      </c>
      <c r="V208" s="46">
        <f t="shared" si="226"/>
        <v>-797229.46419286658</v>
      </c>
      <c r="W208" s="46">
        <f t="shared" si="226"/>
        <v>538362.60718443349</v>
      </c>
      <c r="X208" s="46">
        <f t="shared" si="226"/>
        <v>0</v>
      </c>
      <c r="Y208" s="46">
        <f t="shared" si="226"/>
        <v>0</v>
      </c>
      <c r="Z208" s="46">
        <f t="shared" si="226"/>
        <v>-8210.2111799998675</v>
      </c>
      <c r="AA208" s="46">
        <f t="shared" si="226"/>
        <v>0</v>
      </c>
      <c r="AB208" s="46">
        <f t="shared" si="226"/>
        <v>0</v>
      </c>
      <c r="AC208" s="46">
        <f t="shared" si="226"/>
        <v>0</v>
      </c>
      <c r="AD208" s="46">
        <f t="shared" si="226"/>
        <v>0</v>
      </c>
      <c r="AE208" s="46">
        <f t="shared" si="226"/>
        <v>0</v>
      </c>
      <c r="AF208" s="46">
        <f t="shared" si="226"/>
        <v>0</v>
      </c>
      <c r="AG208" s="46">
        <f t="shared" si="226"/>
        <v>0</v>
      </c>
      <c r="AH208" s="46">
        <f t="shared" si="226"/>
        <v>0</v>
      </c>
      <c r="AI208" s="46">
        <f t="shared" si="226"/>
        <v>0</v>
      </c>
      <c r="AJ208" s="46">
        <f t="shared" si="226"/>
        <v>0</v>
      </c>
      <c r="AK208" s="46">
        <f t="shared" si="226"/>
        <v>-947501.57542794733</v>
      </c>
      <c r="AL208" s="46">
        <f t="shared" si="226"/>
        <v>-78621.040141990889</v>
      </c>
      <c r="AM208" s="46">
        <f t="shared" si="226"/>
        <v>0</v>
      </c>
      <c r="AN208" s="46">
        <f t="shared" si="226"/>
        <v>26002.964813437113</v>
      </c>
      <c r="AO208" s="46">
        <f t="shared" si="226"/>
        <v>0</v>
      </c>
      <c r="AP208" s="46">
        <f t="shared" si="226"/>
        <v>0</v>
      </c>
      <c r="AQ208" s="46">
        <f t="shared" si="226"/>
        <v>0</v>
      </c>
      <c r="AR208" s="46">
        <f t="shared" si="226"/>
        <v>0</v>
      </c>
      <c r="AS208" s="46">
        <f t="shared" si="226"/>
        <v>0</v>
      </c>
      <c r="AT208" s="46">
        <f t="shared" si="226"/>
        <v>44739.367113616318</v>
      </c>
      <c r="AU208" s="46">
        <f t="shared" si="226"/>
        <v>0</v>
      </c>
      <c r="AV208" s="46">
        <f t="shared" si="226"/>
        <v>-313127.51802695869</v>
      </c>
      <c r="AW208" s="46">
        <f t="shared" si="226"/>
        <v>0</v>
      </c>
      <c r="AX208" s="46">
        <f t="shared" si="226"/>
        <v>0</v>
      </c>
      <c r="AY208" s="46">
        <f t="shared" si="226"/>
        <v>564220.72294059675</v>
      </c>
      <c r="AZ208" s="46">
        <f t="shared" si="226"/>
        <v>0</v>
      </c>
      <c r="BA208" s="46">
        <f t="shared" si="226"/>
        <v>0</v>
      </c>
      <c r="BB208" s="46">
        <f t="shared" si="226"/>
        <v>619367.91771937651</v>
      </c>
      <c r="BC208" s="46">
        <f t="shared" si="226"/>
        <v>0</v>
      </c>
      <c r="BD208" s="46">
        <f t="shared" si="226"/>
        <v>0</v>
      </c>
      <c r="BE208" s="46">
        <f t="shared" si="226"/>
        <v>0</v>
      </c>
      <c r="BF208" s="46">
        <f t="shared" si="226"/>
        <v>0</v>
      </c>
      <c r="BG208" s="46">
        <f t="shared" si="226"/>
        <v>0</v>
      </c>
      <c r="BH208" s="46">
        <f t="shared" si="226"/>
        <v>0</v>
      </c>
      <c r="BI208" s="46">
        <f t="shared" si="226"/>
        <v>0</v>
      </c>
      <c r="BJ208" s="46">
        <f t="shared" si="226"/>
        <v>0</v>
      </c>
      <c r="BK208" s="46">
        <f t="shared" si="226"/>
        <v>0</v>
      </c>
      <c r="BL208" s="46">
        <f t="shared" si="226"/>
        <v>0</v>
      </c>
      <c r="BM208" s="46">
        <f t="shared" si="226"/>
        <v>0</v>
      </c>
      <c r="BN208" s="46">
        <f t="shared" si="226"/>
        <v>0</v>
      </c>
      <c r="BO208" s="46">
        <f t="shared" si="226"/>
        <v>0</v>
      </c>
      <c r="BP208" s="46">
        <f t="shared" si="226"/>
        <v>0</v>
      </c>
      <c r="BQ208" s="46">
        <f t="shared" si="226"/>
        <v>0</v>
      </c>
      <c r="BR208" s="46">
        <f t="shared" ref="BR208:EC208" si="227">SUM(BR194:BR207)</f>
        <v>0</v>
      </c>
      <c r="BS208" s="46">
        <f t="shared" si="227"/>
        <v>0</v>
      </c>
      <c r="BT208" s="46">
        <f t="shared" si="227"/>
        <v>0</v>
      </c>
      <c r="BU208" s="46">
        <f t="shared" si="227"/>
        <v>0</v>
      </c>
      <c r="BV208" s="46">
        <f t="shared" si="227"/>
        <v>0</v>
      </c>
      <c r="BW208" s="46">
        <f t="shared" si="227"/>
        <v>0</v>
      </c>
      <c r="BX208" s="46">
        <f t="shared" si="227"/>
        <v>862582.41441807721</v>
      </c>
      <c r="BY208" s="46">
        <f t="shared" si="227"/>
        <v>-84919.161009870208</v>
      </c>
      <c r="BZ208" s="46">
        <f t="shared" si="227"/>
        <v>59417238.528990127</v>
      </c>
      <c r="CA208" s="46">
        <f t="shared" si="227"/>
        <v>31475.953957977559</v>
      </c>
      <c r="CB208" s="46">
        <f t="shared" si="227"/>
        <v>0</v>
      </c>
      <c r="CC208" s="46">
        <f t="shared" si="227"/>
        <v>0</v>
      </c>
      <c r="CD208" s="46">
        <f t="shared" si="227"/>
        <v>0</v>
      </c>
      <c r="CE208" s="46">
        <f t="shared" si="227"/>
        <v>0</v>
      </c>
      <c r="CF208" s="46">
        <f t="shared" si="227"/>
        <v>0</v>
      </c>
      <c r="CG208" s="46">
        <f t="shared" si="227"/>
        <v>0</v>
      </c>
      <c r="CH208" s="46">
        <f t="shared" si="227"/>
        <v>0</v>
      </c>
      <c r="CI208" s="46">
        <f t="shared" si="227"/>
        <v>0</v>
      </c>
      <c r="CJ208" s="46">
        <f t="shared" si="227"/>
        <v>0</v>
      </c>
      <c r="CK208" s="46">
        <f t="shared" si="227"/>
        <v>11578.061967183368</v>
      </c>
      <c r="CL208" s="46">
        <f t="shared" si="227"/>
        <v>0</v>
      </c>
      <c r="CM208" s="46">
        <f t="shared" si="227"/>
        <v>0</v>
      </c>
      <c r="CN208" s="46">
        <f t="shared" si="227"/>
        <v>0</v>
      </c>
      <c r="CO208" s="46">
        <f t="shared" si="227"/>
        <v>0</v>
      </c>
      <c r="CP208" s="46">
        <f t="shared" si="227"/>
        <v>0</v>
      </c>
      <c r="CQ208" s="46">
        <f t="shared" si="227"/>
        <v>0</v>
      </c>
      <c r="CR208" s="46">
        <f t="shared" si="227"/>
        <v>0</v>
      </c>
      <c r="CS208" s="46">
        <f t="shared" si="227"/>
        <v>0</v>
      </c>
      <c r="CT208" s="46">
        <f t="shared" si="227"/>
        <v>0</v>
      </c>
      <c r="CU208" s="46">
        <f t="shared" si="227"/>
        <v>0</v>
      </c>
      <c r="CV208" s="46">
        <f t="shared" si="227"/>
        <v>0</v>
      </c>
      <c r="CW208" s="46">
        <f t="shared" si="227"/>
        <v>0</v>
      </c>
      <c r="CX208" s="46">
        <f t="shared" si="227"/>
        <v>0</v>
      </c>
      <c r="CY208" s="46">
        <f t="shared" si="227"/>
        <v>0</v>
      </c>
      <c r="CZ208" s="46">
        <f t="shared" si="227"/>
        <v>0</v>
      </c>
      <c r="DA208" s="46">
        <f t="shared" si="227"/>
        <v>0</v>
      </c>
      <c r="DB208" s="46">
        <f t="shared" si="227"/>
        <v>0</v>
      </c>
      <c r="DC208" s="46">
        <f t="shared" si="227"/>
        <v>0</v>
      </c>
      <c r="DD208" s="46">
        <f t="shared" si="227"/>
        <v>0</v>
      </c>
      <c r="DE208" s="46">
        <f t="shared" si="227"/>
        <v>0</v>
      </c>
      <c r="DF208" s="46">
        <f t="shared" si="227"/>
        <v>0</v>
      </c>
      <c r="DG208" s="46">
        <f t="shared" si="227"/>
        <v>0</v>
      </c>
      <c r="DH208" s="46">
        <f t="shared" si="227"/>
        <v>0</v>
      </c>
      <c r="DI208" s="46">
        <f t="shared" si="227"/>
        <v>0</v>
      </c>
      <c r="DJ208" s="46">
        <f t="shared" si="227"/>
        <v>0</v>
      </c>
      <c r="DK208" s="46">
        <f t="shared" si="227"/>
        <v>0</v>
      </c>
      <c r="DL208" s="46">
        <f t="shared" si="227"/>
        <v>43054.015925160929</v>
      </c>
      <c r="DM208" s="46">
        <f t="shared" si="227"/>
        <v>59460292.544915289</v>
      </c>
      <c r="DN208" s="46">
        <f t="shared" si="227"/>
        <v>6549.9298462835932</v>
      </c>
      <c r="DO208" s="46">
        <f t="shared" si="227"/>
        <v>0</v>
      </c>
      <c r="DP208" s="46">
        <f t="shared" si="227"/>
        <v>0</v>
      </c>
      <c r="DQ208" s="46">
        <f t="shared" si="227"/>
        <v>0</v>
      </c>
      <c r="DR208" s="46">
        <f t="shared" si="227"/>
        <v>0</v>
      </c>
      <c r="DS208" s="46">
        <f t="shared" si="227"/>
        <v>0</v>
      </c>
      <c r="DT208" s="46">
        <f t="shared" si="227"/>
        <v>0</v>
      </c>
      <c r="DU208" s="46">
        <f t="shared" si="227"/>
        <v>0</v>
      </c>
      <c r="DV208" s="46">
        <f t="shared" si="227"/>
        <v>0</v>
      </c>
      <c r="DW208" s="46">
        <f t="shared" si="227"/>
        <v>0</v>
      </c>
      <c r="DX208" s="46">
        <f t="shared" si="227"/>
        <v>58228.820043821921</v>
      </c>
      <c r="DY208" s="46">
        <f t="shared" si="227"/>
        <v>0</v>
      </c>
      <c r="DZ208" s="46">
        <f t="shared" si="227"/>
        <v>0</v>
      </c>
      <c r="EA208" s="46">
        <f t="shared" si="227"/>
        <v>0</v>
      </c>
      <c r="EB208" s="46">
        <f t="shared" si="227"/>
        <v>0</v>
      </c>
      <c r="EC208" s="46">
        <f t="shared" si="227"/>
        <v>0</v>
      </c>
      <c r="ED208" s="46">
        <f t="shared" ref="ED208:FC208" si="228">SUM(ED194:ED207)</f>
        <v>0</v>
      </c>
      <c r="EE208" s="46">
        <f t="shared" si="228"/>
        <v>0</v>
      </c>
      <c r="EF208" s="46">
        <f t="shared" si="228"/>
        <v>0</v>
      </c>
      <c r="EG208" s="46">
        <f t="shared" si="228"/>
        <v>0</v>
      </c>
      <c r="EH208" s="46">
        <f t="shared" si="228"/>
        <v>0</v>
      </c>
      <c r="EI208" s="46">
        <f t="shared" si="228"/>
        <v>7980249.076185205</v>
      </c>
      <c r="EJ208" s="46">
        <f t="shared" si="228"/>
        <v>0</v>
      </c>
      <c r="EK208" s="46">
        <f t="shared" si="228"/>
        <v>0</v>
      </c>
      <c r="EL208" s="46">
        <f t="shared" si="228"/>
        <v>0</v>
      </c>
      <c r="EM208" s="46">
        <f t="shared" si="228"/>
        <v>0</v>
      </c>
      <c r="EN208" s="46">
        <f t="shared" si="228"/>
        <v>0</v>
      </c>
      <c r="EO208" s="46">
        <f t="shared" si="228"/>
        <v>0</v>
      </c>
      <c r="EP208" s="46">
        <f t="shared" si="228"/>
        <v>0</v>
      </c>
      <c r="EQ208" s="46">
        <f t="shared" si="228"/>
        <v>0</v>
      </c>
      <c r="ER208" s="46">
        <f t="shared" si="228"/>
        <v>0</v>
      </c>
      <c r="ES208" s="46">
        <f t="shared" si="228"/>
        <v>0</v>
      </c>
      <c r="ET208" s="46">
        <f t="shared" si="228"/>
        <v>0</v>
      </c>
      <c r="EU208" s="46">
        <f t="shared" si="228"/>
        <v>0</v>
      </c>
      <c r="EV208" s="46">
        <f t="shared" si="228"/>
        <v>0</v>
      </c>
      <c r="EW208" s="46">
        <f t="shared" si="228"/>
        <v>0</v>
      </c>
      <c r="EX208" s="46">
        <f t="shared" si="228"/>
        <v>0</v>
      </c>
      <c r="EY208" s="46">
        <f t="shared" si="228"/>
        <v>8045027.8260753108</v>
      </c>
      <c r="EZ208" s="46">
        <f t="shared" si="228"/>
        <v>8003162.6809906019</v>
      </c>
      <c r="FA208" s="46">
        <f t="shared" si="228"/>
        <v>67505320.370990604</v>
      </c>
      <c r="FB208" s="46">
        <f t="shared" si="228"/>
        <v>186107.0016826817</v>
      </c>
      <c r="FC208" s="46">
        <f t="shared" si="228"/>
        <v>67691427.372673288</v>
      </c>
      <c r="FD208" s="12">
        <v>0</v>
      </c>
    </row>
    <row r="209" spans="1:160" outlineLevel="2" x14ac:dyDescent="0.25">
      <c r="A209" s="21">
        <f t="shared" si="225"/>
        <v>203</v>
      </c>
      <c r="B209" s="306" t="s">
        <v>264</v>
      </c>
      <c r="C209" s="83" t="s">
        <v>265</v>
      </c>
      <c r="D209" s="84">
        <v>403</v>
      </c>
      <c r="AK209" s="36">
        <f t="shared" si="185"/>
        <v>0</v>
      </c>
      <c r="BX209" s="38">
        <f t="shared" si="186"/>
        <v>0</v>
      </c>
      <c r="BY209" s="38">
        <f t="shared" ref="BY209:BY220" si="229">BX209+AK209</f>
        <v>0</v>
      </c>
      <c r="BZ209" s="38">
        <f t="shared" ref="BZ209:BZ220" si="230">BY209+E209</f>
        <v>0</v>
      </c>
      <c r="DL209" s="38">
        <f t="shared" ref="DL209:DL220" si="231">SUM(CA209:DK209)</f>
        <v>0</v>
      </c>
      <c r="DM209" s="38">
        <f t="shared" si="190"/>
        <v>0</v>
      </c>
      <c r="ER209" s="36">
        <v>0</v>
      </c>
      <c r="EY209" s="38">
        <f t="shared" ref="EY209:EY220" si="232">SUM(DN209:EX209)</f>
        <v>0</v>
      </c>
      <c r="EZ209" s="38">
        <f t="shared" ref="EZ209:EZ220" si="233">+BX209+AK209+DL209+EY209</f>
        <v>0</v>
      </c>
      <c r="FA209" s="38">
        <f t="shared" ref="FA209:FA220" si="234">+E209+EZ209</f>
        <v>0</v>
      </c>
      <c r="FC209" s="38">
        <f t="shared" ref="FC209:FC220" si="235">FA209+FB209</f>
        <v>0</v>
      </c>
    </row>
    <row r="210" spans="1:160" ht="31.5" outlineLevel="2" x14ac:dyDescent="0.25">
      <c r="A210" s="21">
        <f t="shared" si="225"/>
        <v>204</v>
      </c>
      <c r="B210" s="327"/>
      <c r="C210" s="83" t="s">
        <v>266</v>
      </c>
      <c r="D210" s="84">
        <v>403</v>
      </c>
      <c r="E210" s="38">
        <v>1659608.1</v>
      </c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6"/>
      <c r="Q210" s="37"/>
      <c r="R210" s="37"/>
      <c r="S210" s="37"/>
      <c r="T210" s="37"/>
      <c r="U210" s="37"/>
      <c r="V210" s="37"/>
      <c r="W210" s="37"/>
      <c r="X210" s="37"/>
      <c r="Y210" s="38">
        <v>47944.601581999996</v>
      </c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6">
        <f t="shared" si="185"/>
        <v>47944.601581999996</v>
      </c>
      <c r="AV210" s="36"/>
      <c r="BN210" s="38">
        <v>-0.11079100030474365</v>
      </c>
      <c r="BO210" s="36">
        <v>-261.12</v>
      </c>
      <c r="BP210" s="36"/>
      <c r="BQ210" s="36"/>
      <c r="BR210" s="36"/>
      <c r="BS210" s="36">
        <v>2344.2999999999997</v>
      </c>
      <c r="BX210" s="38">
        <f t="shared" si="186"/>
        <v>2083.0692089996951</v>
      </c>
      <c r="BY210" s="38">
        <f t="shared" si="229"/>
        <v>50027.670790999691</v>
      </c>
      <c r="BZ210" s="38">
        <f t="shared" si="230"/>
        <v>1709635.7707909998</v>
      </c>
      <c r="CK210" s="36"/>
      <c r="DC210" s="38">
        <v>-0.11079099983908236</v>
      </c>
      <c r="DD210" s="36">
        <v>-881.83000000000095</v>
      </c>
      <c r="DE210" s="36">
        <v>4026.23</v>
      </c>
      <c r="DF210" s="36"/>
      <c r="DG210" s="36"/>
      <c r="DH210" s="36">
        <v>87930.140000000014</v>
      </c>
      <c r="DL210" s="38">
        <f t="shared" si="231"/>
        <v>91074.429209000169</v>
      </c>
      <c r="DM210" s="38">
        <f t="shared" si="190"/>
        <v>1800710.2</v>
      </c>
      <c r="DX210" s="36"/>
      <c r="EP210" s="38">
        <v>341168.64000000013</v>
      </c>
      <c r="EQ210" s="36">
        <v>-1588.0299999999993</v>
      </c>
      <c r="ER210" s="36">
        <v>64003.21</v>
      </c>
      <c r="ES210" s="36"/>
      <c r="ET210" s="36"/>
      <c r="EU210" s="36">
        <v>133113.23000000001</v>
      </c>
      <c r="EY210" s="38">
        <f t="shared" si="232"/>
        <v>536697.05000000016</v>
      </c>
      <c r="EZ210" s="38">
        <f t="shared" si="233"/>
        <v>677799.15</v>
      </c>
      <c r="FA210" s="38">
        <f t="shared" si="234"/>
        <v>2337407.25</v>
      </c>
      <c r="FC210" s="38">
        <f t="shared" si="235"/>
        <v>2337407.25</v>
      </c>
    </row>
    <row r="211" spans="1:160" outlineLevel="2" x14ac:dyDescent="0.25">
      <c r="A211" s="21">
        <f t="shared" si="225"/>
        <v>205</v>
      </c>
      <c r="B211" s="327"/>
      <c r="C211" s="83" t="s">
        <v>267</v>
      </c>
      <c r="D211" s="84">
        <v>403</v>
      </c>
      <c r="AK211" s="36">
        <f t="shared" si="185"/>
        <v>0</v>
      </c>
      <c r="BX211" s="38">
        <f t="shared" si="186"/>
        <v>0</v>
      </c>
      <c r="BY211" s="38">
        <f t="shared" si="229"/>
        <v>0</v>
      </c>
      <c r="BZ211" s="38">
        <f t="shared" si="230"/>
        <v>0</v>
      </c>
      <c r="DL211" s="38">
        <f t="shared" si="231"/>
        <v>0</v>
      </c>
      <c r="DM211" s="38">
        <f t="shared" si="190"/>
        <v>0</v>
      </c>
      <c r="EY211" s="38">
        <f t="shared" si="232"/>
        <v>0</v>
      </c>
      <c r="EZ211" s="38">
        <f t="shared" si="233"/>
        <v>0</v>
      </c>
      <c r="FA211" s="38">
        <f t="shared" si="234"/>
        <v>0</v>
      </c>
      <c r="FC211" s="38">
        <f t="shared" si="235"/>
        <v>0</v>
      </c>
    </row>
    <row r="212" spans="1:160" outlineLevel="2" x14ac:dyDescent="0.25">
      <c r="A212" s="21">
        <f t="shared" si="225"/>
        <v>206</v>
      </c>
      <c r="B212" s="327"/>
      <c r="C212" s="83" t="s">
        <v>268</v>
      </c>
      <c r="D212" s="84">
        <v>403</v>
      </c>
      <c r="E212" s="36">
        <v>122887637.05000006</v>
      </c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6"/>
      <c r="Q212" s="37"/>
      <c r="R212" s="37"/>
      <c r="S212" s="37"/>
      <c r="T212" s="37"/>
      <c r="U212" s="37"/>
      <c r="V212" s="37"/>
      <c r="W212" s="37"/>
      <c r="X212" s="37"/>
      <c r="Y212" s="36">
        <v>3128855.142122997</v>
      </c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6">
        <f t="shared" si="185"/>
        <v>3128855.142122997</v>
      </c>
      <c r="AV212" s="36"/>
      <c r="BN212" s="36">
        <v>-74.788561537861824</v>
      </c>
      <c r="BO212" s="36">
        <v>-194273.38000000006</v>
      </c>
      <c r="BP212" s="36">
        <v>269377.20999999996</v>
      </c>
      <c r="BQ212" s="36">
        <v>389990.21</v>
      </c>
      <c r="BR212" s="36">
        <v>23.13</v>
      </c>
      <c r="BS212" s="36">
        <v>11650.07</v>
      </c>
      <c r="BX212" s="38">
        <f t="shared" si="186"/>
        <v>476692.45143846207</v>
      </c>
      <c r="BY212" s="38">
        <f t="shared" si="229"/>
        <v>3605547.5935614589</v>
      </c>
      <c r="BZ212" s="38">
        <f t="shared" si="230"/>
        <v>126493184.64356151</v>
      </c>
      <c r="CK212" s="36"/>
      <c r="DC212" s="36">
        <v>0.15643848478794098</v>
      </c>
      <c r="DD212" s="36">
        <v>-1266946.8799999966</v>
      </c>
      <c r="DE212" s="36">
        <v>2367006.2800000003</v>
      </c>
      <c r="DF212" s="36">
        <v>2595454.9500000002</v>
      </c>
      <c r="DG212" s="36">
        <v>16173.949999999999</v>
      </c>
      <c r="DH212" s="36">
        <v>184706.91</v>
      </c>
      <c r="DL212" s="38">
        <f t="shared" si="231"/>
        <v>3896395.3664384889</v>
      </c>
      <c r="DM212" s="38">
        <f t="shared" si="190"/>
        <v>130389580.01000001</v>
      </c>
      <c r="DX212" s="36"/>
      <c r="EP212" s="36">
        <v>17587823.279999971</v>
      </c>
      <c r="EQ212" s="36">
        <v>-1263727.2500000019</v>
      </c>
      <c r="ER212" s="36">
        <v>4042083.2199999988</v>
      </c>
      <c r="ES212" s="36">
        <v>2415009.65</v>
      </c>
      <c r="ET212" s="36">
        <v>16624.240000000002</v>
      </c>
      <c r="EU212" s="36">
        <v>379742.06</v>
      </c>
      <c r="EY212" s="38">
        <f t="shared" si="232"/>
        <v>23177555.199999966</v>
      </c>
      <c r="EZ212" s="38">
        <f t="shared" si="233"/>
        <v>30679498.159999914</v>
      </c>
      <c r="FA212" s="38">
        <f t="shared" si="234"/>
        <v>153567135.20999998</v>
      </c>
      <c r="FC212" s="38">
        <f t="shared" si="235"/>
        <v>153567135.20999998</v>
      </c>
    </row>
    <row r="213" spans="1:160" outlineLevel="2" x14ac:dyDescent="0.25">
      <c r="A213" s="21">
        <f t="shared" si="225"/>
        <v>207</v>
      </c>
      <c r="B213" s="327"/>
      <c r="C213" s="83" t="s">
        <v>269</v>
      </c>
      <c r="D213" s="84">
        <v>403</v>
      </c>
      <c r="E213" s="36">
        <v>2143912.2799999998</v>
      </c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6"/>
      <c r="Q213" s="37"/>
      <c r="R213" s="37"/>
      <c r="S213" s="37"/>
      <c r="T213" s="37"/>
      <c r="U213" s="37"/>
      <c r="V213" s="37"/>
      <c r="W213" s="37"/>
      <c r="X213" s="37"/>
      <c r="Y213" s="36">
        <v>-49184.37485099992</v>
      </c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6">
        <f t="shared" si="185"/>
        <v>-49184.37485099992</v>
      </c>
      <c r="AV213" s="36"/>
      <c r="BN213" s="36">
        <v>-137756.27257450018</v>
      </c>
      <c r="BO213" s="36">
        <v>-3609.9500000000003</v>
      </c>
      <c r="BP213" s="36">
        <v>1187.8000000000002</v>
      </c>
      <c r="BQ213" s="36"/>
      <c r="BR213" s="36"/>
      <c r="BS213" s="36">
        <v>4462.68</v>
      </c>
      <c r="BX213" s="38">
        <f t="shared" si="186"/>
        <v>-135715.74257450021</v>
      </c>
      <c r="BY213" s="38">
        <f t="shared" si="229"/>
        <v>-184900.11742550012</v>
      </c>
      <c r="BZ213" s="38">
        <f t="shared" si="230"/>
        <v>1959012.1625744996</v>
      </c>
      <c r="CK213" s="36"/>
      <c r="DC213" s="36">
        <v>-137756.27257449925</v>
      </c>
      <c r="DD213" s="36">
        <v>-29525.290000000005</v>
      </c>
      <c r="DE213" s="36">
        <v>28089.120000000003</v>
      </c>
      <c r="DF213" s="36"/>
      <c r="DG213" s="36"/>
      <c r="DH213" s="36">
        <v>91359.47</v>
      </c>
      <c r="DL213" s="38">
        <f t="shared" si="231"/>
        <v>-47832.972574499261</v>
      </c>
      <c r="DM213" s="38">
        <f t="shared" si="190"/>
        <v>1911179.1900000004</v>
      </c>
      <c r="DX213" s="36"/>
      <c r="EP213" s="36">
        <v>50993.639999999665</v>
      </c>
      <c r="EQ213" s="36">
        <v>-42134.659999999989</v>
      </c>
      <c r="ER213" s="36">
        <v>4898.5799999999972</v>
      </c>
      <c r="ES213" s="36"/>
      <c r="ET213" s="36"/>
      <c r="EU213" s="36">
        <v>179935.02</v>
      </c>
      <c r="EY213" s="38">
        <f t="shared" si="232"/>
        <v>193692.57999999967</v>
      </c>
      <c r="EZ213" s="38">
        <f t="shared" si="233"/>
        <v>-39040.509999999718</v>
      </c>
      <c r="FA213" s="38">
        <f t="shared" si="234"/>
        <v>2104871.77</v>
      </c>
      <c r="FC213" s="38">
        <f t="shared" si="235"/>
        <v>2104871.77</v>
      </c>
    </row>
    <row r="214" spans="1:160" outlineLevel="2" x14ac:dyDescent="0.25">
      <c r="A214" s="21">
        <f t="shared" si="225"/>
        <v>208</v>
      </c>
      <c r="B214" s="327"/>
      <c r="C214" s="83" t="s">
        <v>270</v>
      </c>
      <c r="D214" s="84">
        <v>403</v>
      </c>
      <c r="E214" s="36">
        <v>9433644.7191480007</v>
      </c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6"/>
      <c r="Q214" s="37"/>
      <c r="R214" s="37"/>
      <c r="S214" s="37"/>
      <c r="T214" s="37"/>
      <c r="U214" s="37"/>
      <c r="V214" s="37"/>
      <c r="W214" s="37"/>
      <c r="X214" s="37"/>
      <c r="Y214" s="36">
        <v>-297720.12128570117</v>
      </c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6">
        <f t="shared" si="185"/>
        <v>-297720.12128570117</v>
      </c>
      <c r="AV214" s="36"/>
      <c r="BN214" s="36">
        <v>-8371.4477391541004</v>
      </c>
      <c r="BO214" s="36">
        <v>-3793.6062060000008</v>
      </c>
      <c r="BP214" s="36">
        <v>16372.297994</v>
      </c>
      <c r="BQ214" s="36"/>
      <c r="BR214" s="36"/>
      <c r="BS214" s="36">
        <v>158168.46492200004</v>
      </c>
      <c r="BX214" s="38">
        <f t="shared" si="186"/>
        <v>162375.70897084594</v>
      </c>
      <c r="BY214" s="38">
        <f t="shared" si="229"/>
        <v>-135344.41231485523</v>
      </c>
      <c r="BZ214" s="38">
        <f t="shared" si="230"/>
        <v>9298300.3068331461</v>
      </c>
      <c r="CK214" s="36"/>
      <c r="DC214" s="36">
        <v>-8371.4477391522378</v>
      </c>
      <c r="DD214" s="36">
        <v>-19514.121821999972</v>
      </c>
      <c r="DE214" s="36">
        <v>1004428.5280640001</v>
      </c>
      <c r="DF214" s="36"/>
      <c r="DG214" s="36">
        <v>0.87193599999999993</v>
      </c>
      <c r="DH214" s="36">
        <v>305825.06697599997</v>
      </c>
      <c r="DL214" s="38">
        <f t="shared" si="231"/>
        <v>1282368.8974148477</v>
      </c>
      <c r="DM214" s="38">
        <f t="shared" si="190"/>
        <v>10580669.204247994</v>
      </c>
      <c r="DX214" s="36"/>
      <c r="EP214" s="36">
        <v>-962396.4478699984</v>
      </c>
      <c r="EQ214" s="36">
        <v>-138846.17242599995</v>
      </c>
      <c r="ER214" s="36">
        <v>298756.96302399994</v>
      </c>
      <c r="ES214" s="36"/>
      <c r="ET214" s="36">
        <v>0</v>
      </c>
      <c r="EU214" s="36">
        <v>149012.82016400003</v>
      </c>
      <c r="EY214" s="38">
        <f t="shared" si="232"/>
        <v>-653472.83710799844</v>
      </c>
      <c r="EZ214" s="38">
        <f t="shared" si="233"/>
        <v>493551.64799199405</v>
      </c>
      <c r="FA214" s="38">
        <f t="shared" si="234"/>
        <v>9927196.3671399951</v>
      </c>
      <c r="FC214" s="38">
        <f t="shared" si="235"/>
        <v>9927196.3671399951</v>
      </c>
    </row>
    <row r="215" spans="1:160" ht="31.5" outlineLevel="2" x14ac:dyDescent="0.25">
      <c r="A215" s="21">
        <f t="shared" si="225"/>
        <v>209</v>
      </c>
      <c r="B215" s="327"/>
      <c r="C215" s="83" t="s">
        <v>271</v>
      </c>
      <c r="D215" s="84">
        <v>403.1</v>
      </c>
      <c r="AK215" s="36">
        <f t="shared" si="185"/>
        <v>0</v>
      </c>
      <c r="BX215" s="38">
        <f t="shared" si="186"/>
        <v>0</v>
      </c>
      <c r="BY215" s="38">
        <f t="shared" si="229"/>
        <v>0</v>
      </c>
      <c r="BZ215" s="38">
        <f t="shared" si="230"/>
        <v>0</v>
      </c>
      <c r="DL215" s="38">
        <f t="shared" si="231"/>
        <v>0</v>
      </c>
      <c r="DM215" s="38">
        <f t="shared" si="190"/>
        <v>0</v>
      </c>
      <c r="EY215" s="38">
        <f t="shared" si="232"/>
        <v>0</v>
      </c>
      <c r="EZ215" s="38">
        <f t="shared" si="233"/>
        <v>0</v>
      </c>
      <c r="FA215" s="38">
        <f t="shared" si="234"/>
        <v>0</v>
      </c>
      <c r="FC215" s="38">
        <f t="shared" si="235"/>
        <v>0</v>
      </c>
    </row>
    <row r="216" spans="1:160" outlineLevel="2" x14ac:dyDescent="0.25">
      <c r="A216" s="21">
        <f t="shared" si="225"/>
        <v>210</v>
      </c>
      <c r="B216" s="327"/>
      <c r="C216" s="85" t="s">
        <v>272</v>
      </c>
      <c r="D216" s="84">
        <v>403.1</v>
      </c>
      <c r="AK216" s="36">
        <f t="shared" si="185"/>
        <v>0</v>
      </c>
      <c r="BX216" s="38">
        <f t="shared" si="186"/>
        <v>0</v>
      </c>
      <c r="BY216" s="38">
        <f t="shared" si="229"/>
        <v>0</v>
      </c>
      <c r="BZ216" s="38">
        <f t="shared" si="230"/>
        <v>0</v>
      </c>
      <c r="DL216" s="38">
        <f t="shared" si="231"/>
        <v>0</v>
      </c>
      <c r="DM216" s="38">
        <f t="shared" si="190"/>
        <v>0</v>
      </c>
      <c r="EY216" s="38">
        <f t="shared" si="232"/>
        <v>0</v>
      </c>
      <c r="EZ216" s="38">
        <f t="shared" si="233"/>
        <v>0</v>
      </c>
      <c r="FA216" s="38">
        <f t="shared" si="234"/>
        <v>0</v>
      </c>
      <c r="FC216" s="38">
        <f t="shared" si="235"/>
        <v>0</v>
      </c>
    </row>
    <row r="217" spans="1:160" ht="31.5" outlineLevel="2" x14ac:dyDescent="0.25">
      <c r="A217" s="21">
        <f t="shared" si="225"/>
        <v>211</v>
      </c>
      <c r="B217" s="327"/>
      <c r="C217" s="83" t="s">
        <v>273</v>
      </c>
      <c r="D217" s="84">
        <v>403.1</v>
      </c>
      <c r="AK217" s="36">
        <f t="shared" si="185"/>
        <v>0</v>
      </c>
      <c r="BX217" s="38">
        <f t="shared" si="186"/>
        <v>0</v>
      </c>
      <c r="BY217" s="38">
        <f t="shared" si="229"/>
        <v>0</v>
      </c>
      <c r="BZ217" s="38">
        <f t="shared" si="230"/>
        <v>0</v>
      </c>
      <c r="DL217" s="38">
        <f t="shared" si="231"/>
        <v>0</v>
      </c>
      <c r="DM217" s="38">
        <f t="shared" si="190"/>
        <v>0</v>
      </c>
      <c r="EY217" s="38">
        <f t="shared" si="232"/>
        <v>0</v>
      </c>
      <c r="EZ217" s="38">
        <f t="shared" si="233"/>
        <v>0</v>
      </c>
      <c r="FA217" s="38">
        <f t="shared" si="234"/>
        <v>0</v>
      </c>
      <c r="FC217" s="38">
        <f t="shared" si="235"/>
        <v>0</v>
      </c>
    </row>
    <row r="218" spans="1:160" ht="31.5" outlineLevel="2" x14ac:dyDescent="0.25">
      <c r="A218" s="21">
        <f t="shared" si="225"/>
        <v>212</v>
      </c>
      <c r="B218" s="327"/>
      <c r="C218" s="83" t="s">
        <v>274</v>
      </c>
      <c r="D218" s="84">
        <v>403.1</v>
      </c>
      <c r="E218" s="36">
        <v>148407.75</v>
      </c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6"/>
      <c r="Q218" s="37"/>
      <c r="R218" s="37"/>
      <c r="S218" s="37"/>
      <c r="T218" s="37"/>
      <c r="U218" s="37"/>
      <c r="V218" s="37"/>
      <c r="W218" s="37"/>
      <c r="X218" s="37"/>
      <c r="Y218" s="36">
        <v>-148407.75</v>
      </c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6">
        <f t="shared" si="185"/>
        <v>-148407.75</v>
      </c>
      <c r="AV218" s="36"/>
      <c r="BX218" s="38">
        <f t="shared" si="186"/>
        <v>0</v>
      </c>
      <c r="BY218" s="38">
        <f t="shared" si="229"/>
        <v>-148407.75</v>
      </c>
      <c r="BZ218" s="38">
        <f t="shared" si="230"/>
        <v>0</v>
      </c>
      <c r="CK218" s="36"/>
      <c r="DL218" s="38">
        <f t="shared" si="231"/>
        <v>0</v>
      </c>
      <c r="DM218" s="38">
        <f t="shared" si="190"/>
        <v>0</v>
      </c>
      <c r="DX218" s="36"/>
      <c r="EY218" s="38">
        <f t="shared" si="232"/>
        <v>0</v>
      </c>
      <c r="EZ218" s="38">
        <f t="shared" si="233"/>
        <v>-148407.75</v>
      </c>
      <c r="FA218" s="38">
        <f t="shared" si="234"/>
        <v>0</v>
      </c>
      <c r="FC218" s="38">
        <f t="shared" si="235"/>
        <v>0</v>
      </c>
    </row>
    <row r="219" spans="1:160" ht="31.5" outlineLevel="2" x14ac:dyDescent="0.25">
      <c r="A219" s="21">
        <f t="shared" si="225"/>
        <v>213</v>
      </c>
      <c r="B219" s="327"/>
      <c r="C219" s="83" t="s">
        <v>275</v>
      </c>
      <c r="D219" s="84">
        <v>403.1</v>
      </c>
      <c r="E219" s="36"/>
      <c r="AK219" s="36">
        <f t="shared" si="185"/>
        <v>0</v>
      </c>
      <c r="BX219" s="38">
        <f t="shared" si="186"/>
        <v>0</v>
      </c>
      <c r="BY219" s="38">
        <f t="shared" si="229"/>
        <v>0</v>
      </c>
      <c r="BZ219" s="38">
        <f t="shared" si="230"/>
        <v>0</v>
      </c>
      <c r="DL219" s="38">
        <f t="shared" si="231"/>
        <v>0</v>
      </c>
      <c r="DM219" s="38">
        <f t="shared" si="190"/>
        <v>0</v>
      </c>
      <c r="EY219" s="38">
        <f t="shared" si="232"/>
        <v>0</v>
      </c>
      <c r="EZ219" s="38">
        <f t="shared" si="233"/>
        <v>0</v>
      </c>
      <c r="FA219" s="38">
        <f t="shared" si="234"/>
        <v>0</v>
      </c>
      <c r="FC219" s="38">
        <f t="shared" si="235"/>
        <v>0</v>
      </c>
    </row>
    <row r="220" spans="1:160" ht="31.5" outlineLevel="2" x14ac:dyDescent="0.25">
      <c r="A220" s="21">
        <f t="shared" si="225"/>
        <v>214</v>
      </c>
      <c r="B220" s="328"/>
      <c r="C220" s="83" t="s">
        <v>276</v>
      </c>
      <c r="D220" s="84">
        <v>403.1</v>
      </c>
      <c r="E220" s="36">
        <v>18174.061775999999</v>
      </c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6"/>
      <c r="Q220" s="37"/>
      <c r="R220" s="37"/>
      <c r="S220" s="37"/>
      <c r="T220" s="37"/>
      <c r="U220" s="37"/>
      <c r="V220" s="37"/>
      <c r="W220" s="37"/>
      <c r="X220" s="37"/>
      <c r="Y220" s="36">
        <v>-18174.061776000006</v>
      </c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6">
        <f t="shared" si="185"/>
        <v>-18174.061776000006</v>
      </c>
      <c r="AV220" s="36"/>
      <c r="BX220" s="38">
        <f t="shared" si="186"/>
        <v>0</v>
      </c>
      <c r="BY220" s="38">
        <f t="shared" si="229"/>
        <v>-18174.061776000006</v>
      </c>
      <c r="BZ220" s="38">
        <f t="shared" si="230"/>
        <v>0</v>
      </c>
      <c r="CK220" s="36"/>
      <c r="DL220" s="38">
        <f t="shared" si="231"/>
        <v>0</v>
      </c>
      <c r="DM220" s="38">
        <f t="shared" si="190"/>
        <v>0</v>
      </c>
      <c r="DX220" s="36"/>
      <c r="EY220" s="38">
        <f t="shared" si="232"/>
        <v>0</v>
      </c>
      <c r="EZ220" s="38">
        <f t="shared" si="233"/>
        <v>-18174.061776000006</v>
      </c>
      <c r="FA220" s="38">
        <f t="shared" si="234"/>
        <v>0</v>
      </c>
      <c r="FC220" s="38">
        <f t="shared" si="235"/>
        <v>0</v>
      </c>
    </row>
    <row r="221" spans="1:160" outlineLevel="1" x14ac:dyDescent="0.25">
      <c r="A221" s="21">
        <f t="shared" si="225"/>
        <v>215</v>
      </c>
      <c r="B221" s="329" t="s">
        <v>277</v>
      </c>
      <c r="C221" s="329"/>
      <c r="D221" s="329"/>
      <c r="E221" s="46">
        <f>SUM(E209:E220)</f>
        <v>136291383.96092406</v>
      </c>
      <c r="F221" s="46">
        <f t="shared" ref="F221:BQ221" si="236">SUM(F209:F220)</f>
        <v>0</v>
      </c>
      <c r="G221" s="46">
        <f t="shared" si="236"/>
        <v>0</v>
      </c>
      <c r="H221" s="46">
        <f t="shared" si="236"/>
        <v>0</v>
      </c>
      <c r="I221" s="46">
        <f t="shared" si="236"/>
        <v>0</v>
      </c>
      <c r="J221" s="46">
        <f t="shared" si="236"/>
        <v>0</v>
      </c>
      <c r="K221" s="46">
        <f t="shared" si="236"/>
        <v>0</v>
      </c>
      <c r="L221" s="46">
        <f t="shared" si="236"/>
        <v>0</v>
      </c>
      <c r="M221" s="46">
        <f t="shared" si="236"/>
        <v>0</v>
      </c>
      <c r="N221" s="46">
        <f t="shared" si="236"/>
        <v>0</v>
      </c>
      <c r="O221" s="46">
        <f t="shared" si="236"/>
        <v>0</v>
      </c>
      <c r="P221" s="46">
        <f t="shared" si="236"/>
        <v>0</v>
      </c>
      <c r="Q221" s="46">
        <f t="shared" si="236"/>
        <v>0</v>
      </c>
      <c r="R221" s="46">
        <f t="shared" si="236"/>
        <v>0</v>
      </c>
      <c r="S221" s="46">
        <f t="shared" si="236"/>
        <v>0</v>
      </c>
      <c r="T221" s="46">
        <f t="shared" si="236"/>
        <v>0</v>
      </c>
      <c r="U221" s="46">
        <f t="shared" si="236"/>
        <v>0</v>
      </c>
      <c r="V221" s="46">
        <f t="shared" si="236"/>
        <v>0</v>
      </c>
      <c r="W221" s="46">
        <f t="shared" si="236"/>
        <v>0</v>
      </c>
      <c r="X221" s="46">
        <f t="shared" si="236"/>
        <v>0</v>
      </c>
      <c r="Y221" s="46">
        <f t="shared" si="236"/>
        <v>2663313.4357922957</v>
      </c>
      <c r="Z221" s="46">
        <f t="shared" si="236"/>
        <v>0</v>
      </c>
      <c r="AA221" s="46">
        <f t="shared" si="236"/>
        <v>0</v>
      </c>
      <c r="AB221" s="46">
        <f t="shared" si="236"/>
        <v>0</v>
      </c>
      <c r="AC221" s="46">
        <f t="shared" si="236"/>
        <v>0</v>
      </c>
      <c r="AD221" s="46">
        <f t="shared" si="236"/>
        <v>0</v>
      </c>
      <c r="AE221" s="46">
        <f t="shared" si="236"/>
        <v>0</v>
      </c>
      <c r="AF221" s="46">
        <f t="shared" si="236"/>
        <v>0</v>
      </c>
      <c r="AG221" s="46">
        <f t="shared" si="236"/>
        <v>0</v>
      </c>
      <c r="AH221" s="46">
        <f t="shared" si="236"/>
        <v>0</v>
      </c>
      <c r="AI221" s="46">
        <f t="shared" si="236"/>
        <v>0</v>
      </c>
      <c r="AJ221" s="46">
        <f t="shared" si="236"/>
        <v>0</v>
      </c>
      <c r="AK221" s="46">
        <f t="shared" si="236"/>
        <v>2663313.4357922957</v>
      </c>
      <c r="AL221" s="46">
        <f t="shared" si="236"/>
        <v>0</v>
      </c>
      <c r="AM221" s="46">
        <f t="shared" si="236"/>
        <v>0</v>
      </c>
      <c r="AN221" s="46">
        <f t="shared" si="236"/>
        <v>0</v>
      </c>
      <c r="AO221" s="46">
        <f t="shared" si="236"/>
        <v>0</v>
      </c>
      <c r="AP221" s="46">
        <f t="shared" si="236"/>
        <v>0</v>
      </c>
      <c r="AQ221" s="46">
        <f t="shared" si="236"/>
        <v>0</v>
      </c>
      <c r="AR221" s="46">
        <f t="shared" si="236"/>
        <v>0</v>
      </c>
      <c r="AS221" s="46">
        <f t="shared" si="236"/>
        <v>0</v>
      </c>
      <c r="AT221" s="46">
        <f t="shared" si="236"/>
        <v>0</v>
      </c>
      <c r="AU221" s="46">
        <f t="shared" si="236"/>
        <v>0</v>
      </c>
      <c r="AV221" s="46">
        <f t="shared" si="236"/>
        <v>0</v>
      </c>
      <c r="AW221" s="46">
        <f t="shared" si="236"/>
        <v>0</v>
      </c>
      <c r="AX221" s="46">
        <f t="shared" si="236"/>
        <v>0</v>
      </c>
      <c r="AY221" s="46">
        <f t="shared" si="236"/>
        <v>0</v>
      </c>
      <c r="AZ221" s="46">
        <f t="shared" si="236"/>
        <v>0</v>
      </c>
      <c r="BA221" s="46">
        <f t="shared" si="236"/>
        <v>0</v>
      </c>
      <c r="BB221" s="46">
        <f t="shared" si="236"/>
        <v>0</v>
      </c>
      <c r="BC221" s="46">
        <f t="shared" si="236"/>
        <v>0</v>
      </c>
      <c r="BD221" s="46">
        <f t="shared" si="236"/>
        <v>0</v>
      </c>
      <c r="BE221" s="46">
        <f t="shared" si="236"/>
        <v>0</v>
      </c>
      <c r="BF221" s="46">
        <f t="shared" si="236"/>
        <v>0</v>
      </c>
      <c r="BG221" s="46">
        <f t="shared" si="236"/>
        <v>0</v>
      </c>
      <c r="BH221" s="46">
        <f t="shared" si="236"/>
        <v>0</v>
      </c>
      <c r="BI221" s="46">
        <f t="shared" si="236"/>
        <v>0</v>
      </c>
      <c r="BJ221" s="46">
        <f t="shared" si="236"/>
        <v>0</v>
      </c>
      <c r="BK221" s="46">
        <f t="shared" si="236"/>
        <v>0</v>
      </c>
      <c r="BL221" s="46">
        <f t="shared" si="236"/>
        <v>0</v>
      </c>
      <c r="BM221" s="46">
        <f t="shared" si="236"/>
        <v>0</v>
      </c>
      <c r="BN221" s="46">
        <f t="shared" si="236"/>
        <v>-146202.61966619245</v>
      </c>
      <c r="BO221" s="46">
        <f t="shared" si="236"/>
        <v>-201938.05620600007</v>
      </c>
      <c r="BP221" s="46">
        <f t="shared" si="236"/>
        <v>286937.30799399997</v>
      </c>
      <c r="BQ221" s="46">
        <f t="shared" si="236"/>
        <v>389990.21</v>
      </c>
      <c r="BR221" s="46">
        <f t="shared" ref="BR221:EC221" si="237">SUM(BR209:BR220)</f>
        <v>23.13</v>
      </c>
      <c r="BS221" s="46">
        <f t="shared" si="237"/>
        <v>176625.51492200003</v>
      </c>
      <c r="BT221" s="46">
        <f t="shared" si="237"/>
        <v>0</v>
      </c>
      <c r="BU221" s="46">
        <f t="shared" si="237"/>
        <v>0</v>
      </c>
      <c r="BV221" s="46">
        <f t="shared" si="237"/>
        <v>0</v>
      </c>
      <c r="BW221" s="46">
        <f t="shared" si="237"/>
        <v>0</v>
      </c>
      <c r="BX221" s="46">
        <f t="shared" si="237"/>
        <v>505435.48704380752</v>
      </c>
      <c r="BY221" s="46">
        <f t="shared" si="237"/>
        <v>3168748.9228361035</v>
      </c>
      <c r="BZ221" s="46">
        <f t="shared" si="237"/>
        <v>139460132.88376015</v>
      </c>
      <c r="CA221" s="46">
        <f t="shared" si="237"/>
        <v>0</v>
      </c>
      <c r="CB221" s="46">
        <f t="shared" si="237"/>
        <v>0</v>
      </c>
      <c r="CC221" s="46">
        <f t="shared" si="237"/>
        <v>0</v>
      </c>
      <c r="CD221" s="46">
        <f t="shared" si="237"/>
        <v>0</v>
      </c>
      <c r="CE221" s="46">
        <f t="shared" si="237"/>
        <v>0</v>
      </c>
      <c r="CF221" s="46">
        <f t="shared" si="237"/>
        <v>0</v>
      </c>
      <c r="CG221" s="46">
        <f t="shared" si="237"/>
        <v>0</v>
      </c>
      <c r="CH221" s="46">
        <f t="shared" si="237"/>
        <v>0</v>
      </c>
      <c r="CI221" s="46">
        <f t="shared" si="237"/>
        <v>0</v>
      </c>
      <c r="CJ221" s="46">
        <f t="shared" si="237"/>
        <v>0</v>
      </c>
      <c r="CK221" s="46">
        <f t="shared" si="237"/>
        <v>0</v>
      </c>
      <c r="CL221" s="46">
        <f t="shared" si="237"/>
        <v>0</v>
      </c>
      <c r="CM221" s="46">
        <f t="shared" si="237"/>
        <v>0</v>
      </c>
      <c r="CN221" s="46">
        <f t="shared" si="237"/>
        <v>0</v>
      </c>
      <c r="CO221" s="46">
        <f t="shared" si="237"/>
        <v>0</v>
      </c>
      <c r="CP221" s="46">
        <f t="shared" si="237"/>
        <v>0</v>
      </c>
      <c r="CQ221" s="46">
        <f t="shared" si="237"/>
        <v>0</v>
      </c>
      <c r="CR221" s="46">
        <f t="shared" si="237"/>
        <v>0</v>
      </c>
      <c r="CS221" s="46">
        <f t="shared" si="237"/>
        <v>0</v>
      </c>
      <c r="CT221" s="46">
        <f t="shared" si="237"/>
        <v>0</v>
      </c>
      <c r="CU221" s="46">
        <f t="shared" si="237"/>
        <v>0</v>
      </c>
      <c r="CV221" s="46">
        <f t="shared" si="237"/>
        <v>0</v>
      </c>
      <c r="CW221" s="46">
        <f t="shared" si="237"/>
        <v>0</v>
      </c>
      <c r="CX221" s="46">
        <f t="shared" si="237"/>
        <v>0</v>
      </c>
      <c r="CY221" s="46">
        <f t="shared" si="237"/>
        <v>0</v>
      </c>
      <c r="CZ221" s="46">
        <f t="shared" si="237"/>
        <v>0</v>
      </c>
      <c r="DA221" s="46">
        <f t="shared" si="237"/>
        <v>0</v>
      </c>
      <c r="DB221" s="46">
        <f t="shared" si="237"/>
        <v>0</v>
      </c>
      <c r="DC221" s="46">
        <f t="shared" si="237"/>
        <v>-146127.67466616654</v>
      </c>
      <c r="DD221" s="46">
        <f t="shared" si="237"/>
        <v>-1316868.1218219968</v>
      </c>
      <c r="DE221" s="46">
        <f t="shared" si="237"/>
        <v>3403550.1580640003</v>
      </c>
      <c r="DF221" s="46">
        <f t="shared" si="237"/>
        <v>2595454.9500000002</v>
      </c>
      <c r="DG221" s="46">
        <f t="shared" si="237"/>
        <v>16174.821935999998</v>
      </c>
      <c r="DH221" s="46">
        <f t="shared" si="237"/>
        <v>669821.58697599999</v>
      </c>
      <c r="DI221" s="46">
        <f t="shared" si="237"/>
        <v>0</v>
      </c>
      <c r="DJ221" s="46">
        <f t="shared" si="237"/>
        <v>0</v>
      </c>
      <c r="DK221" s="46">
        <f t="shared" si="237"/>
        <v>0</v>
      </c>
      <c r="DL221" s="46">
        <f t="shared" si="237"/>
        <v>5222005.7204878367</v>
      </c>
      <c r="DM221" s="46">
        <f t="shared" si="237"/>
        <v>144682138.60424799</v>
      </c>
      <c r="DN221" s="46">
        <f t="shared" si="237"/>
        <v>0</v>
      </c>
      <c r="DO221" s="46">
        <f t="shared" si="237"/>
        <v>0</v>
      </c>
      <c r="DP221" s="46">
        <f t="shared" si="237"/>
        <v>0</v>
      </c>
      <c r="DQ221" s="46">
        <f t="shared" si="237"/>
        <v>0</v>
      </c>
      <c r="DR221" s="46">
        <f t="shared" si="237"/>
        <v>0</v>
      </c>
      <c r="DS221" s="46">
        <f t="shared" si="237"/>
        <v>0</v>
      </c>
      <c r="DT221" s="46">
        <f t="shared" si="237"/>
        <v>0</v>
      </c>
      <c r="DU221" s="46">
        <f t="shared" si="237"/>
        <v>0</v>
      </c>
      <c r="DV221" s="46">
        <f t="shared" si="237"/>
        <v>0</v>
      </c>
      <c r="DW221" s="46">
        <f t="shared" si="237"/>
        <v>0</v>
      </c>
      <c r="DX221" s="46">
        <f t="shared" si="237"/>
        <v>0</v>
      </c>
      <c r="DY221" s="46">
        <f t="shared" si="237"/>
        <v>0</v>
      </c>
      <c r="DZ221" s="46">
        <f t="shared" si="237"/>
        <v>0</v>
      </c>
      <c r="EA221" s="46">
        <f t="shared" si="237"/>
        <v>0</v>
      </c>
      <c r="EB221" s="46">
        <f t="shared" si="237"/>
        <v>0</v>
      </c>
      <c r="EC221" s="46">
        <f t="shared" si="237"/>
        <v>0</v>
      </c>
      <c r="ED221" s="46">
        <f t="shared" ref="ED221:FC221" si="238">SUM(ED209:ED220)</f>
        <v>0</v>
      </c>
      <c r="EE221" s="46">
        <f t="shared" si="238"/>
        <v>0</v>
      </c>
      <c r="EF221" s="46">
        <f t="shared" si="238"/>
        <v>0</v>
      </c>
      <c r="EG221" s="46">
        <f t="shared" si="238"/>
        <v>0</v>
      </c>
      <c r="EH221" s="46">
        <f t="shared" si="238"/>
        <v>0</v>
      </c>
      <c r="EI221" s="46">
        <f t="shared" si="238"/>
        <v>0</v>
      </c>
      <c r="EJ221" s="46">
        <f t="shared" si="238"/>
        <v>0</v>
      </c>
      <c r="EK221" s="46">
        <f t="shared" si="238"/>
        <v>0</v>
      </c>
      <c r="EL221" s="46">
        <f t="shared" si="238"/>
        <v>0</v>
      </c>
      <c r="EM221" s="46">
        <f t="shared" si="238"/>
        <v>0</v>
      </c>
      <c r="EN221" s="46">
        <f t="shared" si="238"/>
        <v>0</v>
      </c>
      <c r="EO221" s="46">
        <f t="shared" si="238"/>
        <v>0</v>
      </c>
      <c r="EP221" s="46">
        <f t="shared" si="238"/>
        <v>17017589.112129975</v>
      </c>
      <c r="EQ221" s="46">
        <f t="shared" si="238"/>
        <v>-1446296.1124260018</v>
      </c>
      <c r="ER221" s="46">
        <f t="shared" si="238"/>
        <v>4409741.9730239986</v>
      </c>
      <c r="ES221" s="46">
        <f t="shared" si="238"/>
        <v>2415009.65</v>
      </c>
      <c r="ET221" s="46">
        <f t="shared" si="238"/>
        <v>16624.240000000002</v>
      </c>
      <c r="EU221" s="46">
        <f t="shared" si="238"/>
        <v>841803.13016400009</v>
      </c>
      <c r="EV221" s="46">
        <f t="shared" si="238"/>
        <v>0</v>
      </c>
      <c r="EW221" s="46">
        <f t="shared" si="238"/>
        <v>0</v>
      </c>
      <c r="EX221" s="46">
        <f t="shared" si="238"/>
        <v>0</v>
      </c>
      <c r="EY221" s="46">
        <f t="shared" si="238"/>
        <v>23254471.992891967</v>
      </c>
      <c r="EZ221" s="46">
        <f t="shared" si="238"/>
        <v>31645226.636215907</v>
      </c>
      <c r="FA221" s="46">
        <f t="shared" si="238"/>
        <v>167936610.59713998</v>
      </c>
      <c r="FB221" s="46">
        <f t="shared" si="238"/>
        <v>0</v>
      </c>
      <c r="FC221" s="46">
        <f t="shared" si="238"/>
        <v>167936610.59713998</v>
      </c>
      <c r="FD221" s="12">
        <v>0</v>
      </c>
    </row>
    <row r="222" spans="1:160" ht="31.5" outlineLevel="2" x14ac:dyDescent="0.25">
      <c r="A222" s="21">
        <f t="shared" si="225"/>
        <v>216</v>
      </c>
      <c r="B222" s="318" t="s">
        <v>278</v>
      </c>
      <c r="C222" s="39" t="s">
        <v>279</v>
      </c>
      <c r="D222" s="86">
        <v>404.1</v>
      </c>
      <c r="AK222" s="36">
        <f t="shared" si="185"/>
        <v>0</v>
      </c>
      <c r="BX222" s="38">
        <f t="shared" si="186"/>
        <v>0</v>
      </c>
      <c r="BY222" s="38">
        <f t="shared" ref="BY222:BY228" si="239">BX222+AK222</f>
        <v>0</v>
      </c>
      <c r="BZ222" s="38">
        <f t="shared" ref="BZ222:BZ228" si="240">BY222+E222</f>
        <v>0</v>
      </c>
      <c r="DL222" s="38">
        <f t="shared" ref="DL222:DL228" si="241">SUM(CA222:DK222)</f>
        <v>0</v>
      </c>
      <c r="DM222" s="38">
        <f t="shared" si="190"/>
        <v>0</v>
      </c>
      <c r="EY222" s="38">
        <f t="shared" ref="EY222:EY228" si="242">SUM(DN222:EX222)</f>
        <v>0</v>
      </c>
      <c r="EZ222" s="38">
        <f t="shared" ref="EZ222:EZ228" si="243">+BX222+AK222+DL222+EY222</f>
        <v>0</v>
      </c>
      <c r="FA222" s="38">
        <f t="shared" ref="FA222:FA228" si="244">+E222+EZ222</f>
        <v>0</v>
      </c>
      <c r="FC222" s="38">
        <f t="shared" ref="FC222:FC228" si="245">FA222+FB222</f>
        <v>0</v>
      </c>
    </row>
    <row r="223" spans="1:160" ht="31.5" outlineLevel="2" x14ac:dyDescent="0.25">
      <c r="A223" s="21">
        <f t="shared" si="225"/>
        <v>217</v>
      </c>
      <c r="B223" s="330"/>
      <c r="C223" s="39" t="s">
        <v>280</v>
      </c>
      <c r="D223" s="86">
        <v>404.2</v>
      </c>
      <c r="AK223" s="36">
        <f t="shared" si="185"/>
        <v>0</v>
      </c>
      <c r="BX223" s="38">
        <f t="shared" si="186"/>
        <v>0</v>
      </c>
      <c r="BY223" s="38">
        <f t="shared" si="239"/>
        <v>0</v>
      </c>
      <c r="BZ223" s="38">
        <f t="shared" si="240"/>
        <v>0</v>
      </c>
      <c r="DL223" s="38">
        <f t="shared" si="241"/>
        <v>0</v>
      </c>
      <c r="DM223" s="38">
        <f t="shared" si="190"/>
        <v>0</v>
      </c>
      <c r="EY223" s="38">
        <f t="shared" si="242"/>
        <v>0</v>
      </c>
      <c r="EZ223" s="38">
        <f t="shared" si="243"/>
        <v>0</v>
      </c>
      <c r="FA223" s="38">
        <f t="shared" si="244"/>
        <v>0</v>
      </c>
      <c r="FC223" s="38">
        <f t="shared" si="245"/>
        <v>0</v>
      </c>
    </row>
    <row r="224" spans="1:160" outlineLevel="2" x14ac:dyDescent="0.25">
      <c r="A224" s="21">
        <f t="shared" si="225"/>
        <v>218</v>
      </c>
      <c r="B224" s="330"/>
      <c r="C224" s="39" t="s">
        <v>281</v>
      </c>
      <c r="D224" s="86">
        <v>404.3</v>
      </c>
      <c r="E224" s="54">
        <v>42632531.849999994</v>
      </c>
      <c r="Y224" s="36">
        <v>-2681573.3321380019</v>
      </c>
      <c r="AK224" s="36">
        <f t="shared" si="185"/>
        <v>-2681573.3321380019</v>
      </c>
      <c r="BN224" s="36">
        <v>-1947669.2631360022</v>
      </c>
      <c r="BP224" s="36">
        <v>87221.909211999999</v>
      </c>
      <c r="BQ224" s="87"/>
      <c r="BR224" s="36">
        <v>2.9734380000000002</v>
      </c>
      <c r="BS224" s="36">
        <v>322398.39959199994</v>
      </c>
      <c r="BX224" s="38">
        <f t="shared" si="186"/>
        <v>-1538045.9808940021</v>
      </c>
      <c r="BY224" s="38">
        <f t="shared" si="239"/>
        <v>-4219619.3130320041</v>
      </c>
      <c r="BZ224" s="38">
        <f t="shared" si="240"/>
        <v>38412912.536967993</v>
      </c>
      <c r="DC224" s="36">
        <v>-9712935.6336860023</v>
      </c>
      <c r="DD224" s="36">
        <v>-1634.158424</v>
      </c>
      <c r="DE224" s="36">
        <v>1697581.885796</v>
      </c>
      <c r="DF224" s="87"/>
      <c r="DG224" s="36">
        <v>5.9366580000000013</v>
      </c>
      <c r="DH224" s="36">
        <v>2870050.2318240004</v>
      </c>
      <c r="DL224" s="38">
        <f t="shared" si="241"/>
        <v>-5146931.7378320014</v>
      </c>
      <c r="DM224" s="38">
        <f t="shared" si="190"/>
        <v>33265980.79913599</v>
      </c>
      <c r="EP224" s="36">
        <v>-8854120.5235819984</v>
      </c>
      <c r="EQ224" s="36">
        <v>-1826.7774479999998</v>
      </c>
      <c r="ER224" s="36">
        <v>1984763.2040259999</v>
      </c>
      <c r="ES224" s="87"/>
      <c r="ET224" s="36">
        <v>0</v>
      </c>
      <c r="EU224" s="36">
        <v>3519768.0577539997</v>
      </c>
      <c r="EY224" s="38">
        <f t="shared" si="242"/>
        <v>-3351416.0392499994</v>
      </c>
      <c r="EZ224" s="38">
        <f t="shared" si="243"/>
        <v>-12717967.090114005</v>
      </c>
      <c r="FA224" s="38">
        <f t="shared" si="244"/>
        <v>29914564.759885989</v>
      </c>
      <c r="FC224" s="38">
        <f t="shared" si="245"/>
        <v>29914564.759885989</v>
      </c>
    </row>
    <row r="225" spans="1:164" outlineLevel="2" x14ac:dyDescent="0.25">
      <c r="A225" s="21">
        <f t="shared" si="225"/>
        <v>219</v>
      </c>
      <c r="B225" s="330"/>
      <c r="C225" s="39" t="s">
        <v>282</v>
      </c>
      <c r="D225" s="86">
        <v>405</v>
      </c>
      <c r="AK225" s="36">
        <f t="shared" si="185"/>
        <v>0</v>
      </c>
      <c r="BX225" s="38">
        <f t="shared" si="186"/>
        <v>0</v>
      </c>
      <c r="BY225" s="38">
        <f t="shared" si="239"/>
        <v>0</v>
      </c>
      <c r="BZ225" s="38">
        <f t="shared" si="240"/>
        <v>0</v>
      </c>
      <c r="DL225" s="38">
        <f t="shared" si="241"/>
        <v>0</v>
      </c>
      <c r="DM225" s="38">
        <f t="shared" si="190"/>
        <v>0</v>
      </c>
      <c r="EY225" s="38">
        <f t="shared" si="242"/>
        <v>0</v>
      </c>
      <c r="EZ225" s="38">
        <f t="shared" si="243"/>
        <v>0</v>
      </c>
      <c r="FA225" s="38">
        <f t="shared" si="244"/>
        <v>0</v>
      </c>
      <c r="FC225" s="38">
        <f t="shared" si="245"/>
        <v>0</v>
      </c>
    </row>
    <row r="226" spans="1:164" ht="31.5" outlineLevel="2" x14ac:dyDescent="0.25">
      <c r="A226" s="21">
        <f t="shared" si="225"/>
        <v>220</v>
      </c>
      <c r="B226" s="330"/>
      <c r="C226" s="39" t="s">
        <v>283</v>
      </c>
      <c r="D226" s="86">
        <v>406</v>
      </c>
      <c r="AK226" s="36">
        <f t="shared" si="185"/>
        <v>0</v>
      </c>
      <c r="BX226" s="38">
        <f t="shared" si="186"/>
        <v>0</v>
      </c>
      <c r="BY226" s="38">
        <f t="shared" si="239"/>
        <v>0</v>
      </c>
      <c r="BZ226" s="38">
        <f t="shared" si="240"/>
        <v>0</v>
      </c>
      <c r="DL226" s="38">
        <f t="shared" si="241"/>
        <v>0</v>
      </c>
      <c r="DM226" s="38">
        <f t="shared" si="190"/>
        <v>0</v>
      </c>
      <c r="EY226" s="38">
        <f t="shared" si="242"/>
        <v>0</v>
      </c>
      <c r="EZ226" s="38">
        <f t="shared" si="243"/>
        <v>0</v>
      </c>
      <c r="FA226" s="38">
        <f t="shared" si="244"/>
        <v>0</v>
      </c>
      <c r="FC226" s="38">
        <f t="shared" si="245"/>
        <v>0</v>
      </c>
    </row>
    <row r="227" spans="1:164" ht="31.5" outlineLevel="2" x14ac:dyDescent="0.25">
      <c r="A227" s="21">
        <f t="shared" si="225"/>
        <v>221</v>
      </c>
      <c r="B227" s="330"/>
      <c r="C227" s="39" t="s">
        <v>284</v>
      </c>
      <c r="D227" s="86">
        <v>407.1</v>
      </c>
      <c r="AK227" s="36">
        <f t="shared" si="185"/>
        <v>0</v>
      </c>
      <c r="BX227" s="38">
        <f t="shared" si="186"/>
        <v>0</v>
      </c>
      <c r="BY227" s="38">
        <f t="shared" si="239"/>
        <v>0</v>
      </c>
      <c r="BZ227" s="38">
        <f t="shared" si="240"/>
        <v>0</v>
      </c>
      <c r="DL227" s="38">
        <f t="shared" si="241"/>
        <v>0</v>
      </c>
      <c r="DM227" s="38">
        <f t="shared" si="190"/>
        <v>0</v>
      </c>
      <c r="EY227" s="38">
        <f t="shared" si="242"/>
        <v>0</v>
      </c>
      <c r="EZ227" s="38">
        <f t="shared" si="243"/>
        <v>0</v>
      </c>
      <c r="FA227" s="38">
        <f t="shared" si="244"/>
        <v>0</v>
      </c>
      <c r="FC227" s="38">
        <f t="shared" si="245"/>
        <v>0</v>
      </c>
    </row>
    <row r="228" spans="1:164" outlineLevel="2" x14ac:dyDescent="0.25">
      <c r="A228" s="21">
        <f t="shared" si="225"/>
        <v>222</v>
      </c>
      <c r="B228" s="331"/>
      <c r="C228" s="39" t="s">
        <v>285</v>
      </c>
      <c r="D228" s="86">
        <v>407.2</v>
      </c>
      <c r="AK228" s="36">
        <f t="shared" si="185"/>
        <v>0</v>
      </c>
      <c r="BX228" s="38">
        <f t="shared" si="186"/>
        <v>0</v>
      </c>
      <c r="BY228" s="38">
        <f t="shared" si="239"/>
        <v>0</v>
      </c>
      <c r="BZ228" s="38">
        <f t="shared" si="240"/>
        <v>0</v>
      </c>
      <c r="DL228" s="38">
        <f t="shared" si="241"/>
        <v>0</v>
      </c>
      <c r="DM228" s="38">
        <f t="shared" si="190"/>
        <v>0</v>
      </c>
      <c r="EY228" s="38">
        <f t="shared" si="242"/>
        <v>0</v>
      </c>
      <c r="EZ228" s="38">
        <f t="shared" si="243"/>
        <v>0</v>
      </c>
      <c r="FA228" s="38">
        <f t="shared" si="244"/>
        <v>0</v>
      </c>
      <c r="FC228" s="38">
        <f t="shared" si="245"/>
        <v>0</v>
      </c>
    </row>
    <row r="229" spans="1:164" outlineLevel="1" x14ac:dyDescent="0.25">
      <c r="A229" s="21">
        <f t="shared" si="225"/>
        <v>223</v>
      </c>
      <c r="B229" s="323" t="s">
        <v>286</v>
      </c>
      <c r="C229" s="323"/>
      <c r="D229" s="323"/>
      <c r="E229" s="46">
        <f>SUM(E222:E228)</f>
        <v>42632531.849999994</v>
      </c>
      <c r="F229" s="46">
        <f t="shared" ref="F229:BQ229" si="246">SUM(F222:F228)</f>
        <v>0</v>
      </c>
      <c r="G229" s="46">
        <f t="shared" si="246"/>
        <v>0</v>
      </c>
      <c r="H229" s="46">
        <f t="shared" si="246"/>
        <v>0</v>
      </c>
      <c r="I229" s="46">
        <f t="shared" si="246"/>
        <v>0</v>
      </c>
      <c r="J229" s="46">
        <f t="shared" si="246"/>
        <v>0</v>
      </c>
      <c r="K229" s="46">
        <f t="shared" si="246"/>
        <v>0</v>
      </c>
      <c r="L229" s="46">
        <f t="shared" si="246"/>
        <v>0</v>
      </c>
      <c r="M229" s="46">
        <f t="shared" si="246"/>
        <v>0</v>
      </c>
      <c r="N229" s="46">
        <f t="shared" si="246"/>
        <v>0</v>
      </c>
      <c r="O229" s="46">
        <f t="shared" si="246"/>
        <v>0</v>
      </c>
      <c r="P229" s="46">
        <f t="shared" si="246"/>
        <v>0</v>
      </c>
      <c r="Q229" s="46">
        <f t="shared" si="246"/>
        <v>0</v>
      </c>
      <c r="R229" s="46">
        <f t="shared" si="246"/>
        <v>0</v>
      </c>
      <c r="S229" s="46">
        <f t="shared" si="246"/>
        <v>0</v>
      </c>
      <c r="T229" s="46">
        <f t="shared" si="246"/>
        <v>0</v>
      </c>
      <c r="U229" s="46">
        <f t="shared" si="246"/>
        <v>0</v>
      </c>
      <c r="V229" s="46">
        <f t="shared" si="246"/>
        <v>0</v>
      </c>
      <c r="W229" s="46">
        <f t="shared" si="246"/>
        <v>0</v>
      </c>
      <c r="X229" s="46">
        <f t="shared" si="246"/>
        <v>0</v>
      </c>
      <c r="Y229" s="46">
        <f t="shared" si="246"/>
        <v>-2681573.3321380019</v>
      </c>
      <c r="Z229" s="46">
        <f t="shared" si="246"/>
        <v>0</v>
      </c>
      <c r="AA229" s="46">
        <f t="shared" si="246"/>
        <v>0</v>
      </c>
      <c r="AB229" s="46">
        <f t="shared" si="246"/>
        <v>0</v>
      </c>
      <c r="AC229" s="46">
        <f t="shared" si="246"/>
        <v>0</v>
      </c>
      <c r="AD229" s="46">
        <f t="shared" si="246"/>
        <v>0</v>
      </c>
      <c r="AE229" s="46">
        <f t="shared" si="246"/>
        <v>0</v>
      </c>
      <c r="AF229" s="46">
        <f t="shared" si="246"/>
        <v>0</v>
      </c>
      <c r="AG229" s="46">
        <f t="shared" si="246"/>
        <v>0</v>
      </c>
      <c r="AH229" s="46">
        <f t="shared" si="246"/>
        <v>0</v>
      </c>
      <c r="AI229" s="46">
        <f t="shared" si="246"/>
        <v>0</v>
      </c>
      <c r="AJ229" s="46">
        <f t="shared" si="246"/>
        <v>0</v>
      </c>
      <c r="AK229" s="46">
        <f t="shared" si="246"/>
        <v>-2681573.3321380019</v>
      </c>
      <c r="AL229" s="46">
        <f t="shared" si="246"/>
        <v>0</v>
      </c>
      <c r="AM229" s="46">
        <f t="shared" si="246"/>
        <v>0</v>
      </c>
      <c r="AN229" s="46">
        <f t="shared" si="246"/>
        <v>0</v>
      </c>
      <c r="AO229" s="46">
        <f t="shared" si="246"/>
        <v>0</v>
      </c>
      <c r="AP229" s="46">
        <f t="shared" si="246"/>
        <v>0</v>
      </c>
      <c r="AQ229" s="46">
        <f t="shared" si="246"/>
        <v>0</v>
      </c>
      <c r="AR229" s="46">
        <f t="shared" si="246"/>
        <v>0</v>
      </c>
      <c r="AS229" s="46">
        <f t="shared" si="246"/>
        <v>0</v>
      </c>
      <c r="AT229" s="46">
        <f t="shared" si="246"/>
        <v>0</v>
      </c>
      <c r="AU229" s="46">
        <f t="shared" si="246"/>
        <v>0</v>
      </c>
      <c r="AV229" s="46">
        <f t="shared" si="246"/>
        <v>0</v>
      </c>
      <c r="AW229" s="46">
        <f t="shared" si="246"/>
        <v>0</v>
      </c>
      <c r="AX229" s="46">
        <f t="shared" si="246"/>
        <v>0</v>
      </c>
      <c r="AY229" s="46">
        <f t="shared" si="246"/>
        <v>0</v>
      </c>
      <c r="AZ229" s="46">
        <f t="shared" si="246"/>
        <v>0</v>
      </c>
      <c r="BA229" s="46">
        <f t="shared" si="246"/>
        <v>0</v>
      </c>
      <c r="BB229" s="46">
        <f t="shared" si="246"/>
        <v>0</v>
      </c>
      <c r="BC229" s="46">
        <f t="shared" si="246"/>
        <v>0</v>
      </c>
      <c r="BD229" s="46">
        <f t="shared" si="246"/>
        <v>0</v>
      </c>
      <c r="BE229" s="46">
        <f t="shared" si="246"/>
        <v>0</v>
      </c>
      <c r="BF229" s="46">
        <f t="shared" si="246"/>
        <v>0</v>
      </c>
      <c r="BG229" s="46">
        <f t="shared" si="246"/>
        <v>0</v>
      </c>
      <c r="BH229" s="46">
        <f t="shared" si="246"/>
        <v>0</v>
      </c>
      <c r="BI229" s="46">
        <f t="shared" si="246"/>
        <v>0</v>
      </c>
      <c r="BJ229" s="46">
        <f t="shared" si="246"/>
        <v>0</v>
      </c>
      <c r="BK229" s="46">
        <f t="shared" si="246"/>
        <v>0</v>
      </c>
      <c r="BL229" s="46">
        <f t="shared" si="246"/>
        <v>0</v>
      </c>
      <c r="BM229" s="46">
        <f t="shared" si="246"/>
        <v>0</v>
      </c>
      <c r="BN229" s="46">
        <f t="shared" si="246"/>
        <v>-1947669.2631360022</v>
      </c>
      <c r="BO229" s="46">
        <f t="shared" si="246"/>
        <v>0</v>
      </c>
      <c r="BP229" s="46">
        <f t="shared" si="246"/>
        <v>87221.909211999999</v>
      </c>
      <c r="BQ229" s="46">
        <f t="shared" si="246"/>
        <v>0</v>
      </c>
      <c r="BR229" s="46">
        <f t="shared" ref="BR229:EC229" si="247">SUM(BR222:BR228)</f>
        <v>2.9734380000000002</v>
      </c>
      <c r="BS229" s="46">
        <f t="shared" si="247"/>
        <v>322398.39959199994</v>
      </c>
      <c r="BT229" s="46">
        <f t="shared" si="247"/>
        <v>0</v>
      </c>
      <c r="BU229" s="46">
        <f t="shared" si="247"/>
        <v>0</v>
      </c>
      <c r="BV229" s="46">
        <f t="shared" si="247"/>
        <v>0</v>
      </c>
      <c r="BW229" s="46">
        <f t="shared" si="247"/>
        <v>0</v>
      </c>
      <c r="BX229" s="46">
        <f t="shared" si="247"/>
        <v>-1538045.9808940021</v>
      </c>
      <c r="BY229" s="46">
        <f t="shared" si="247"/>
        <v>-4219619.3130320041</v>
      </c>
      <c r="BZ229" s="46">
        <f t="shared" si="247"/>
        <v>38412912.536967993</v>
      </c>
      <c r="CA229" s="46">
        <f t="shared" si="247"/>
        <v>0</v>
      </c>
      <c r="CB229" s="46">
        <f t="shared" si="247"/>
        <v>0</v>
      </c>
      <c r="CC229" s="46">
        <f t="shared" si="247"/>
        <v>0</v>
      </c>
      <c r="CD229" s="46">
        <f t="shared" si="247"/>
        <v>0</v>
      </c>
      <c r="CE229" s="46">
        <f t="shared" si="247"/>
        <v>0</v>
      </c>
      <c r="CF229" s="46">
        <f t="shared" si="247"/>
        <v>0</v>
      </c>
      <c r="CG229" s="46">
        <f t="shared" si="247"/>
        <v>0</v>
      </c>
      <c r="CH229" s="46">
        <f t="shared" si="247"/>
        <v>0</v>
      </c>
      <c r="CI229" s="46">
        <f t="shared" si="247"/>
        <v>0</v>
      </c>
      <c r="CJ229" s="46">
        <f t="shared" si="247"/>
        <v>0</v>
      </c>
      <c r="CK229" s="46">
        <f t="shared" si="247"/>
        <v>0</v>
      </c>
      <c r="CL229" s="46">
        <f t="shared" si="247"/>
        <v>0</v>
      </c>
      <c r="CM229" s="46">
        <f t="shared" si="247"/>
        <v>0</v>
      </c>
      <c r="CN229" s="46">
        <f t="shared" si="247"/>
        <v>0</v>
      </c>
      <c r="CO229" s="46">
        <f t="shared" si="247"/>
        <v>0</v>
      </c>
      <c r="CP229" s="46">
        <f t="shared" si="247"/>
        <v>0</v>
      </c>
      <c r="CQ229" s="46">
        <f t="shared" si="247"/>
        <v>0</v>
      </c>
      <c r="CR229" s="46">
        <f t="shared" si="247"/>
        <v>0</v>
      </c>
      <c r="CS229" s="46">
        <f t="shared" si="247"/>
        <v>0</v>
      </c>
      <c r="CT229" s="46">
        <f t="shared" si="247"/>
        <v>0</v>
      </c>
      <c r="CU229" s="46">
        <f t="shared" si="247"/>
        <v>0</v>
      </c>
      <c r="CV229" s="46">
        <f t="shared" si="247"/>
        <v>0</v>
      </c>
      <c r="CW229" s="46">
        <f t="shared" si="247"/>
        <v>0</v>
      </c>
      <c r="CX229" s="46">
        <f t="shared" si="247"/>
        <v>0</v>
      </c>
      <c r="CY229" s="46">
        <f t="shared" si="247"/>
        <v>0</v>
      </c>
      <c r="CZ229" s="46">
        <f t="shared" si="247"/>
        <v>0</v>
      </c>
      <c r="DA229" s="46">
        <f t="shared" si="247"/>
        <v>0</v>
      </c>
      <c r="DB229" s="46">
        <f t="shared" si="247"/>
        <v>0</v>
      </c>
      <c r="DC229" s="46">
        <f t="shared" si="247"/>
        <v>-9712935.6336860023</v>
      </c>
      <c r="DD229" s="46">
        <f t="shared" si="247"/>
        <v>-1634.158424</v>
      </c>
      <c r="DE229" s="46">
        <f t="shared" si="247"/>
        <v>1697581.885796</v>
      </c>
      <c r="DF229" s="46">
        <f t="shared" si="247"/>
        <v>0</v>
      </c>
      <c r="DG229" s="46">
        <f t="shared" si="247"/>
        <v>5.9366580000000013</v>
      </c>
      <c r="DH229" s="46">
        <f t="shared" si="247"/>
        <v>2870050.2318240004</v>
      </c>
      <c r="DI229" s="46">
        <f t="shared" si="247"/>
        <v>0</v>
      </c>
      <c r="DJ229" s="46">
        <f t="shared" si="247"/>
        <v>0</v>
      </c>
      <c r="DK229" s="46">
        <f t="shared" si="247"/>
        <v>0</v>
      </c>
      <c r="DL229" s="46">
        <f t="shared" si="247"/>
        <v>-5146931.7378320014</v>
      </c>
      <c r="DM229" s="46">
        <f t="shared" si="247"/>
        <v>33265980.79913599</v>
      </c>
      <c r="DN229" s="46">
        <f t="shared" si="247"/>
        <v>0</v>
      </c>
      <c r="DO229" s="46">
        <f t="shared" si="247"/>
        <v>0</v>
      </c>
      <c r="DP229" s="46">
        <f t="shared" si="247"/>
        <v>0</v>
      </c>
      <c r="DQ229" s="46">
        <f t="shared" si="247"/>
        <v>0</v>
      </c>
      <c r="DR229" s="46">
        <f t="shared" si="247"/>
        <v>0</v>
      </c>
      <c r="DS229" s="46">
        <f t="shared" si="247"/>
        <v>0</v>
      </c>
      <c r="DT229" s="46">
        <f t="shared" si="247"/>
        <v>0</v>
      </c>
      <c r="DU229" s="46">
        <f t="shared" si="247"/>
        <v>0</v>
      </c>
      <c r="DV229" s="46">
        <f t="shared" si="247"/>
        <v>0</v>
      </c>
      <c r="DW229" s="46">
        <f t="shared" si="247"/>
        <v>0</v>
      </c>
      <c r="DX229" s="46">
        <f t="shared" si="247"/>
        <v>0</v>
      </c>
      <c r="DY229" s="46">
        <f t="shared" si="247"/>
        <v>0</v>
      </c>
      <c r="DZ229" s="46">
        <f t="shared" si="247"/>
        <v>0</v>
      </c>
      <c r="EA229" s="46">
        <f t="shared" si="247"/>
        <v>0</v>
      </c>
      <c r="EB229" s="46">
        <f t="shared" si="247"/>
        <v>0</v>
      </c>
      <c r="EC229" s="46">
        <f t="shared" si="247"/>
        <v>0</v>
      </c>
      <c r="ED229" s="46">
        <f t="shared" ref="ED229:FC229" si="248">SUM(ED222:ED228)</f>
        <v>0</v>
      </c>
      <c r="EE229" s="46">
        <f t="shared" si="248"/>
        <v>0</v>
      </c>
      <c r="EF229" s="46">
        <f t="shared" si="248"/>
        <v>0</v>
      </c>
      <c r="EG229" s="46">
        <f t="shared" si="248"/>
        <v>0</v>
      </c>
      <c r="EH229" s="46">
        <f t="shared" si="248"/>
        <v>0</v>
      </c>
      <c r="EI229" s="46">
        <f t="shared" si="248"/>
        <v>0</v>
      </c>
      <c r="EJ229" s="46">
        <f t="shared" si="248"/>
        <v>0</v>
      </c>
      <c r="EK229" s="46">
        <f t="shared" si="248"/>
        <v>0</v>
      </c>
      <c r="EL229" s="46">
        <f t="shared" si="248"/>
        <v>0</v>
      </c>
      <c r="EM229" s="46">
        <f t="shared" si="248"/>
        <v>0</v>
      </c>
      <c r="EN229" s="46">
        <f t="shared" si="248"/>
        <v>0</v>
      </c>
      <c r="EO229" s="46">
        <f t="shared" si="248"/>
        <v>0</v>
      </c>
      <c r="EP229" s="46">
        <f t="shared" si="248"/>
        <v>-8854120.5235819984</v>
      </c>
      <c r="EQ229" s="46">
        <f t="shared" si="248"/>
        <v>-1826.7774479999998</v>
      </c>
      <c r="ER229" s="46">
        <f t="shared" si="248"/>
        <v>1984763.2040259999</v>
      </c>
      <c r="ES229" s="46">
        <f t="shared" si="248"/>
        <v>0</v>
      </c>
      <c r="ET229" s="46">
        <f t="shared" si="248"/>
        <v>0</v>
      </c>
      <c r="EU229" s="46">
        <f t="shared" si="248"/>
        <v>3519768.0577539997</v>
      </c>
      <c r="EV229" s="46">
        <f t="shared" si="248"/>
        <v>0</v>
      </c>
      <c r="EW229" s="46">
        <f t="shared" si="248"/>
        <v>0</v>
      </c>
      <c r="EX229" s="46">
        <f t="shared" si="248"/>
        <v>0</v>
      </c>
      <c r="EY229" s="46">
        <f t="shared" si="248"/>
        <v>-3351416.0392499994</v>
      </c>
      <c r="EZ229" s="46">
        <f t="shared" si="248"/>
        <v>-12717967.090114005</v>
      </c>
      <c r="FA229" s="46">
        <f t="shared" si="248"/>
        <v>29914564.759885989</v>
      </c>
      <c r="FB229" s="46">
        <f t="shared" si="248"/>
        <v>0</v>
      </c>
      <c r="FC229" s="46">
        <f t="shared" si="248"/>
        <v>29914564.759885989</v>
      </c>
      <c r="FD229" s="12">
        <v>0</v>
      </c>
    </row>
    <row r="230" spans="1:164" outlineLevel="2" x14ac:dyDescent="0.25">
      <c r="A230" s="21">
        <f t="shared" si="225"/>
        <v>224</v>
      </c>
      <c r="B230" s="290" t="s">
        <v>287</v>
      </c>
      <c r="C230" s="88" t="s">
        <v>288</v>
      </c>
      <c r="D230" s="89">
        <v>407.3</v>
      </c>
      <c r="E230" s="36">
        <v>8900729.9100000001</v>
      </c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6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6">
        <v>-883359.94052478392</v>
      </c>
      <c r="AF230" s="37"/>
      <c r="AG230" s="37"/>
      <c r="AH230" s="37"/>
      <c r="AI230" s="36">
        <v>0</v>
      </c>
      <c r="AJ230" s="37"/>
      <c r="AK230" s="36">
        <f t="shared" si="185"/>
        <v>-883359.94052478392</v>
      </c>
      <c r="AV230" s="36"/>
      <c r="BU230" s="54">
        <v>536571.3999112501</v>
      </c>
      <c r="BV230" s="54">
        <v>424716.20982690901</v>
      </c>
      <c r="BX230" s="38">
        <f t="shared" si="186"/>
        <v>961287.60973815911</v>
      </c>
      <c r="BY230" s="38">
        <f t="shared" ref="BY230:BY231" si="249">BX230+AK230</f>
        <v>77927.669213375193</v>
      </c>
      <c r="BZ230" s="38">
        <f t="shared" ref="BZ230:BZ231" si="250">BY230+E230</f>
        <v>8978657.5792133752</v>
      </c>
      <c r="CK230" s="36"/>
      <c r="DL230" s="38">
        <f t="shared" ref="DL230:DL231" si="251">SUM(CA230:DK230)</f>
        <v>0</v>
      </c>
      <c r="DM230" s="38">
        <f t="shared" si="190"/>
        <v>8978657.5792133752</v>
      </c>
      <c r="DX230" s="36"/>
      <c r="EJ230" s="36">
        <v>154804.66349126305</v>
      </c>
      <c r="EL230" s="54">
        <v>4667402.7807480562</v>
      </c>
      <c r="EM230" s="54">
        <v>656555.35457370523</v>
      </c>
      <c r="EN230" s="36">
        <v>0</v>
      </c>
      <c r="EV230" s="38">
        <v>536569.3999112501</v>
      </c>
      <c r="EW230" s="38">
        <v>-1459485.6823269089</v>
      </c>
      <c r="EX230" s="54">
        <v>0</v>
      </c>
      <c r="EY230" s="38">
        <f t="shared" ref="EY230:EY231" si="252">SUM(DN230:EX230)</f>
        <v>4555846.5163973654</v>
      </c>
      <c r="EZ230" s="38">
        <f t="shared" ref="EZ230:EZ231" si="253">+BX230+AK230+DL230+EY230</f>
        <v>4633774.1856107404</v>
      </c>
      <c r="FA230" s="38">
        <f t="shared" ref="FA230:FA231" si="254">+E230+EZ230</f>
        <v>13534504.095610742</v>
      </c>
      <c r="FC230" s="38">
        <f t="shared" ref="FC230:FC231" si="255">FA230+FB230</f>
        <v>13534504.095610742</v>
      </c>
    </row>
    <row r="231" spans="1:164" outlineLevel="2" x14ac:dyDescent="0.25">
      <c r="A231" s="21">
        <f t="shared" si="225"/>
        <v>225</v>
      </c>
      <c r="B231" s="283"/>
      <c r="C231" s="90" t="s">
        <v>289</v>
      </c>
      <c r="D231" s="91">
        <v>407.4</v>
      </c>
      <c r="E231" s="36">
        <v>-3920055.5300000003</v>
      </c>
      <c r="AK231" s="36">
        <f t="shared" si="185"/>
        <v>0</v>
      </c>
      <c r="BJ231" s="92">
        <v>5849175.2306000004</v>
      </c>
      <c r="BX231" s="38">
        <f t="shared" si="186"/>
        <v>5849175.2306000004</v>
      </c>
      <c r="BY231" s="38">
        <f t="shared" si="249"/>
        <v>5849175.2306000004</v>
      </c>
      <c r="BZ231" s="38">
        <f t="shared" si="250"/>
        <v>1929119.7006000001</v>
      </c>
      <c r="DL231" s="38">
        <f t="shared" si="251"/>
        <v>0</v>
      </c>
      <c r="DM231" s="38">
        <f t="shared" si="190"/>
        <v>1929119.7006000001</v>
      </c>
      <c r="EJ231" s="36"/>
      <c r="EN231" s="36">
        <v>0</v>
      </c>
      <c r="EX231" s="54"/>
      <c r="EY231" s="38">
        <f t="shared" si="252"/>
        <v>0</v>
      </c>
      <c r="EZ231" s="38">
        <f t="shared" si="253"/>
        <v>5849175.2306000004</v>
      </c>
      <c r="FA231" s="38">
        <f t="shared" si="254"/>
        <v>1929119.7006000001</v>
      </c>
      <c r="FC231" s="38">
        <f t="shared" si="255"/>
        <v>1929119.7006000001</v>
      </c>
    </row>
    <row r="232" spans="1:164" outlineLevel="1" x14ac:dyDescent="0.25">
      <c r="A232" s="21">
        <f t="shared" si="225"/>
        <v>226</v>
      </c>
      <c r="B232" s="324" t="s">
        <v>290</v>
      </c>
      <c r="C232" s="316"/>
      <c r="D232" s="317"/>
      <c r="E232" s="46">
        <f>SUM(E230:E231)</f>
        <v>4980674.38</v>
      </c>
      <c r="F232" s="46">
        <f t="shared" ref="F232:BQ232" si="256">SUM(F230:F231)</f>
        <v>0</v>
      </c>
      <c r="G232" s="46">
        <f t="shared" si="256"/>
        <v>0</v>
      </c>
      <c r="H232" s="46">
        <f t="shared" si="256"/>
        <v>0</v>
      </c>
      <c r="I232" s="46">
        <f t="shared" si="256"/>
        <v>0</v>
      </c>
      <c r="J232" s="46">
        <f t="shared" si="256"/>
        <v>0</v>
      </c>
      <c r="K232" s="46">
        <f t="shared" si="256"/>
        <v>0</v>
      </c>
      <c r="L232" s="46">
        <f t="shared" si="256"/>
        <v>0</v>
      </c>
      <c r="M232" s="46">
        <f t="shared" si="256"/>
        <v>0</v>
      </c>
      <c r="N232" s="46">
        <f t="shared" si="256"/>
        <v>0</v>
      </c>
      <c r="O232" s="46">
        <f t="shared" si="256"/>
        <v>0</v>
      </c>
      <c r="P232" s="46">
        <f t="shared" si="256"/>
        <v>0</v>
      </c>
      <c r="Q232" s="46">
        <f t="shared" si="256"/>
        <v>0</v>
      </c>
      <c r="R232" s="46">
        <f t="shared" si="256"/>
        <v>0</v>
      </c>
      <c r="S232" s="46">
        <f t="shared" si="256"/>
        <v>0</v>
      </c>
      <c r="T232" s="46">
        <f t="shared" si="256"/>
        <v>0</v>
      </c>
      <c r="U232" s="46">
        <f t="shared" si="256"/>
        <v>0</v>
      </c>
      <c r="V232" s="46">
        <f t="shared" si="256"/>
        <v>0</v>
      </c>
      <c r="W232" s="46">
        <f t="shared" si="256"/>
        <v>0</v>
      </c>
      <c r="X232" s="46">
        <f t="shared" si="256"/>
        <v>0</v>
      </c>
      <c r="Y232" s="46">
        <f t="shared" si="256"/>
        <v>0</v>
      </c>
      <c r="Z232" s="46">
        <f t="shared" si="256"/>
        <v>0</v>
      </c>
      <c r="AA232" s="46">
        <f t="shared" si="256"/>
        <v>0</v>
      </c>
      <c r="AB232" s="46">
        <f t="shared" si="256"/>
        <v>0</v>
      </c>
      <c r="AC232" s="46">
        <f t="shared" si="256"/>
        <v>0</v>
      </c>
      <c r="AD232" s="46">
        <f t="shared" si="256"/>
        <v>0</v>
      </c>
      <c r="AE232" s="46">
        <f t="shared" si="256"/>
        <v>-883359.94052478392</v>
      </c>
      <c r="AF232" s="46">
        <f t="shared" si="256"/>
        <v>0</v>
      </c>
      <c r="AG232" s="46">
        <f t="shared" si="256"/>
        <v>0</v>
      </c>
      <c r="AH232" s="46">
        <f t="shared" si="256"/>
        <v>0</v>
      </c>
      <c r="AI232" s="46">
        <f t="shared" si="256"/>
        <v>0</v>
      </c>
      <c r="AJ232" s="46">
        <f t="shared" si="256"/>
        <v>0</v>
      </c>
      <c r="AK232" s="46">
        <f t="shared" si="256"/>
        <v>-883359.94052478392</v>
      </c>
      <c r="AL232" s="46">
        <f t="shared" si="256"/>
        <v>0</v>
      </c>
      <c r="AM232" s="46">
        <f t="shared" si="256"/>
        <v>0</v>
      </c>
      <c r="AN232" s="46">
        <f t="shared" si="256"/>
        <v>0</v>
      </c>
      <c r="AO232" s="46">
        <f t="shared" si="256"/>
        <v>0</v>
      </c>
      <c r="AP232" s="46">
        <f t="shared" si="256"/>
        <v>0</v>
      </c>
      <c r="AQ232" s="46">
        <f t="shared" si="256"/>
        <v>0</v>
      </c>
      <c r="AR232" s="46">
        <f t="shared" si="256"/>
        <v>0</v>
      </c>
      <c r="AS232" s="46">
        <f t="shared" si="256"/>
        <v>0</v>
      </c>
      <c r="AT232" s="46">
        <f t="shared" si="256"/>
        <v>0</v>
      </c>
      <c r="AU232" s="46">
        <f t="shared" si="256"/>
        <v>0</v>
      </c>
      <c r="AV232" s="46">
        <f t="shared" si="256"/>
        <v>0</v>
      </c>
      <c r="AW232" s="46">
        <f t="shared" si="256"/>
        <v>0</v>
      </c>
      <c r="AX232" s="46">
        <f t="shared" si="256"/>
        <v>0</v>
      </c>
      <c r="AY232" s="46">
        <f t="shared" si="256"/>
        <v>0</v>
      </c>
      <c r="AZ232" s="46">
        <f t="shared" si="256"/>
        <v>0</v>
      </c>
      <c r="BA232" s="46">
        <f t="shared" si="256"/>
        <v>0</v>
      </c>
      <c r="BB232" s="46">
        <f t="shared" si="256"/>
        <v>0</v>
      </c>
      <c r="BC232" s="46">
        <f t="shared" si="256"/>
        <v>0</v>
      </c>
      <c r="BD232" s="46">
        <f t="shared" si="256"/>
        <v>0</v>
      </c>
      <c r="BE232" s="46">
        <f t="shared" si="256"/>
        <v>0</v>
      </c>
      <c r="BF232" s="46">
        <f t="shared" si="256"/>
        <v>0</v>
      </c>
      <c r="BG232" s="46">
        <f t="shared" si="256"/>
        <v>0</v>
      </c>
      <c r="BH232" s="46">
        <f t="shared" si="256"/>
        <v>0</v>
      </c>
      <c r="BI232" s="46">
        <f t="shared" si="256"/>
        <v>0</v>
      </c>
      <c r="BJ232" s="46">
        <f t="shared" si="256"/>
        <v>5849175.2306000004</v>
      </c>
      <c r="BK232" s="46">
        <f t="shared" si="256"/>
        <v>0</v>
      </c>
      <c r="BL232" s="46">
        <f t="shared" si="256"/>
        <v>0</v>
      </c>
      <c r="BM232" s="46">
        <f t="shared" si="256"/>
        <v>0</v>
      </c>
      <c r="BN232" s="46">
        <f t="shared" si="256"/>
        <v>0</v>
      </c>
      <c r="BO232" s="46">
        <f t="shared" si="256"/>
        <v>0</v>
      </c>
      <c r="BP232" s="46">
        <f t="shared" si="256"/>
        <v>0</v>
      </c>
      <c r="BQ232" s="46">
        <f t="shared" si="256"/>
        <v>0</v>
      </c>
      <c r="BR232" s="46">
        <f t="shared" ref="BR232:EC232" si="257">SUM(BR230:BR231)</f>
        <v>0</v>
      </c>
      <c r="BS232" s="46">
        <f t="shared" si="257"/>
        <v>0</v>
      </c>
      <c r="BT232" s="46">
        <f t="shared" si="257"/>
        <v>0</v>
      </c>
      <c r="BU232" s="46">
        <f t="shared" si="257"/>
        <v>536571.3999112501</v>
      </c>
      <c r="BV232" s="46">
        <f t="shared" si="257"/>
        <v>424716.20982690901</v>
      </c>
      <c r="BW232" s="46">
        <f t="shared" si="257"/>
        <v>0</v>
      </c>
      <c r="BX232" s="46">
        <f t="shared" si="257"/>
        <v>6810462.8403381594</v>
      </c>
      <c r="BY232" s="46">
        <f t="shared" si="257"/>
        <v>5927102.8998133754</v>
      </c>
      <c r="BZ232" s="46">
        <f t="shared" si="257"/>
        <v>10907777.279813375</v>
      </c>
      <c r="CA232" s="46">
        <f t="shared" si="257"/>
        <v>0</v>
      </c>
      <c r="CB232" s="46">
        <f t="shared" si="257"/>
        <v>0</v>
      </c>
      <c r="CC232" s="46">
        <f t="shared" si="257"/>
        <v>0</v>
      </c>
      <c r="CD232" s="46">
        <f t="shared" si="257"/>
        <v>0</v>
      </c>
      <c r="CE232" s="46">
        <f t="shared" si="257"/>
        <v>0</v>
      </c>
      <c r="CF232" s="46">
        <f t="shared" si="257"/>
        <v>0</v>
      </c>
      <c r="CG232" s="46">
        <f t="shared" si="257"/>
        <v>0</v>
      </c>
      <c r="CH232" s="46">
        <f t="shared" si="257"/>
        <v>0</v>
      </c>
      <c r="CI232" s="46">
        <f t="shared" si="257"/>
        <v>0</v>
      </c>
      <c r="CJ232" s="46">
        <f t="shared" si="257"/>
        <v>0</v>
      </c>
      <c r="CK232" s="46">
        <f t="shared" si="257"/>
        <v>0</v>
      </c>
      <c r="CL232" s="46">
        <f t="shared" si="257"/>
        <v>0</v>
      </c>
      <c r="CM232" s="46">
        <f t="shared" si="257"/>
        <v>0</v>
      </c>
      <c r="CN232" s="46">
        <f t="shared" si="257"/>
        <v>0</v>
      </c>
      <c r="CO232" s="46">
        <f t="shared" si="257"/>
        <v>0</v>
      </c>
      <c r="CP232" s="46">
        <f t="shared" si="257"/>
        <v>0</v>
      </c>
      <c r="CQ232" s="46">
        <f t="shared" si="257"/>
        <v>0</v>
      </c>
      <c r="CR232" s="46">
        <f t="shared" si="257"/>
        <v>0</v>
      </c>
      <c r="CS232" s="46">
        <f t="shared" si="257"/>
        <v>0</v>
      </c>
      <c r="CT232" s="46">
        <f t="shared" si="257"/>
        <v>0</v>
      </c>
      <c r="CU232" s="46">
        <f t="shared" si="257"/>
        <v>0</v>
      </c>
      <c r="CV232" s="46">
        <f t="shared" si="257"/>
        <v>0</v>
      </c>
      <c r="CW232" s="46">
        <f t="shared" si="257"/>
        <v>0</v>
      </c>
      <c r="CX232" s="46">
        <f t="shared" si="257"/>
        <v>0</v>
      </c>
      <c r="CY232" s="46">
        <f t="shared" si="257"/>
        <v>0</v>
      </c>
      <c r="CZ232" s="46">
        <f t="shared" si="257"/>
        <v>0</v>
      </c>
      <c r="DA232" s="46">
        <f t="shared" si="257"/>
        <v>0</v>
      </c>
      <c r="DB232" s="46">
        <f t="shared" si="257"/>
        <v>0</v>
      </c>
      <c r="DC232" s="46">
        <f t="shared" si="257"/>
        <v>0</v>
      </c>
      <c r="DD232" s="46">
        <f t="shared" si="257"/>
        <v>0</v>
      </c>
      <c r="DE232" s="46">
        <f t="shared" si="257"/>
        <v>0</v>
      </c>
      <c r="DF232" s="46">
        <f t="shared" si="257"/>
        <v>0</v>
      </c>
      <c r="DG232" s="46">
        <f t="shared" si="257"/>
        <v>0</v>
      </c>
      <c r="DH232" s="46">
        <f t="shared" si="257"/>
        <v>0</v>
      </c>
      <c r="DI232" s="46">
        <f t="shared" si="257"/>
        <v>0</v>
      </c>
      <c r="DJ232" s="46">
        <f t="shared" si="257"/>
        <v>0</v>
      </c>
      <c r="DK232" s="46">
        <f t="shared" si="257"/>
        <v>0</v>
      </c>
      <c r="DL232" s="46">
        <f t="shared" si="257"/>
        <v>0</v>
      </c>
      <c r="DM232" s="46">
        <f t="shared" si="257"/>
        <v>10907777.279813375</v>
      </c>
      <c r="DN232" s="46">
        <f t="shared" si="257"/>
        <v>0</v>
      </c>
      <c r="DO232" s="46">
        <f t="shared" si="257"/>
        <v>0</v>
      </c>
      <c r="DP232" s="46">
        <f t="shared" si="257"/>
        <v>0</v>
      </c>
      <c r="DQ232" s="46">
        <f t="shared" si="257"/>
        <v>0</v>
      </c>
      <c r="DR232" s="46">
        <f t="shared" si="257"/>
        <v>0</v>
      </c>
      <c r="DS232" s="46">
        <f t="shared" si="257"/>
        <v>0</v>
      </c>
      <c r="DT232" s="46">
        <f t="shared" si="257"/>
        <v>0</v>
      </c>
      <c r="DU232" s="46">
        <f t="shared" si="257"/>
        <v>0</v>
      </c>
      <c r="DV232" s="46">
        <f t="shared" si="257"/>
        <v>0</v>
      </c>
      <c r="DW232" s="46">
        <f t="shared" si="257"/>
        <v>0</v>
      </c>
      <c r="DX232" s="46">
        <f t="shared" si="257"/>
        <v>0</v>
      </c>
      <c r="DY232" s="46">
        <f t="shared" si="257"/>
        <v>0</v>
      </c>
      <c r="DZ232" s="46">
        <f t="shared" si="257"/>
        <v>0</v>
      </c>
      <c r="EA232" s="46">
        <f t="shared" si="257"/>
        <v>0</v>
      </c>
      <c r="EB232" s="46">
        <f t="shared" si="257"/>
        <v>0</v>
      </c>
      <c r="EC232" s="46">
        <f t="shared" si="257"/>
        <v>0</v>
      </c>
      <c r="ED232" s="46">
        <f t="shared" ref="ED232:FC232" si="258">SUM(ED230:ED231)</f>
        <v>0</v>
      </c>
      <c r="EE232" s="46">
        <f t="shared" si="258"/>
        <v>0</v>
      </c>
      <c r="EF232" s="46">
        <f t="shared" si="258"/>
        <v>0</v>
      </c>
      <c r="EG232" s="46">
        <f t="shared" si="258"/>
        <v>0</v>
      </c>
      <c r="EH232" s="46">
        <f t="shared" si="258"/>
        <v>0</v>
      </c>
      <c r="EI232" s="46">
        <f t="shared" si="258"/>
        <v>0</v>
      </c>
      <c r="EJ232" s="46">
        <f t="shared" si="258"/>
        <v>154804.66349126305</v>
      </c>
      <c r="EK232" s="46">
        <f t="shared" si="258"/>
        <v>0</v>
      </c>
      <c r="EL232" s="46">
        <f t="shared" si="258"/>
        <v>4667402.7807480562</v>
      </c>
      <c r="EM232" s="46">
        <f t="shared" si="258"/>
        <v>656555.35457370523</v>
      </c>
      <c r="EN232" s="46">
        <f t="shared" si="258"/>
        <v>0</v>
      </c>
      <c r="EO232" s="46">
        <f t="shared" si="258"/>
        <v>0</v>
      </c>
      <c r="EP232" s="46">
        <f t="shared" si="258"/>
        <v>0</v>
      </c>
      <c r="EQ232" s="46">
        <f t="shared" si="258"/>
        <v>0</v>
      </c>
      <c r="ER232" s="46">
        <f t="shared" si="258"/>
        <v>0</v>
      </c>
      <c r="ES232" s="46">
        <f t="shared" si="258"/>
        <v>0</v>
      </c>
      <c r="ET232" s="46">
        <f t="shared" si="258"/>
        <v>0</v>
      </c>
      <c r="EU232" s="46">
        <f t="shared" si="258"/>
        <v>0</v>
      </c>
      <c r="EV232" s="46">
        <f t="shared" si="258"/>
        <v>536569.3999112501</v>
      </c>
      <c r="EW232" s="46">
        <f t="shared" si="258"/>
        <v>-1459485.6823269089</v>
      </c>
      <c r="EX232" s="46">
        <f t="shared" si="258"/>
        <v>0</v>
      </c>
      <c r="EY232" s="46">
        <f t="shared" si="258"/>
        <v>4555846.5163973654</v>
      </c>
      <c r="EZ232" s="46">
        <f t="shared" si="258"/>
        <v>10482949.416210741</v>
      </c>
      <c r="FA232" s="46">
        <f t="shared" si="258"/>
        <v>15463623.796210742</v>
      </c>
      <c r="FB232" s="46">
        <f t="shared" si="258"/>
        <v>0</v>
      </c>
      <c r="FC232" s="46">
        <f t="shared" si="258"/>
        <v>15463623.796210742</v>
      </c>
    </row>
    <row r="233" spans="1:164" outlineLevel="2" x14ac:dyDescent="0.25">
      <c r="A233" s="21">
        <f t="shared" si="225"/>
        <v>227</v>
      </c>
      <c r="B233" s="306" t="s">
        <v>291</v>
      </c>
      <c r="C233" s="93" t="s">
        <v>292</v>
      </c>
      <c r="D233" s="94">
        <v>408.1</v>
      </c>
      <c r="E233" s="36">
        <v>104064825.77000001</v>
      </c>
      <c r="F233" s="36">
        <v>228213.35130634622</v>
      </c>
      <c r="G233" s="36">
        <v>-79631403.36053142</v>
      </c>
      <c r="H233" s="36">
        <v>1858.1421767932045</v>
      </c>
      <c r="I233" s="36"/>
      <c r="J233" s="36"/>
      <c r="K233" s="36"/>
      <c r="L233" s="36"/>
      <c r="M233" s="36">
        <v>-1203.5147619992495</v>
      </c>
      <c r="N233" s="36"/>
      <c r="O233" s="36"/>
      <c r="P233" s="36">
        <v>233897.63965384103</v>
      </c>
      <c r="Q233" s="36"/>
      <c r="R233" s="36"/>
      <c r="S233" s="36"/>
      <c r="T233" s="36"/>
      <c r="U233" s="36"/>
      <c r="V233" s="36"/>
      <c r="W233" s="36">
        <v>111366.06360937754</v>
      </c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>
        <f t="shared" si="185"/>
        <v>-79057271.678547055</v>
      </c>
      <c r="AL233" s="36">
        <v>-1507872.9288832434</v>
      </c>
      <c r="AM233" s="36"/>
      <c r="AN233" s="36">
        <v>498710.86215691041</v>
      </c>
      <c r="AO233" s="36"/>
      <c r="AP233" s="36"/>
      <c r="AQ233" s="36"/>
      <c r="AR233" s="36"/>
      <c r="AS233" s="36"/>
      <c r="AT233" s="36"/>
      <c r="AU233" s="36"/>
      <c r="AV233" s="36">
        <v>-96898.533767085493</v>
      </c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>
        <f t="shared" si="186"/>
        <v>-1106060.6004934185</v>
      </c>
      <c r="BY233" s="38">
        <f t="shared" ref="BY233:BY238" si="259">BX233+AK233</f>
        <v>-80163332.279040471</v>
      </c>
      <c r="BZ233" s="38">
        <f t="shared" ref="BZ233:BZ238" si="260">BY233+E233</f>
        <v>23901493.49095954</v>
      </c>
      <c r="CA233" s="36">
        <v>603677.32096005161</v>
      </c>
      <c r="CB233" s="36"/>
      <c r="CC233" s="36"/>
      <c r="CD233" s="36"/>
      <c r="CE233" s="36"/>
      <c r="CF233" s="36"/>
      <c r="CG233" s="36"/>
      <c r="CH233" s="36"/>
      <c r="CI233" s="36"/>
      <c r="CJ233" s="36"/>
      <c r="CK233" s="36">
        <v>3582.4886726551986</v>
      </c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>
        <f t="shared" ref="DL233:DL238" si="261">SUM(CA233:DK233)</f>
        <v>607259.80963270681</v>
      </c>
      <c r="DM233" s="38">
        <f t="shared" si="190"/>
        <v>24508753.300592247</v>
      </c>
      <c r="DN233" s="36">
        <v>125621.10452187304</v>
      </c>
      <c r="DO233" s="36"/>
      <c r="DP233" s="36"/>
      <c r="DQ233" s="36"/>
      <c r="DR233" s="36"/>
      <c r="DS233" s="36"/>
      <c r="DT233" s="36"/>
      <c r="DU233" s="36"/>
      <c r="DV233" s="36"/>
      <c r="DW233" s="36"/>
      <c r="DX233" s="36">
        <v>18017.185330354314</v>
      </c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>
        <v>717291.78090297058</v>
      </c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>
        <f t="shared" ref="EY233:EY238" si="262">SUM(DN233:EX233)</f>
        <v>860930.0707551979</v>
      </c>
      <c r="EZ233" s="38">
        <f t="shared" ref="EZ233:EZ238" si="263">+BX233+AK233+DL233+EY233</f>
        <v>-78695142.398652568</v>
      </c>
      <c r="FA233" s="38">
        <f t="shared" ref="FA233:FA238" si="264">+E233+EZ233</f>
        <v>25369683.371347442</v>
      </c>
      <c r="FB233" s="36">
        <v>3569346.185272153</v>
      </c>
      <c r="FC233" s="38">
        <f t="shared" ref="FC233:FC238" si="265">FA233+FB233</f>
        <v>28939029.556619596</v>
      </c>
    </row>
    <row r="234" spans="1:164" ht="31.5" outlineLevel="2" x14ac:dyDescent="0.25">
      <c r="A234" s="21">
        <f t="shared" si="225"/>
        <v>228</v>
      </c>
      <c r="B234" s="307"/>
      <c r="C234" s="72" t="s">
        <v>293</v>
      </c>
      <c r="D234" s="95">
        <v>409.1</v>
      </c>
      <c r="E234" s="36">
        <v>30995873.329999998</v>
      </c>
      <c r="F234" s="36">
        <v>1542912.021739969</v>
      </c>
      <c r="G234" s="36">
        <v>-162640.50449823082</v>
      </c>
      <c r="H234" s="36">
        <v>9719.5804456030364</v>
      </c>
      <c r="I234" s="36">
        <v>4130432.299621895</v>
      </c>
      <c r="J234" s="36">
        <v>-13470187.035978962</v>
      </c>
      <c r="K234" s="36">
        <v>88340.148593092177</v>
      </c>
      <c r="L234" s="36">
        <v>-8139.0423017399899</v>
      </c>
      <c r="M234" s="36">
        <v>252.73810001984236</v>
      </c>
      <c r="N234" s="36">
        <v>3659.63811562825</v>
      </c>
      <c r="O234" s="36">
        <v>176047.87895705621</v>
      </c>
      <c r="P234" s="36">
        <v>-589476.08768601506</v>
      </c>
      <c r="Q234" s="36">
        <v>-13045.936427889616</v>
      </c>
      <c r="R234" s="36"/>
      <c r="S234" s="36">
        <v>-63373.130481059474</v>
      </c>
      <c r="T234" s="36">
        <v>4799.0123999999987</v>
      </c>
      <c r="U234" s="36">
        <v>12639.852540325057</v>
      </c>
      <c r="V234" s="36">
        <v>167418.18748050198</v>
      </c>
      <c r="W234" s="36">
        <v>-249765.32365603597</v>
      </c>
      <c r="X234" s="36"/>
      <c r="Y234" s="36">
        <v>55849.496886744077</v>
      </c>
      <c r="Z234" s="36">
        <v>1724.1443477999721</v>
      </c>
      <c r="AA234" s="36"/>
      <c r="AB234" s="36"/>
      <c r="AC234" s="36"/>
      <c r="AD234" s="36"/>
      <c r="AE234" s="36">
        <v>185505.58751020461</v>
      </c>
      <c r="AF234" s="36"/>
      <c r="AG234" s="36"/>
      <c r="AH234" s="36"/>
      <c r="AI234" s="36">
        <v>0</v>
      </c>
      <c r="AJ234" s="36"/>
      <c r="AK234" s="36">
        <f t="shared" si="185"/>
        <v>-8177326.4742910918</v>
      </c>
      <c r="AL234" s="36">
        <v>-7871803.4385295548</v>
      </c>
      <c r="AM234" s="36"/>
      <c r="AN234" s="36">
        <v>2608659.5548870084</v>
      </c>
      <c r="AO234" s="36">
        <v>0</v>
      </c>
      <c r="AP234" s="36">
        <v>-317465.04690498556</v>
      </c>
      <c r="AQ234" s="36"/>
      <c r="AR234" s="36"/>
      <c r="AS234" s="36"/>
      <c r="AT234" s="36">
        <v>-9395.2670938594274</v>
      </c>
      <c r="AU234" s="36"/>
      <c r="AV234" s="36">
        <v>244206.69089293561</v>
      </c>
      <c r="AW234" s="36"/>
      <c r="AX234" s="36"/>
      <c r="AY234" s="36">
        <v>-118486.35181752531</v>
      </c>
      <c r="AZ234" s="36">
        <v>5113.0736999999945</v>
      </c>
      <c r="BA234" s="36"/>
      <c r="BB234" s="36">
        <v>-130067.26272106906</v>
      </c>
      <c r="BC234" s="36"/>
      <c r="BD234" s="36"/>
      <c r="BE234" s="36"/>
      <c r="BF234" s="36"/>
      <c r="BG234" s="36"/>
      <c r="BH234" s="36"/>
      <c r="BI234" s="36">
        <v>-574862.022</v>
      </c>
      <c r="BJ234" s="36">
        <v>-1228326.7984259999</v>
      </c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>
        <v>-112679.99398136252</v>
      </c>
      <c r="BV234" s="36">
        <v>-89190.404063650887</v>
      </c>
      <c r="BW234" s="36"/>
      <c r="BX234" s="36">
        <f t="shared" si="186"/>
        <v>-7594297.2660580641</v>
      </c>
      <c r="BY234" s="38">
        <f t="shared" si="259"/>
        <v>-15771623.740349155</v>
      </c>
      <c r="BZ234" s="38">
        <f t="shared" si="260"/>
        <v>15224249.589650843</v>
      </c>
      <c r="CA234" s="36">
        <v>3157718.6921097208</v>
      </c>
      <c r="CB234" s="36"/>
      <c r="CC234" s="36"/>
      <c r="CD234" s="36">
        <v>0</v>
      </c>
      <c r="CE234" s="36">
        <v>-554117.68759809516</v>
      </c>
      <c r="CF234" s="36"/>
      <c r="CG234" s="36"/>
      <c r="CH234" s="36"/>
      <c r="CI234" s="36"/>
      <c r="CJ234" s="36"/>
      <c r="CK234" s="36">
        <v>-9028.6990927382485</v>
      </c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>
        <f t="shared" si="261"/>
        <v>2594572.3054188872</v>
      </c>
      <c r="DM234" s="38">
        <f t="shared" si="190"/>
        <v>17818821.89506973</v>
      </c>
      <c r="DN234" s="36">
        <v>657099.57306552108</v>
      </c>
      <c r="DO234" s="36"/>
      <c r="DP234" s="36"/>
      <c r="DQ234" s="36">
        <v>0</v>
      </c>
      <c r="DR234" s="36">
        <v>521377.7210134801</v>
      </c>
      <c r="DS234" s="36"/>
      <c r="DT234" s="36"/>
      <c r="DU234" s="36"/>
      <c r="DV234" s="36"/>
      <c r="DW234" s="36"/>
      <c r="DX234" s="36">
        <v>-45407.469418542787</v>
      </c>
      <c r="DY234" s="36"/>
      <c r="DZ234" s="36"/>
      <c r="EA234" s="36"/>
      <c r="EB234" s="36">
        <v>-400718.05970000004</v>
      </c>
      <c r="EC234" s="36"/>
      <c r="ED234" s="36"/>
      <c r="EE234" s="36"/>
      <c r="EF234" s="36"/>
      <c r="EG234" s="36"/>
      <c r="EH234" s="36"/>
      <c r="EI234" s="36"/>
      <c r="EJ234" s="36">
        <v>-32508.97933316524</v>
      </c>
      <c r="EK234" s="36"/>
      <c r="EL234" s="36">
        <v>-980154.58395709179</v>
      </c>
      <c r="EM234" s="36">
        <v>-137876.62446047808</v>
      </c>
      <c r="EN234" s="36">
        <v>0</v>
      </c>
      <c r="EO234" s="36"/>
      <c r="EP234" s="36"/>
      <c r="EQ234" s="36"/>
      <c r="ER234" s="36">
        <v>-1342846.0871804997</v>
      </c>
      <c r="ES234" s="36">
        <v>-507152.02649999998</v>
      </c>
      <c r="ET234" s="36">
        <v>-3491.0904</v>
      </c>
      <c r="EU234" s="36">
        <v>-915929.94946277991</v>
      </c>
      <c r="EV234" s="36">
        <v>-440930.98965506814</v>
      </c>
      <c r="EW234" s="36">
        <v>306491.99328865088</v>
      </c>
      <c r="EX234" s="36">
        <v>0</v>
      </c>
      <c r="EY234" s="36">
        <f t="shared" si="262"/>
        <v>-3322046.5726999734</v>
      </c>
      <c r="EZ234" s="38">
        <f t="shared" si="263"/>
        <v>-16499098.007630242</v>
      </c>
      <c r="FA234" s="38">
        <f t="shared" si="264"/>
        <v>14496775.322369756</v>
      </c>
      <c r="FB234" s="36">
        <v>18670533.569309153</v>
      </c>
      <c r="FC234" s="38">
        <f t="shared" si="265"/>
        <v>33167308.891678907</v>
      </c>
    </row>
    <row r="235" spans="1:164" ht="31.5" outlineLevel="2" x14ac:dyDescent="0.25">
      <c r="A235" s="21">
        <f t="shared" si="225"/>
        <v>229</v>
      </c>
      <c r="B235" s="307"/>
      <c r="C235" s="72" t="s">
        <v>294</v>
      </c>
      <c r="D235" s="95">
        <v>409.1</v>
      </c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>
        <f t="shared" si="185"/>
        <v>0</v>
      </c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>
        <v>439713.09538860095</v>
      </c>
      <c r="BO235" s="36">
        <v>42406.991803260011</v>
      </c>
      <c r="BP235" s="36">
        <v>-78573.435613260022</v>
      </c>
      <c r="BQ235" s="36">
        <v>-81897.944100000008</v>
      </c>
      <c r="BR235" s="36">
        <v>-5.57327526</v>
      </c>
      <c r="BS235" s="36">
        <v>-104795.02204794</v>
      </c>
      <c r="BT235" s="36"/>
      <c r="BU235" s="36"/>
      <c r="BV235" s="36"/>
      <c r="BW235" s="36"/>
      <c r="BX235" s="36">
        <f t="shared" si="186"/>
        <v>216848.11215540092</v>
      </c>
      <c r="BY235" s="38">
        <f t="shared" si="259"/>
        <v>216848.11215540092</v>
      </c>
      <c r="BZ235" s="38">
        <f t="shared" si="260"/>
        <v>216848.11215540092</v>
      </c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>
        <v>2070403.2947539522</v>
      </c>
      <c r="DD235" s="36">
        <v>276885.47885165934</v>
      </c>
      <c r="DE235" s="36">
        <v>-1071237.7292105998</v>
      </c>
      <c r="DF235" s="36">
        <v>-545045.53949999996</v>
      </c>
      <c r="DG235" s="36">
        <v>-3397.9593047399999</v>
      </c>
      <c r="DH235" s="36">
        <v>-743373.08194800012</v>
      </c>
      <c r="DI235" s="36"/>
      <c r="DJ235" s="36"/>
      <c r="DK235" s="36"/>
      <c r="DL235" s="36">
        <f t="shared" si="261"/>
        <v>-15765.536357728182</v>
      </c>
      <c r="DM235" s="38">
        <f t="shared" si="190"/>
        <v>201082.57579767273</v>
      </c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>
        <v>-5369973.4693774283</v>
      </c>
      <c r="EJ235" s="36"/>
      <c r="EK235" s="36">
        <v>-814482.12723133899</v>
      </c>
      <c r="EL235" s="36"/>
      <c r="EM235" s="36"/>
      <c r="EN235" s="36"/>
      <c r="EO235" s="36"/>
      <c r="EP235" s="36">
        <v>-1714328.4035950783</v>
      </c>
      <c r="EQ235" s="36">
        <v>304105.80687354028</v>
      </c>
      <c r="ER235" s="36"/>
      <c r="ES235" s="36"/>
      <c r="ET235" s="36"/>
      <c r="EU235" s="36"/>
      <c r="EV235" s="36"/>
      <c r="EW235" s="36"/>
      <c r="EX235" s="36"/>
      <c r="EY235" s="36">
        <f t="shared" si="262"/>
        <v>-7594678.1933303056</v>
      </c>
      <c r="EZ235" s="38">
        <f t="shared" si="263"/>
        <v>-7393595.6175326332</v>
      </c>
      <c r="FA235" s="38">
        <f t="shared" si="264"/>
        <v>-7393595.6175326332</v>
      </c>
      <c r="FB235" s="36"/>
      <c r="FC235" s="38">
        <f t="shared" si="265"/>
        <v>-7393595.6175326332</v>
      </c>
    </row>
    <row r="236" spans="1:164" s="96" customFormat="1" ht="31.5" outlineLevel="2" x14ac:dyDescent="0.25">
      <c r="A236" s="21">
        <f t="shared" si="225"/>
        <v>230</v>
      </c>
      <c r="B236" s="307"/>
      <c r="C236" s="72" t="s">
        <v>294</v>
      </c>
      <c r="D236" s="95">
        <v>410.1</v>
      </c>
      <c r="E236" s="36">
        <v>77639235.359999999</v>
      </c>
      <c r="F236" s="36"/>
      <c r="G236" s="36"/>
      <c r="H236" s="36"/>
      <c r="I236" s="36">
        <v>-8213900.9186974997</v>
      </c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>
        <f t="shared" si="185"/>
        <v>-8213900.9186974997</v>
      </c>
      <c r="AL236" s="36"/>
      <c r="AM236" s="36"/>
      <c r="AN236" s="36"/>
      <c r="AO236" s="36">
        <v>-60810.275426000124</v>
      </c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>
        <f t="shared" si="186"/>
        <v>-60810.275426000124</v>
      </c>
      <c r="BY236" s="38">
        <f t="shared" si="259"/>
        <v>-8274711.1941235</v>
      </c>
      <c r="BZ236" s="38">
        <f t="shared" si="260"/>
        <v>69364524.165876493</v>
      </c>
      <c r="CA236" s="36"/>
      <c r="CB236" s="36"/>
      <c r="CC236" s="36"/>
      <c r="CD236" s="36">
        <v>-90269.81027399993</v>
      </c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>
        <f t="shared" si="261"/>
        <v>-90269.81027399993</v>
      </c>
      <c r="DM236" s="38">
        <f t="shared" si="190"/>
        <v>69274254.355602488</v>
      </c>
      <c r="DN236" s="36"/>
      <c r="DO236" s="36"/>
      <c r="DP236" s="36"/>
      <c r="DQ236" s="36">
        <v>-122675.59966200002</v>
      </c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>
        <f t="shared" si="262"/>
        <v>-122675.59966200002</v>
      </c>
      <c r="EZ236" s="38">
        <f t="shared" si="263"/>
        <v>-8487656.6040595006</v>
      </c>
      <c r="FA236" s="38">
        <f t="shared" si="264"/>
        <v>69151578.755940497</v>
      </c>
      <c r="FB236" s="36"/>
      <c r="FC236" s="38">
        <f t="shared" si="265"/>
        <v>69151578.755940497</v>
      </c>
      <c r="FD236" s="2"/>
      <c r="FE236" s="2"/>
      <c r="FF236" s="2"/>
      <c r="FG236" s="2"/>
      <c r="FH236" s="2"/>
    </row>
    <row r="237" spans="1:164" ht="31.5" outlineLevel="2" x14ac:dyDescent="0.25">
      <c r="A237" s="21">
        <f t="shared" si="225"/>
        <v>231</v>
      </c>
      <c r="B237" s="307"/>
      <c r="C237" s="72" t="s">
        <v>295</v>
      </c>
      <c r="D237" s="95">
        <v>411.1</v>
      </c>
      <c r="E237" s="36">
        <v>-69908272.640000001</v>
      </c>
      <c r="F237" s="36"/>
      <c r="G237" s="36"/>
      <c r="H237" s="36"/>
      <c r="I237" s="36">
        <v>0</v>
      </c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>
        <f t="shared" si="185"/>
        <v>0</v>
      </c>
      <c r="AL237" s="36"/>
      <c r="AM237" s="36"/>
      <c r="AN237" s="36"/>
      <c r="AO237" s="36">
        <v>550344.66796512529</v>
      </c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>
        <f t="shared" si="186"/>
        <v>550344.66796512529</v>
      </c>
      <c r="BY237" s="38">
        <f t="shared" si="259"/>
        <v>550344.66796512529</v>
      </c>
      <c r="BZ237" s="38">
        <f t="shared" si="260"/>
        <v>-69357927.972034872</v>
      </c>
      <c r="CA237" s="36"/>
      <c r="CB237" s="36"/>
      <c r="CC237" s="36"/>
      <c r="CD237" s="36">
        <v>-162509.22854000144</v>
      </c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>
        <f t="shared" si="261"/>
        <v>-162509.22854000144</v>
      </c>
      <c r="DM237" s="38">
        <f t="shared" si="190"/>
        <v>-69520437.200574875</v>
      </c>
      <c r="DN237" s="36"/>
      <c r="DO237" s="36"/>
      <c r="DP237" s="36"/>
      <c r="DQ237" s="36">
        <v>-1318572.4254619982</v>
      </c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>
        <f t="shared" si="262"/>
        <v>-1318572.4254619982</v>
      </c>
      <c r="EZ237" s="38">
        <f t="shared" si="263"/>
        <v>-930736.98603687435</v>
      </c>
      <c r="FA237" s="38">
        <f t="shared" si="264"/>
        <v>-70839009.626036882</v>
      </c>
      <c r="FB237" s="36"/>
      <c r="FC237" s="38">
        <f t="shared" si="265"/>
        <v>-70839009.626036882</v>
      </c>
    </row>
    <row r="238" spans="1:164" outlineLevel="2" x14ac:dyDescent="0.25">
      <c r="A238" s="21">
        <f t="shared" si="225"/>
        <v>232</v>
      </c>
      <c r="B238" s="308"/>
      <c r="C238" s="75" t="s">
        <v>296</v>
      </c>
      <c r="D238" s="97">
        <v>411.4</v>
      </c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>
        <f t="shared" si="185"/>
        <v>0</v>
      </c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>
        <f t="shared" si="186"/>
        <v>0</v>
      </c>
      <c r="BY238" s="38">
        <f t="shared" si="259"/>
        <v>0</v>
      </c>
      <c r="BZ238" s="38">
        <f t="shared" si="260"/>
        <v>0</v>
      </c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>
        <f t="shared" si="261"/>
        <v>0</v>
      </c>
      <c r="DM238" s="38">
        <f t="shared" si="190"/>
        <v>0</v>
      </c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>
        <f t="shared" si="262"/>
        <v>0</v>
      </c>
      <c r="EZ238" s="38">
        <f t="shared" si="263"/>
        <v>0</v>
      </c>
      <c r="FA238" s="38">
        <f t="shared" si="264"/>
        <v>0</v>
      </c>
      <c r="FB238" s="36"/>
      <c r="FC238" s="38">
        <f t="shared" si="265"/>
        <v>0</v>
      </c>
    </row>
    <row r="239" spans="1:164" outlineLevel="1" x14ac:dyDescent="0.25">
      <c r="A239" s="21">
        <f t="shared" si="225"/>
        <v>233</v>
      </c>
      <c r="B239" s="323" t="s">
        <v>297</v>
      </c>
      <c r="C239" s="323"/>
      <c r="D239" s="323"/>
      <c r="E239" s="46">
        <f>SUM(E233:E238)</f>
        <v>142791661.82000005</v>
      </c>
      <c r="F239" s="46">
        <f t="shared" ref="F239:BQ239" si="266">SUM(F233:F238)</f>
        <v>1771125.3730463153</v>
      </c>
      <c r="G239" s="46">
        <f t="shared" si="266"/>
        <v>-79794043.865029648</v>
      </c>
      <c r="H239" s="46">
        <f t="shared" si="266"/>
        <v>11577.722622396241</v>
      </c>
      <c r="I239" s="46">
        <f t="shared" si="266"/>
        <v>-4083468.6190756047</v>
      </c>
      <c r="J239" s="46">
        <f t="shared" si="266"/>
        <v>-13470187.035978962</v>
      </c>
      <c r="K239" s="46">
        <f t="shared" si="266"/>
        <v>88340.148593092177</v>
      </c>
      <c r="L239" s="46">
        <f t="shared" si="266"/>
        <v>-8139.0423017399899</v>
      </c>
      <c r="M239" s="46">
        <f t="shared" si="266"/>
        <v>-950.77666197940709</v>
      </c>
      <c r="N239" s="46">
        <f t="shared" si="266"/>
        <v>3659.63811562825</v>
      </c>
      <c r="O239" s="46">
        <f t="shared" si="266"/>
        <v>176047.87895705621</v>
      </c>
      <c r="P239" s="46">
        <f t="shared" si="266"/>
        <v>-355578.44803217403</v>
      </c>
      <c r="Q239" s="46">
        <f t="shared" si="266"/>
        <v>-13045.936427889616</v>
      </c>
      <c r="R239" s="46">
        <f t="shared" si="266"/>
        <v>0</v>
      </c>
      <c r="S239" s="46">
        <f t="shared" si="266"/>
        <v>-63373.130481059474</v>
      </c>
      <c r="T239" s="46">
        <f t="shared" si="266"/>
        <v>4799.0123999999987</v>
      </c>
      <c r="U239" s="46">
        <f t="shared" si="266"/>
        <v>12639.852540325057</v>
      </c>
      <c r="V239" s="46">
        <f t="shared" si="266"/>
        <v>167418.18748050198</v>
      </c>
      <c r="W239" s="46">
        <f t="shared" si="266"/>
        <v>-138399.26004665843</v>
      </c>
      <c r="X239" s="46">
        <f t="shared" si="266"/>
        <v>0</v>
      </c>
      <c r="Y239" s="46">
        <f t="shared" si="266"/>
        <v>55849.496886744077</v>
      </c>
      <c r="Z239" s="46">
        <f t="shared" si="266"/>
        <v>1724.1443477999721</v>
      </c>
      <c r="AA239" s="46">
        <f t="shared" si="266"/>
        <v>0</v>
      </c>
      <c r="AB239" s="46">
        <f t="shared" si="266"/>
        <v>0</v>
      </c>
      <c r="AC239" s="46">
        <f t="shared" si="266"/>
        <v>0</v>
      </c>
      <c r="AD239" s="46">
        <f t="shared" si="266"/>
        <v>0</v>
      </c>
      <c r="AE239" s="46">
        <f t="shared" si="266"/>
        <v>185505.58751020461</v>
      </c>
      <c r="AF239" s="46">
        <f t="shared" si="266"/>
        <v>0</v>
      </c>
      <c r="AG239" s="46">
        <f t="shared" si="266"/>
        <v>0</v>
      </c>
      <c r="AH239" s="46">
        <f t="shared" si="266"/>
        <v>0</v>
      </c>
      <c r="AI239" s="46">
        <f t="shared" si="266"/>
        <v>0</v>
      </c>
      <c r="AJ239" s="46">
        <f t="shared" si="266"/>
        <v>0</v>
      </c>
      <c r="AK239" s="46">
        <f t="shared" si="266"/>
        <v>-95448499.071535647</v>
      </c>
      <c r="AL239" s="46">
        <f t="shared" si="266"/>
        <v>-9379676.3674127981</v>
      </c>
      <c r="AM239" s="46">
        <f t="shared" si="266"/>
        <v>0</v>
      </c>
      <c r="AN239" s="46">
        <f t="shared" si="266"/>
        <v>3107370.4170439187</v>
      </c>
      <c r="AO239" s="46">
        <f t="shared" si="266"/>
        <v>489534.39253912517</v>
      </c>
      <c r="AP239" s="46">
        <f t="shared" si="266"/>
        <v>-317465.04690498556</v>
      </c>
      <c r="AQ239" s="46">
        <f t="shared" si="266"/>
        <v>0</v>
      </c>
      <c r="AR239" s="46">
        <f t="shared" si="266"/>
        <v>0</v>
      </c>
      <c r="AS239" s="46">
        <f t="shared" si="266"/>
        <v>0</v>
      </c>
      <c r="AT239" s="46">
        <f t="shared" si="266"/>
        <v>-9395.2670938594274</v>
      </c>
      <c r="AU239" s="46">
        <f t="shared" si="266"/>
        <v>0</v>
      </c>
      <c r="AV239" s="46">
        <f t="shared" si="266"/>
        <v>147308.15712585012</v>
      </c>
      <c r="AW239" s="46">
        <f t="shared" si="266"/>
        <v>0</v>
      </c>
      <c r="AX239" s="46">
        <f t="shared" si="266"/>
        <v>0</v>
      </c>
      <c r="AY239" s="46">
        <f t="shared" si="266"/>
        <v>-118486.35181752531</v>
      </c>
      <c r="AZ239" s="46">
        <f t="shared" si="266"/>
        <v>5113.0736999999945</v>
      </c>
      <c r="BA239" s="46">
        <f t="shared" si="266"/>
        <v>0</v>
      </c>
      <c r="BB239" s="46">
        <f t="shared" si="266"/>
        <v>-130067.26272106906</v>
      </c>
      <c r="BC239" s="46">
        <f t="shared" si="266"/>
        <v>0</v>
      </c>
      <c r="BD239" s="46">
        <f t="shared" si="266"/>
        <v>0</v>
      </c>
      <c r="BE239" s="46">
        <f t="shared" si="266"/>
        <v>0</v>
      </c>
      <c r="BF239" s="46">
        <f t="shared" si="266"/>
        <v>0</v>
      </c>
      <c r="BG239" s="46">
        <f t="shared" si="266"/>
        <v>0</v>
      </c>
      <c r="BH239" s="46">
        <f t="shared" si="266"/>
        <v>0</v>
      </c>
      <c r="BI239" s="46">
        <f t="shared" si="266"/>
        <v>-574862.022</v>
      </c>
      <c r="BJ239" s="46">
        <f t="shared" si="266"/>
        <v>-1228326.7984259999</v>
      </c>
      <c r="BK239" s="46">
        <f t="shared" si="266"/>
        <v>0</v>
      </c>
      <c r="BL239" s="46">
        <f t="shared" si="266"/>
        <v>0</v>
      </c>
      <c r="BM239" s="46">
        <f t="shared" si="266"/>
        <v>0</v>
      </c>
      <c r="BN239" s="46">
        <f t="shared" si="266"/>
        <v>439713.09538860095</v>
      </c>
      <c r="BO239" s="46">
        <f t="shared" si="266"/>
        <v>42406.991803260011</v>
      </c>
      <c r="BP239" s="46">
        <f t="shared" si="266"/>
        <v>-78573.435613260022</v>
      </c>
      <c r="BQ239" s="46">
        <f t="shared" si="266"/>
        <v>-81897.944100000008</v>
      </c>
      <c r="BR239" s="46">
        <f t="shared" ref="BR239:EC239" si="267">SUM(BR233:BR238)</f>
        <v>-5.57327526</v>
      </c>
      <c r="BS239" s="46">
        <f t="shared" si="267"/>
        <v>-104795.02204794</v>
      </c>
      <c r="BT239" s="46">
        <f t="shared" si="267"/>
        <v>0</v>
      </c>
      <c r="BU239" s="46">
        <f t="shared" si="267"/>
        <v>-112679.99398136252</v>
      </c>
      <c r="BV239" s="46">
        <f t="shared" si="267"/>
        <v>-89190.404063650887</v>
      </c>
      <c r="BW239" s="46">
        <f t="shared" si="267"/>
        <v>0</v>
      </c>
      <c r="BX239" s="46">
        <f t="shared" si="267"/>
        <v>-7993975.3618569579</v>
      </c>
      <c r="BY239" s="46">
        <f t="shared" si="267"/>
        <v>-103442474.4333926</v>
      </c>
      <c r="BZ239" s="46">
        <f t="shared" si="267"/>
        <v>39349187.386607409</v>
      </c>
      <c r="CA239" s="46">
        <f t="shared" si="267"/>
        <v>3761396.0130697722</v>
      </c>
      <c r="CB239" s="46">
        <f t="shared" si="267"/>
        <v>0</v>
      </c>
      <c r="CC239" s="46">
        <f t="shared" si="267"/>
        <v>0</v>
      </c>
      <c r="CD239" s="46">
        <f t="shared" si="267"/>
        <v>-252779.03881400137</v>
      </c>
      <c r="CE239" s="46">
        <f t="shared" si="267"/>
        <v>-554117.68759809516</v>
      </c>
      <c r="CF239" s="46">
        <f t="shared" si="267"/>
        <v>0</v>
      </c>
      <c r="CG239" s="46">
        <f t="shared" si="267"/>
        <v>0</v>
      </c>
      <c r="CH239" s="46">
        <f t="shared" si="267"/>
        <v>0</v>
      </c>
      <c r="CI239" s="46">
        <f t="shared" si="267"/>
        <v>0</v>
      </c>
      <c r="CJ239" s="46">
        <f t="shared" si="267"/>
        <v>0</v>
      </c>
      <c r="CK239" s="46">
        <f t="shared" si="267"/>
        <v>-5446.2104200830499</v>
      </c>
      <c r="CL239" s="46">
        <f t="shared" si="267"/>
        <v>0</v>
      </c>
      <c r="CM239" s="46">
        <f t="shared" si="267"/>
        <v>0</v>
      </c>
      <c r="CN239" s="46">
        <f t="shared" si="267"/>
        <v>0</v>
      </c>
      <c r="CO239" s="46">
        <f t="shared" si="267"/>
        <v>0</v>
      </c>
      <c r="CP239" s="46">
        <f t="shared" si="267"/>
        <v>0</v>
      </c>
      <c r="CQ239" s="46">
        <f t="shared" si="267"/>
        <v>0</v>
      </c>
      <c r="CR239" s="46">
        <f t="shared" si="267"/>
        <v>0</v>
      </c>
      <c r="CS239" s="46">
        <f t="shared" si="267"/>
        <v>0</v>
      </c>
      <c r="CT239" s="46">
        <f t="shared" si="267"/>
        <v>0</v>
      </c>
      <c r="CU239" s="46">
        <f t="shared" si="267"/>
        <v>0</v>
      </c>
      <c r="CV239" s="46">
        <f t="shared" si="267"/>
        <v>0</v>
      </c>
      <c r="CW239" s="46">
        <f t="shared" si="267"/>
        <v>0</v>
      </c>
      <c r="CX239" s="46">
        <f t="shared" si="267"/>
        <v>0</v>
      </c>
      <c r="CY239" s="46">
        <f t="shared" si="267"/>
        <v>0</v>
      </c>
      <c r="CZ239" s="46">
        <f t="shared" si="267"/>
        <v>0</v>
      </c>
      <c r="DA239" s="46">
        <f t="shared" si="267"/>
        <v>0</v>
      </c>
      <c r="DB239" s="46">
        <f t="shared" si="267"/>
        <v>0</v>
      </c>
      <c r="DC239" s="46">
        <f t="shared" si="267"/>
        <v>2070403.2947539522</v>
      </c>
      <c r="DD239" s="46">
        <f t="shared" si="267"/>
        <v>276885.47885165934</v>
      </c>
      <c r="DE239" s="46">
        <f t="shared" si="267"/>
        <v>-1071237.7292105998</v>
      </c>
      <c r="DF239" s="46">
        <f t="shared" si="267"/>
        <v>-545045.53949999996</v>
      </c>
      <c r="DG239" s="46">
        <f t="shared" si="267"/>
        <v>-3397.9593047399999</v>
      </c>
      <c r="DH239" s="46">
        <f t="shared" si="267"/>
        <v>-743373.08194800012</v>
      </c>
      <c r="DI239" s="46">
        <f t="shared" si="267"/>
        <v>0</v>
      </c>
      <c r="DJ239" s="46">
        <f t="shared" si="267"/>
        <v>0</v>
      </c>
      <c r="DK239" s="46">
        <f t="shared" si="267"/>
        <v>0</v>
      </c>
      <c r="DL239" s="46">
        <f t="shared" si="267"/>
        <v>2933287.5398798645</v>
      </c>
      <c r="DM239" s="46">
        <f t="shared" si="267"/>
        <v>42282474.926487267</v>
      </c>
      <c r="DN239" s="46">
        <f t="shared" si="267"/>
        <v>782720.67758739414</v>
      </c>
      <c r="DO239" s="46">
        <f t="shared" si="267"/>
        <v>0</v>
      </c>
      <c r="DP239" s="46">
        <f t="shared" si="267"/>
        <v>0</v>
      </c>
      <c r="DQ239" s="46">
        <f t="shared" si="267"/>
        <v>-1441248.0251239983</v>
      </c>
      <c r="DR239" s="46">
        <f t="shared" si="267"/>
        <v>521377.7210134801</v>
      </c>
      <c r="DS239" s="46">
        <f t="shared" si="267"/>
        <v>0</v>
      </c>
      <c r="DT239" s="46">
        <f t="shared" si="267"/>
        <v>0</v>
      </c>
      <c r="DU239" s="46">
        <f t="shared" si="267"/>
        <v>0</v>
      </c>
      <c r="DV239" s="46">
        <f t="shared" si="267"/>
        <v>0</v>
      </c>
      <c r="DW239" s="46">
        <f t="shared" si="267"/>
        <v>0</v>
      </c>
      <c r="DX239" s="46">
        <f t="shared" si="267"/>
        <v>-27390.284088188473</v>
      </c>
      <c r="DY239" s="46">
        <f t="shared" si="267"/>
        <v>0</v>
      </c>
      <c r="DZ239" s="46">
        <f t="shared" si="267"/>
        <v>0</v>
      </c>
      <c r="EA239" s="46">
        <f t="shared" si="267"/>
        <v>0</v>
      </c>
      <c r="EB239" s="46">
        <f t="shared" si="267"/>
        <v>-400718.05970000004</v>
      </c>
      <c r="EC239" s="46">
        <f t="shared" si="267"/>
        <v>0</v>
      </c>
      <c r="ED239" s="46">
        <f t="shared" ref="ED239:FC239" si="268">SUM(ED233:ED238)</f>
        <v>0</v>
      </c>
      <c r="EE239" s="46">
        <f t="shared" si="268"/>
        <v>0</v>
      </c>
      <c r="EF239" s="46">
        <f t="shared" si="268"/>
        <v>0</v>
      </c>
      <c r="EG239" s="46">
        <f t="shared" si="268"/>
        <v>0</v>
      </c>
      <c r="EH239" s="46">
        <f t="shared" si="268"/>
        <v>0</v>
      </c>
      <c r="EI239" s="46">
        <f t="shared" si="268"/>
        <v>-4652681.6884744577</v>
      </c>
      <c r="EJ239" s="46">
        <f t="shared" si="268"/>
        <v>-32508.97933316524</v>
      </c>
      <c r="EK239" s="46">
        <f t="shared" si="268"/>
        <v>-814482.12723133899</v>
      </c>
      <c r="EL239" s="46">
        <f t="shared" si="268"/>
        <v>-980154.58395709179</v>
      </c>
      <c r="EM239" s="46">
        <f t="shared" si="268"/>
        <v>-137876.62446047808</v>
      </c>
      <c r="EN239" s="46">
        <f t="shared" si="268"/>
        <v>0</v>
      </c>
      <c r="EO239" s="46">
        <f t="shared" si="268"/>
        <v>0</v>
      </c>
      <c r="EP239" s="46">
        <f t="shared" si="268"/>
        <v>-1714328.4035950783</v>
      </c>
      <c r="EQ239" s="46">
        <f t="shared" si="268"/>
        <v>304105.80687354028</v>
      </c>
      <c r="ER239" s="46">
        <f t="shared" si="268"/>
        <v>-1342846.0871804997</v>
      </c>
      <c r="ES239" s="46">
        <f t="shared" si="268"/>
        <v>-507152.02649999998</v>
      </c>
      <c r="ET239" s="46">
        <f t="shared" si="268"/>
        <v>-3491.0904</v>
      </c>
      <c r="EU239" s="46">
        <f t="shared" si="268"/>
        <v>-915929.94946277991</v>
      </c>
      <c r="EV239" s="46">
        <f t="shared" si="268"/>
        <v>-440930.98965506814</v>
      </c>
      <c r="EW239" s="46">
        <f t="shared" si="268"/>
        <v>306491.99328865088</v>
      </c>
      <c r="EX239" s="46">
        <f t="shared" si="268"/>
        <v>0</v>
      </c>
      <c r="EY239" s="46">
        <f t="shared" si="268"/>
        <v>-11497042.72039908</v>
      </c>
      <c r="EZ239" s="46">
        <f t="shared" si="268"/>
        <v>-112006229.61391184</v>
      </c>
      <c r="FA239" s="46">
        <f t="shared" si="268"/>
        <v>30785432.206088185</v>
      </c>
      <c r="FB239" s="46">
        <f t="shared" si="268"/>
        <v>22239879.754581306</v>
      </c>
      <c r="FC239" s="46">
        <f t="shared" si="268"/>
        <v>53025311.960669488</v>
      </c>
      <c r="FD239" s="12">
        <v>0</v>
      </c>
    </row>
    <row r="240" spans="1:164" outlineLevel="2" x14ac:dyDescent="0.25">
      <c r="A240" s="21">
        <f t="shared" si="225"/>
        <v>234</v>
      </c>
      <c r="B240" s="290" t="s">
        <v>298</v>
      </c>
      <c r="C240" s="77" t="s">
        <v>299</v>
      </c>
      <c r="D240" s="98">
        <v>411.6</v>
      </c>
      <c r="E240" s="36">
        <v>12088.49</v>
      </c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6"/>
      <c r="Q240" s="37"/>
      <c r="R240" s="37"/>
      <c r="S240" s="37"/>
      <c r="T240" s="36">
        <v>-7337.1866666666665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6">
        <f t="shared" si="185"/>
        <v>-7337.1866666666665</v>
      </c>
      <c r="AV240" s="36"/>
      <c r="AZ240" s="92">
        <v>-4751.3033333333069</v>
      </c>
      <c r="BX240" s="38">
        <f t="shared" si="186"/>
        <v>-4751.3033333333069</v>
      </c>
      <c r="BY240" s="38">
        <f t="shared" ref="BY240:BY245" si="269">BX240+AK240</f>
        <v>-12088.489999999972</v>
      </c>
      <c r="BZ240" s="38">
        <f t="shared" ref="BZ240:BZ245" si="270">BY240+E240</f>
        <v>2.7284841053187847E-11</v>
      </c>
      <c r="CK240" s="36"/>
      <c r="DL240" s="38">
        <f t="shared" ref="DL240:DL244" si="271">SUM(CA240:DK240)</f>
        <v>0</v>
      </c>
      <c r="DM240" s="38">
        <f t="shared" si="190"/>
        <v>2.7284841053187847E-11</v>
      </c>
      <c r="DX240" s="36"/>
      <c r="EB240" s="92">
        <v>0</v>
      </c>
      <c r="EY240" s="38">
        <f t="shared" ref="EY240:EY245" si="272">SUM(DN240:EX240)</f>
        <v>0</v>
      </c>
      <c r="EZ240" s="38">
        <f t="shared" ref="EZ240:EZ245" si="273">+BX240+AK240+DL240+EY240</f>
        <v>-12088.489999999972</v>
      </c>
      <c r="FA240" s="38">
        <f t="shared" ref="FA240:FA245" si="274">+E240+EZ240</f>
        <v>2.7284841053187847E-11</v>
      </c>
      <c r="FC240" s="38">
        <f t="shared" ref="FC240:FC245" si="275">FA240+FB240</f>
        <v>2.7284841053187847E-11</v>
      </c>
    </row>
    <row r="241" spans="1:160" outlineLevel="2" x14ac:dyDescent="0.25">
      <c r="A241" s="21">
        <f t="shared" si="225"/>
        <v>235</v>
      </c>
      <c r="B241" s="291"/>
      <c r="C241" s="66" t="s">
        <v>300</v>
      </c>
      <c r="D241" s="69">
        <v>411.7</v>
      </c>
      <c r="E241" s="36">
        <v>35111.919999999998</v>
      </c>
      <c r="T241" s="92">
        <v>-15515.25333333333</v>
      </c>
      <c r="AK241" s="36">
        <f t="shared" si="185"/>
        <v>-15515.25333333333</v>
      </c>
      <c r="AZ241" s="38">
        <v>-19596.666666666668</v>
      </c>
      <c r="BX241" s="38">
        <f t="shared" si="186"/>
        <v>-19596.666666666668</v>
      </c>
      <c r="BY241" s="38">
        <f t="shared" si="269"/>
        <v>-35111.919999999998</v>
      </c>
      <c r="BZ241" s="38">
        <f t="shared" si="270"/>
        <v>0</v>
      </c>
      <c r="DL241" s="38">
        <f t="shared" si="271"/>
        <v>0</v>
      </c>
      <c r="DM241" s="38">
        <f t="shared" si="190"/>
        <v>0</v>
      </c>
      <c r="EB241" s="38">
        <v>1908181.236666667</v>
      </c>
      <c r="EY241" s="38">
        <f t="shared" si="272"/>
        <v>1908181.236666667</v>
      </c>
      <c r="EZ241" s="38">
        <f t="shared" si="273"/>
        <v>1873069.3166666671</v>
      </c>
      <c r="FA241" s="38">
        <f t="shared" si="274"/>
        <v>1908181.236666667</v>
      </c>
      <c r="FC241" s="38">
        <f t="shared" si="275"/>
        <v>1908181.236666667</v>
      </c>
    </row>
    <row r="242" spans="1:160" outlineLevel="2" x14ac:dyDescent="0.25">
      <c r="A242" s="21">
        <f t="shared" si="225"/>
        <v>236</v>
      </c>
      <c r="B242" s="291"/>
      <c r="C242" s="66" t="s">
        <v>301</v>
      </c>
      <c r="D242" s="69">
        <v>412</v>
      </c>
      <c r="AK242" s="36">
        <f t="shared" ref="AK242:AK245" si="276">SUM(F242:AJ242)</f>
        <v>0</v>
      </c>
      <c r="BX242" s="38">
        <f t="shared" ref="BX242:BX245" si="277">SUM(AL242:BW242)</f>
        <v>0</v>
      </c>
      <c r="BY242" s="38">
        <f t="shared" si="269"/>
        <v>0</v>
      </c>
      <c r="BZ242" s="38">
        <f t="shared" si="270"/>
        <v>0</v>
      </c>
      <c r="DL242" s="38">
        <f t="shared" si="271"/>
        <v>0</v>
      </c>
      <c r="DM242" s="38">
        <f t="shared" ref="DM242:DM245" si="278">DL242+BZ242</f>
        <v>0</v>
      </c>
      <c r="EY242" s="38">
        <f t="shared" si="272"/>
        <v>0</v>
      </c>
      <c r="EZ242" s="38">
        <f t="shared" si="273"/>
        <v>0</v>
      </c>
      <c r="FA242" s="38">
        <f t="shared" si="274"/>
        <v>0</v>
      </c>
      <c r="FC242" s="38">
        <f t="shared" si="275"/>
        <v>0</v>
      </c>
    </row>
    <row r="243" spans="1:160" outlineLevel="2" x14ac:dyDescent="0.25">
      <c r="A243" s="21">
        <f t="shared" si="225"/>
        <v>237</v>
      </c>
      <c r="B243" s="291"/>
      <c r="C243" s="66" t="s">
        <v>302</v>
      </c>
      <c r="D243" s="69">
        <v>413</v>
      </c>
      <c r="AK243" s="36">
        <f t="shared" si="276"/>
        <v>0</v>
      </c>
      <c r="BX243" s="38">
        <f t="shared" si="277"/>
        <v>0</v>
      </c>
      <c r="BY243" s="38">
        <f t="shared" si="269"/>
        <v>0</v>
      </c>
      <c r="BZ243" s="38">
        <f t="shared" si="270"/>
        <v>0</v>
      </c>
      <c r="DL243" s="38">
        <f t="shared" si="271"/>
        <v>0</v>
      </c>
      <c r="DM243" s="38">
        <f t="shared" si="278"/>
        <v>0</v>
      </c>
      <c r="EY243" s="38">
        <f t="shared" si="272"/>
        <v>0</v>
      </c>
      <c r="EZ243" s="38">
        <f t="shared" si="273"/>
        <v>0</v>
      </c>
      <c r="FA243" s="38">
        <f t="shared" si="274"/>
        <v>0</v>
      </c>
      <c r="FC243" s="38">
        <f t="shared" si="275"/>
        <v>0</v>
      </c>
    </row>
    <row r="244" spans="1:160" outlineLevel="2" x14ac:dyDescent="0.25">
      <c r="A244" s="21">
        <f t="shared" si="225"/>
        <v>238</v>
      </c>
      <c r="B244" s="291"/>
      <c r="C244" s="66" t="s">
        <v>303</v>
      </c>
      <c r="D244" s="99">
        <v>414</v>
      </c>
      <c r="AK244" s="36">
        <f t="shared" si="276"/>
        <v>0</v>
      </c>
      <c r="BX244" s="38">
        <f t="shared" si="277"/>
        <v>0</v>
      </c>
      <c r="BY244" s="38">
        <f t="shared" si="269"/>
        <v>0</v>
      </c>
      <c r="BZ244" s="38">
        <f t="shared" si="270"/>
        <v>0</v>
      </c>
      <c r="DL244" s="38">
        <f t="shared" si="271"/>
        <v>0</v>
      </c>
      <c r="DM244" s="38">
        <f t="shared" si="278"/>
        <v>0</v>
      </c>
      <c r="EY244" s="38">
        <f t="shared" si="272"/>
        <v>0</v>
      </c>
      <c r="EZ244" s="38">
        <f t="shared" si="273"/>
        <v>0</v>
      </c>
      <c r="FA244" s="38">
        <f t="shared" si="274"/>
        <v>0</v>
      </c>
      <c r="FC244" s="38">
        <f t="shared" si="275"/>
        <v>0</v>
      </c>
    </row>
    <row r="245" spans="1:160" ht="15.6" customHeight="1" outlineLevel="2" x14ac:dyDescent="0.25">
      <c r="A245" s="21">
        <f t="shared" si="225"/>
        <v>239</v>
      </c>
      <c r="B245" s="292"/>
      <c r="C245" s="78" t="s">
        <v>304</v>
      </c>
      <c r="D245" s="100">
        <v>411.1</v>
      </c>
      <c r="E245" s="36">
        <v>247690.09</v>
      </c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6"/>
      <c r="Q245" s="37"/>
      <c r="R245" s="37"/>
      <c r="S245" s="37"/>
      <c r="T245" s="37"/>
      <c r="U245" s="37"/>
      <c r="V245" s="37"/>
      <c r="W245" s="37"/>
      <c r="X245" s="37"/>
      <c r="Y245" s="36">
        <v>-247690.08883000002</v>
      </c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6">
        <f t="shared" si="276"/>
        <v>-247690.08883000002</v>
      </c>
      <c r="AV245" s="36"/>
      <c r="BX245" s="38">
        <f t="shared" si="277"/>
        <v>0</v>
      </c>
      <c r="BY245" s="38">
        <f t="shared" si="269"/>
        <v>-247690.08883000002</v>
      </c>
      <c r="BZ245" s="38">
        <f t="shared" si="270"/>
        <v>1.1699999740812927E-3</v>
      </c>
      <c r="CK245" s="36"/>
      <c r="DL245" s="38">
        <f>SUM(CA245:DK245)</f>
        <v>0</v>
      </c>
      <c r="DM245" s="38">
        <f t="shared" si="278"/>
        <v>1.1699999740812927E-3</v>
      </c>
      <c r="DX245" s="36"/>
      <c r="EY245" s="38">
        <f t="shared" si="272"/>
        <v>0</v>
      </c>
      <c r="EZ245" s="38">
        <f t="shared" si="273"/>
        <v>-247690.08883000002</v>
      </c>
      <c r="FA245" s="38">
        <f t="shared" si="274"/>
        <v>1.1699999740812927E-3</v>
      </c>
      <c r="FC245" s="38">
        <f t="shared" si="275"/>
        <v>1.1699999740812927E-3</v>
      </c>
    </row>
    <row r="246" spans="1:160" outlineLevel="1" x14ac:dyDescent="0.25">
      <c r="A246" s="21">
        <f t="shared" si="225"/>
        <v>240</v>
      </c>
      <c r="B246" s="324" t="s">
        <v>305</v>
      </c>
      <c r="C246" s="316"/>
      <c r="D246" s="317"/>
      <c r="E246" s="46">
        <f>SUM(E240:E245)</f>
        <v>294890.5</v>
      </c>
      <c r="F246" s="46">
        <f t="shared" ref="F246:BQ246" si="279">SUM(F240:F245)</f>
        <v>0</v>
      </c>
      <c r="G246" s="46">
        <f t="shared" si="279"/>
        <v>0</v>
      </c>
      <c r="H246" s="46">
        <f t="shared" si="279"/>
        <v>0</v>
      </c>
      <c r="I246" s="46">
        <f t="shared" si="279"/>
        <v>0</v>
      </c>
      <c r="J246" s="46">
        <f t="shared" si="279"/>
        <v>0</v>
      </c>
      <c r="K246" s="46">
        <f t="shared" si="279"/>
        <v>0</v>
      </c>
      <c r="L246" s="46">
        <f t="shared" si="279"/>
        <v>0</v>
      </c>
      <c r="M246" s="46">
        <f t="shared" si="279"/>
        <v>0</v>
      </c>
      <c r="N246" s="46">
        <f t="shared" si="279"/>
        <v>0</v>
      </c>
      <c r="O246" s="46">
        <f t="shared" si="279"/>
        <v>0</v>
      </c>
      <c r="P246" s="46">
        <f t="shared" si="279"/>
        <v>0</v>
      </c>
      <c r="Q246" s="46">
        <f t="shared" si="279"/>
        <v>0</v>
      </c>
      <c r="R246" s="46">
        <f t="shared" si="279"/>
        <v>0</v>
      </c>
      <c r="S246" s="46">
        <f t="shared" si="279"/>
        <v>0</v>
      </c>
      <c r="T246" s="46">
        <f t="shared" si="279"/>
        <v>-22852.439999999995</v>
      </c>
      <c r="U246" s="46">
        <f t="shared" si="279"/>
        <v>0</v>
      </c>
      <c r="V246" s="46">
        <f t="shared" si="279"/>
        <v>0</v>
      </c>
      <c r="W246" s="46">
        <f t="shared" si="279"/>
        <v>0</v>
      </c>
      <c r="X246" s="46">
        <f t="shared" si="279"/>
        <v>0</v>
      </c>
      <c r="Y246" s="46">
        <f t="shared" si="279"/>
        <v>-247690.08883000002</v>
      </c>
      <c r="Z246" s="46">
        <f t="shared" si="279"/>
        <v>0</v>
      </c>
      <c r="AA246" s="46">
        <f t="shared" si="279"/>
        <v>0</v>
      </c>
      <c r="AB246" s="46">
        <f t="shared" si="279"/>
        <v>0</v>
      </c>
      <c r="AC246" s="46">
        <f t="shared" si="279"/>
        <v>0</v>
      </c>
      <c r="AD246" s="46">
        <f t="shared" si="279"/>
        <v>0</v>
      </c>
      <c r="AE246" s="46">
        <f t="shared" si="279"/>
        <v>0</v>
      </c>
      <c r="AF246" s="46">
        <f t="shared" si="279"/>
        <v>0</v>
      </c>
      <c r="AG246" s="46">
        <f t="shared" si="279"/>
        <v>0</v>
      </c>
      <c r="AH246" s="46">
        <f t="shared" si="279"/>
        <v>0</v>
      </c>
      <c r="AI246" s="46">
        <f t="shared" si="279"/>
        <v>0</v>
      </c>
      <c r="AJ246" s="46">
        <f t="shared" si="279"/>
        <v>0</v>
      </c>
      <c r="AK246" s="46">
        <f t="shared" si="279"/>
        <v>-270542.52883000002</v>
      </c>
      <c r="AL246" s="46">
        <f t="shared" si="279"/>
        <v>0</v>
      </c>
      <c r="AM246" s="46">
        <f t="shared" si="279"/>
        <v>0</v>
      </c>
      <c r="AN246" s="46">
        <f t="shared" si="279"/>
        <v>0</v>
      </c>
      <c r="AO246" s="46">
        <f t="shared" si="279"/>
        <v>0</v>
      </c>
      <c r="AP246" s="46">
        <f t="shared" si="279"/>
        <v>0</v>
      </c>
      <c r="AQ246" s="46">
        <f t="shared" si="279"/>
        <v>0</v>
      </c>
      <c r="AR246" s="46">
        <f t="shared" si="279"/>
        <v>0</v>
      </c>
      <c r="AS246" s="46">
        <f t="shared" si="279"/>
        <v>0</v>
      </c>
      <c r="AT246" s="46">
        <f t="shared" si="279"/>
        <v>0</v>
      </c>
      <c r="AU246" s="46">
        <f t="shared" si="279"/>
        <v>0</v>
      </c>
      <c r="AV246" s="46">
        <f t="shared" si="279"/>
        <v>0</v>
      </c>
      <c r="AW246" s="46">
        <f t="shared" si="279"/>
        <v>0</v>
      </c>
      <c r="AX246" s="46">
        <f t="shared" si="279"/>
        <v>0</v>
      </c>
      <c r="AY246" s="46">
        <f t="shared" si="279"/>
        <v>0</v>
      </c>
      <c r="AZ246" s="46">
        <f t="shared" si="279"/>
        <v>-24347.969999999976</v>
      </c>
      <c r="BA246" s="46">
        <f t="shared" si="279"/>
        <v>0</v>
      </c>
      <c r="BB246" s="46">
        <f t="shared" si="279"/>
        <v>0</v>
      </c>
      <c r="BC246" s="46">
        <f t="shared" si="279"/>
        <v>0</v>
      </c>
      <c r="BD246" s="46">
        <f t="shared" si="279"/>
        <v>0</v>
      </c>
      <c r="BE246" s="46">
        <f t="shared" si="279"/>
        <v>0</v>
      </c>
      <c r="BF246" s="46">
        <f t="shared" si="279"/>
        <v>0</v>
      </c>
      <c r="BG246" s="46">
        <f t="shared" si="279"/>
        <v>0</v>
      </c>
      <c r="BH246" s="46">
        <f t="shared" si="279"/>
        <v>0</v>
      </c>
      <c r="BI246" s="46">
        <f t="shared" si="279"/>
        <v>0</v>
      </c>
      <c r="BJ246" s="46">
        <f t="shared" si="279"/>
        <v>0</v>
      </c>
      <c r="BK246" s="46">
        <f t="shared" si="279"/>
        <v>0</v>
      </c>
      <c r="BL246" s="46">
        <f t="shared" si="279"/>
        <v>0</v>
      </c>
      <c r="BM246" s="46">
        <f t="shared" si="279"/>
        <v>0</v>
      </c>
      <c r="BN246" s="46">
        <f t="shared" si="279"/>
        <v>0</v>
      </c>
      <c r="BO246" s="46">
        <f t="shared" si="279"/>
        <v>0</v>
      </c>
      <c r="BP246" s="46">
        <f t="shared" si="279"/>
        <v>0</v>
      </c>
      <c r="BQ246" s="46">
        <f t="shared" si="279"/>
        <v>0</v>
      </c>
      <c r="BR246" s="46">
        <f t="shared" ref="BR246:EC246" si="280">SUM(BR240:BR245)</f>
        <v>0</v>
      </c>
      <c r="BS246" s="46">
        <f t="shared" si="280"/>
        <v>0</v>
      </c>
      <c r="BT246" s="46">
        <f t="shared" si="280"/>
        <v>0</v>
      </c>
      <c r="BU246" s="46">
        <f t="shared" si="280"/>
        <v>0</v>
      </c>
      <c r="BV246" s="46">
        <f t="shared" si="280"/>
        <v>0</v>
      </c>
      <c r="BW246" s="46">
        <f t="shared" si="280"/>
        <v>0</v>
      </c>
      <c r="BX246" s="46">
        <f t="shared" si="280"/>
        <v>-24347.969999999976</v>
      </c>
      <c r="BY246" s="46">
        <f t="shared" si="280"/>
        <v>-294890.49883</v>
      </c>
      <c r="BZ246" s="46">
        <f t="shared" si="280"/>
        <v>1.1700000013661338E-3</v>
      </c>
      <c r="CA246" s="46">
        <f t="shared" si="280"/>
        <v>0</v>
      </c>
      <c r="CB246" s="46">
        <f t="shared" si="280"/>
        <v>0</v>
      </c>
      <c r="CC246" s="46">
        <f t="shared" si="280"/>
        <v>0</v>
      </c>
      <c r="CD246" s="46">
        <f t="shared" si="280"/>
        <v>0</v>
      </c>
      <c r="CE246" s="46">
        <f t="shared" si="280"/>
        <v>0</v>
      </c>
      <c r="CF246" s="46">
        <f t="shared" si="280"/>
        <v>0</v>
      </c>
      <c r="CG246" s="46">
        <f t="shared" si="280"/>
        <v>0</v>
      </c>
      <c r="CH246" s="46">
        <f t="shared" si="280"/>
        <v>0</v>
      </c>
      <c r="CI246" s="46">
        <f t="shared" si="280"/>
        <v>0</v>
      </c>
      <c r="CJ246" s="46">
        <f t="shared" si="280"/>
        <v>0</v>
      </c>
      <c r="CK246" s="46">
        <f t="shared" si="280"/>
        <v>0</v>
      </c>
      <c r="CL246" s="46">
        <f t="shared" si="280"/>
        <v>0</v>
      </c>
      <c r="CM246" s="46">
        <f t="shared" si="280"/>
        <v>0</v>
      </c>
      <c r="CN246" s="46">
        <f t="shared" si="280"/>
        <v>0</v>
      </c>
      <c r="CO246" s="46">
        <f t="shared" si="280"/>
        <v>0</v>
      </c>
      <c r="CP246" s="46">
        <f t="shared" si="280"/>
        <v>0</v>
      </c>
      <c r="CQ246" s="46">
        <f t="shared" si="280"/>
        <v>0</v>
      </c>
      <c r="CR246" s="46">
        <f t="shared" si="280"/>
        <v>0</v>
      </c>
      <c r="CS246" s="46">
        <f t="shared" si="280"/>
        <v>0</v>
      </c>
      <c r="CT246" s="46">
        <f t="shared" si="280"/>
        <v>0</v>
      </c>
      <c r="CU246" s="46">
        <f t="shared" si="280"/>
        <v>0</v>
      </c>
      <c r="CV246" s="46">
        <f t="shared" si="280"/>
        <v>0</v>
      </c>
      <c r="CW246" s="46">
        <f t="shared" si="280"/>
        <v>0</v>
      </c>
      <c r="CX246" s="46">
        <f t="shared" si="280"/>
        <v>0</v>
      </c>
      <c r="CY246" s="46">
        <f t="shared" si="280"/>
        <v>0</v>
      </c>
      <c r="CZ246" s="46">
        <f t="shared" si="280"/>
        <v>0</v>
      </c>
      <c r="DA246" s="46">
        <f t="shared" si="280"/>
        <v>0</v>
      </c>
      <c r="DB246" s="46">
        <f t="shared" si="280"/>
        <v>0</v>
      </c>
      <c r="DC246" s="46">
        <f t="shared" si="280"/>
        <v>0</v>
      </c>
      <c r="DD246" s="46">
        <f t="shared" si="280"/>
        <v>0</v>
      </c>
      <c r="DE246" s="46">
        <f t="shared" si="280"/>
        <v>0</v>
      </c>
      <c r="DF246" s="46">
        <f t="shared" si="280"/>
        <v>0</v>
      </c>
      <c r="DG246" s="46">
        <f t="shared" si="280"/>
        <v>0</v>
      </c>
      <c r="DH246" s="46">
        <f t="shared" si="280"/>
        <v>0</v>
      </c>
      <c r="DI246" s="46">
        <f t="shared" si="280"/>
        <v>0</v>
      </c>
      <c r="DJ246" s="46">
        <f t="shared" si="280"/>
        <v>0</v>
      </c>
      <c r="DK246" s="46">
        <f t="shared" si="280"/>
        <v>0</v>
      </c>
      <c r="DL246" s="46">
        <f t="shared" si="280"/>
        <v>0</v>
      </c>
      <c r="DM246" s="46">
        <f t="shared" si="280"/>
        <v>1.1700000013661338E-3</v>
      </c>
      <c r="DN246" s="46">
        <f t="shared" si="280"/>
        <v>0</v>
      </c>
      <c r="DO246" s="46">
        <f t="shared" si="280"/>
        <v>0</v>
      </c>
      <c r="DP246" s="46">
        <f t="shared" si="280"/>
        <v>0</v>
      </c>
      <c r="DQ246" s="46">
        <f t="shared" si="280"/>
        <v>0</v>
      </c>
      <c r="DR246" s="46">
        <f t="shared" si="280"/>
        <v>0</v>
      </c>
      <c r="DS246" s="46">
        <f t="shared" si="280"/>
        <v>0</v>
      </c>
      <c r="DT246" s="46">
        <f t="shared" si="280"/>
        <v>0</v>
      </c>
      <c r="DU246" s="46">
        <f t="shared" si="280"/>
        <v>0</v>
      </c>
      <c r="DV246" s="46">
        <f t="shared" si="280"/>
        <v>0</v>
      </c>
      <c r="DW246" s="46">
        <f t="shared" si="280"/>
        <v>0</v>
      </c>
      <c r="DX246" s="46">
        <f t="shared" si="280"/>
        <v>0</v>
      </c>
      <c r="DY246" s="46">
        <f t="shared" si="280"/>
        <v>0</v>
      </c>
      <c r="DZ246" s="46">
        <f t="shared" si="280"/>
        <v>0</v>
      </c>
      <c r="EA246" s="46">
        <f t="shared" si="280"/>
        <v>0</v>
      </c>
      <c r="EB246" s="46">
        <f t="shared" si="280"/>
        <v>1908181.236666667</v>
      </c>
      <c r="EC246" s="46">
        <f t="shared" si="280"/>
        <v>0</v>
      </c>
      <c r="ED246" s="46">
        <f t="shared" ref="ED246:FC246" si="281">SUM(ED240:ED245)</f>
        <v>0</v>
      </c>
      <c r="EE246" s="46">
        <f t="shared" si="281"/>
        <v>0</v>
      </c>
      <c r="EF246" s="46">
        <f t="shared" si="281"/>
        <v>0</v>
      </c>
      <c r="EG246" s="46">
        <f t="shared" si="281"/>
        <v>0</v>
      </c>
      <c r="EH246" s="46">
        <f t="shared" si="281"/>
        <v>0</v>
      </c>
      <c r="EI246" s="46">
        <f t="shared" si="281"/>
        <v>0</v>
      </c>
      <c r="EJ246" s="46">
        <f t="shared" si="281"/>
        <v>0</v>
      </c>
      <c r="EK246" s="46">
        <f t="shared" si="281"/>
        <v>0</v>
      </c>
      <c r="EL246" s="46">
        <f t="shared" si="281"/>
        <v>0</v>
      </c>
      <c r="EM246" s="46">
        <f t="shared" si="281"/>
        <v>0</v>
      </c>
      <c r="EN246" s="46">
        <f t="shared" si="281"/>
        <v>0</v>
      </c>
      <c r="EO246" s="46">
        <f t="shared" si="281"/>
        <v>0</v>
      </c>
      <c r="EP246" s="46">
        <f t="shared" si="281"/>
        <v>0</v>
      </c>
      <c r="EQ246" s="46">
        <f t="shared" si="281"/>
        <v>0</v>
      </c>
      <c r="ER246" s="46">
        <f t="shared" si="281"/>
        <v>0</v>
      </c>
      <c r="ES246" s="46">
        <f t="shared" si="281"/>
        <v>0</v>
      </c>
      <c r="ET246" s="46">
        <f t="shared" si="281"/>
        <v>0</v>
      </c>
      <c r="EU246" s="46">
        <f t="shared" si="281"/>
        <v>0</v>
      </c>
      <c r="EV246" s="46">
        <f t="shared" si="281"/>
        <v>0</v>
      </c>
      <c r="EW246" s="46">
        <f t="shared" si="281"/>
        <v>0</v>
      </c>
      <c r="EX246" s="46">
        <f t="shared" si="281"/>
        <v>0</v>
      </c>
      <c r="EY246" s="46">
        <f t="shared" si="281"/>
        <v>1908181.236666667</v>
      </c>
      <c r="EZ246" s="46">
        <f t="shared" si="281"/>
        <v>1613290.7378366671</v>
      </c>
      <c r="FA246" s="46">
        <f t="shared" si="281"/>
        <v>1908181.2378366671</v>
      </c>
      <c r="FB246" s="46">
        <f t="shared" si="281"/>
        <v>0</v>
      </c>
      <c r="FC246" s="46">
        <f t="shared" si="281"/>
        <v>1908181.2378366671</v>
      </c>
      <c r="FD246" s="12">
        <v>0</v>
      </c>
    </row>
    <row r="247" spans="1:160" ht="16.5" outlineLevel="1" thickBot="1" x14ac:dyDescent="0.3">
      <c r="A247" s="21">
        <f t="shared" si="225"/>
        <v>241</v>
      </c>
      <c r="B247" s="270" t="s">
        <v>306</v>
      </c>
      <c r="C247" s="270"/>
      <c r="D247" s="271"/>
      <c r="E247" s="56">
        <f>SUM(E88,E131,E152,E177,E183,E188,E193,E208,E221,E229,E232,E239,E246)</f>
        <v>871426685.80092418</v>
      </c>
      <c r="F247" s="56">
        <f t="shared" ref="F247:BQ247" si="282">SUM(F88,F131,F152,F177,F183,F188,F193,F208,F221,F229,F232,F239,F246)</f>
        <v>145275.27674246044</v>
      </c>
      <c r="G247" s="56">
        <f t="shared" si="282"/>
        <v>-469968765.55719286</v>
      </c>
      <c r="H247" s="56">
        <f t="shared" si="282"/>
        <v>11877.966775161356</v>
      </c>
      <c r="I247" s="56">
        <f t="shared" si="282"/>
        <v>-4083468.6190756047</v>
      </c>
      <c r="J247" s="56">
        <f t="shared" si="282"/>
        <v>-13470187.035978962</v>
      </c>
      <c r="K247" s="56">
        <f t="shared" si="282"/>
        <v>-332327.22565972776</v>
      </c>
      <c r="L247" s="56">
        <f t="shared" si="282"/>
        <v>30618.301992259963</v>
      </c>
      <c r="M247" s="56">
        <f t="shared" si="282"/>
        <v>-950.77666197940709</v>
      </c>
      <c r="N247" s="56">
        <f t="shared" si="282"/>
        <v>-13767.210054030083</v>
      </c>
      <c r="O247" s="56">
        <f t="shared" si="282"/>
        <v>-662275.35417178285</v>
      </c>
      <c r="P247" s="56">
        <f t="shared" si="282"/>
        <v>2217552.9033916239</v>
      </c>
      <c r="Q247" s="56">
        <f t="shared" si="282"/>
        <v>49077.570371584741</v>
      </c>
      <c r="R247" s="56">
        <f t="shared" si="282"/>
        <v>3870.6276671299306</v>
      </c>
      <c r="S247" s="56">
        <f t="shared" si="282"/>
        <v>238403.68133350945</v>
      </c>
      <c r="T247" s="56">
        <f t="shared" si="282"/>
        <v>-18053.427599999995</v>
      </c>
      <c r="U247" s="56">
        <f t="shared" si="282"/>
        <v>-47549.921461222839</v>
      </c>
      <c r="V247" s="56">
        <f t="shared" si="282"/>
        <v>-629811.27671236463</v>
      </c>
      <c r="W247" s="56">
        <f t="shared" si="282"/>
        <v>939593.17082740006</v>
      </c>
      <c r="X247" s="56">
        <f t="shared" si="282"/>
        <v>0</v>
      </c>
      <c r="Y247" s="56">
        <f t="shared" si="282"/>
        <v>-210100.48828896214</v>
      </c>
      <c r="Z247" s="56">
        <f t="shared" si="282"/>
        <v>-6486.0668321998955</v>
      </c>
      <c r="AA247" s="56">
        <f t="shared" si="282"/>
        <v>0</v>
      </c>
      <c r="AB247" s="56">
        <f t="shared" si="282"/>
        <v>0</v>
      </c>
      <c r="AC247" s="56">
        <f t="shared" si="282"/>
        <v>0</v>
      </c>
      <c r="AD247" s="56">
        <f t="shared" si="282"/>
        <v>0</v>
      </c>
      <c r="AE247" s="56">
        <f t="shared" si="282"/>
        <v>-697854.35301457928</v>
      </c>
      <c r="AF247" s="56">
        <f t="shared" si="282"/>
        <v>0</v>
      </c>
      <c r="AG247" s="56">
        <f t="shared" si="282"/>
        <v>0</v>
      </c>
      <c r="AH247" s="56">
        <f t="shared" si="282"/>
        <v>0</v>
      </c>
      <c r="AI247" s="56">
        <f t="shared" si="282"/>
        <v>0</v>
      </c>
      <c r="AJ247" s="56">
        <f t="shared" si="282"/>
        <v>0</v>
      </c>
      <c r="AK247" s="56">
        <f t="shared" si="282"/>
        <v>-486505327.81360316</v>
      </c>
      <c r="AL247" s="56">
        <f t="shared" si="282"/>
        <v>-9697545.2308128271</v>
      </c>
      <c r="AM247" s="56">
        <f t="shared" si="282"/>
        <v>0</v>
      </c>
      <c r="AN247" s="56">
        <f t="shared" si="282"/>
        <v>3187953.6050007604</v>
      </c>
      <c r="AO247" s="56">
        <f t="shared" si="282"/>
        <v>489534.39253912517</v>
      </c>
      <c r="AP247" s="56">
        <f t="shared" si="282"/>
        <v>-317465.04690498556</v>
      </c>
      <c r="AQ247" s="56">
        <f t="shared" si="282"/>
        <v>0</v>
      </c>
      <c r="AR247" s="56">
        <f t="shared" si="282"/>
        <v>0</v>
      </c>
      <c r="AS247" s="56">
        <f t="shared" si="282"/>
        <v>0</v>
      </c>
      <c r="AT247" s="56">
        <f t="shared" si="282"/>
        <v>35344.100019756894</v>
      </c>
      <c r="AU247" s="56">
        <f t="shared" si="282"/>
        <v>0</v>
      </c>
      <c r="AV247" s="56">
        <f t="shared" si="282"/>
        <v>-918682.31335913821</v>
      </c>
      <c r="AW247" s="56">
        <f t="shared" si="282"/>
        <v>0</v>
      </c>
      <c r="AX247" s="56">
        <f t="shared" si="282"/>
        <v>0</v>
      </c>
      <c r="AY247" s="56">
        <f t="shared" si="282"/>
        <v>445734.37112307141</v>
      </c>
      <c r="AZ247" s="56">
        <f t="shared" si="282"/>
        <v>-19234.896299999982</v>
      </c>
      <c r="BA247" s="56">
        <f t="shared" si="282"/>
        <v>0</v>
      </c>
      <c r="BB247" s="56">
        <f t="shared" si="282"/>
        <v>489300.65499830747</v>
      </c>
      <c r="BC247" s="56">
        <f t="shared" si="282"/>
        <v>0</v>
      </c>
      <c r="BD247" s="56">
        <f t="shared" si="282"/>
        <v>0</v>
      </c>
      <c r="BE247" s="56">
        <f t="shared" si="282"/>
        <v>0</v>
      </c>
      <c r="BF247" s="56">
        <f t="shared" si="282"/>
        <v>0</v>
      </c>
      <c r="BG247" s="56">
        <f t="shared" si="282"/>
        <v>0</v>
      </c>
      <c r="BH247" s="56">
        <f t="shared" si="282"/>
        <v>0</v>
      </c>
      <c r="BI247" s="56">
        <f t="shared" si="282"/>
        <v>-574862.022</v>
      </c>
      <c r="BJ247" s="56">
        <f t="shared" si="282"/>
        <v>4620848.4321740009</v>
      </c>
      <c r="BK247" s="56">
        <f t="shared" si="282"/>
        <v>0</v>
      </c>
      <c r="BL247" s="56">
        <f t="shared" si="282"/>
        <v>0</v>
      </c>
      <c r="BM247" s="56">
        <f t="shared" si="282"/>
        <v>0</v>
      </c>
      <c r="BN247" s="56">
        <f t="shared" si="282"/>
        <v>-1654158.7874135938</v>
      </c>
      <c r="BO247" s="56">
        <f t="shared" si="282"/>
        <v>-159531.06440274004</v>
      </c>
      <c r="BP247" s="56">
        <f t="shared" si="282"/>
        <v>295585.78159273998</v>
      </c>
      <c r="BQ247" s="56">
        <f t="shared" si="282"/>
        <v>308092.2659</v>
      </c>
      <c r="BR247" s="56">
        <f t="shared" ref="BR247:EC247" si="283">SUM(BR88,BR131,BR152,BR177,BR183,BR188,BR193,BR208,BR221,BR229,BR232,BR239,BR246)</f>
        <v>20.530162740000002</v>
      </c>
      <c r="BS247" s="56">
        <f t="shared" si="283"/>
        <v>394228.89246605994</v>
      </c>
      <c r="BT247" s="56">
        <f t="shared" si="283"/>
        <v>0</v>
      </c>
      <c r="BU247" s="56">
        <f t="shared" si="283"/>
        <v>423891.40592988755</v>
      </c>
      <c r="BV247" s="56">
        <f t="shared" si="283"/>
        <v>335525.80576325813</v>
      </c>
      <c r="BW247" s="56">
        <f t="shared" si="283"/>
        <v>0</v>
      </c>
      <c r="BX247" s="56">
        <f t="shared" si="283"/>
        <v>-2315419.1235235804</v>
      </c>
      <c r="BY247" s="56">
        <f>SUM(BY88,BY131,BY152,BY177,BY183,BY188,BY193,BY208,BY221,BY229,BY232,BY239,BY246)+1</f>
        <v>-488820745.9371267</v>
      </c>
      <c r="BZ247" s="56">
        <f t="shared" ref="BZ247" si="284">SUM(BZ88,BZ131,BZ152,BZ177,BZ183,BZ188,BZ193,BZ208,BZ221,BZ229,BZ232,BZ239,BZ246)</f>
        <v>382605938.86379737</v>
      </c>
      <c r="CA247" s="56">
        <f t="shared" si="283"/>
        <v>3858939.9943855447</v>
      </c>
      <c r="CB247" s="56">
        <f t="shared" si="283"/>
        <v>0</v>
      </c>
      <c r="CC247" s="56">
        <f t="shared" si="283"/>
        <v>0</v>
      </c>
      <c r="CD247" s="56">
        <f t="shared" si="283"/>
        <v>-252779.03881400137</v>
      </c>
      <c r="CE247" s="56">
        <f t="shared" si="283"/>
        <v>-554117.68759809516</v>
      </c>
      <c r="CF247" s="56">
        <f t="shared" si="283"/>
        <v>0</v>
      </c>
      <c r="CG247" s="56">
        <f t="shared" si="283"/>
        <v>0</v>
      </c>
      <c r="CH247" s="56">
        <f t="shared" si="283"/>
        <v>0</v>
      </c>
      <c r="CI247" s="56">
        <f t="shared" si="283"/>
        <v>0</v>
      </c>
      <c r="CJ247" s="56">
        <f t="shared" si="283"/>
        <v>0</v>
      </c>
      <c r="CK247" s="56">
        <f t="shared" si="283"/>
        <v>33965.106110777226</v>
      </c>
      <c r="CL247" s="56">
        <f t="shared" si="283"/>
        <v>0</v>
      </c>
      <c r="CM247" s="56">
        <f t="shared" si="283"/>
        <v>0</v>
      </c>
      <c r="CN247" s="56">
        <f t="shared" si="283"/>
        <v>0</v>
      </c>
      <c r="CO247" s="56">
        <f t="shared" si="283"/>
        <v>0</v>
      </c>
      <c r="CP247" s="56">
        <f t="shared" si="283"/>
        <v>0</v>
      </c>
      <c r="CQ247" s="56">
        <f t="shared" si="283"/>
        <v>0</v>
      </c>
      <c r="CR247" s="56">
        <f t="shared" si="283"/>
        <v>0</v>
      </c>
      <c r="CS247" s="56">
        <f t="shared" si="283"/>
        <v>0</v>
      </c>
      <c r="CT247" s="56">
        <f t="shared" si="283"/>
        <v>0</v>
      </c>
      <c r="CU247" s="56">
        <f t="shared" si="283"/>
        <v>0</v>
      </c>
      <c r="CV247" s="56">
        <f t="shared" si="283"/>
        <v>0</v>
      </c>
      <c r="CW247" s="56">
        <f t="shared" si="283"/>
        <v>0</v>
      </c>
      <c r="CX247" s="56">
        <f t="shared" si="283"/>
        <v>0</v>
      </c>
      <c r="CY247" s="56">
        <f t="shared" si="283"/>
        <v>0</v>
      </c>
      <c r="CZ247" s="56">
        <f t="shared" si="283"/>
        <v>0</v>
      </c>
      <c r="DA247" s="56">
        <f t="shared" si="283"/>
        <v>0</v>
      </c>
      <c r="DB247" s="56">
        <f t="shared" si="283"/>
        <v>0</v>
      </c>
      <c r="DC247" s="56">
        <f t="shared" si="283"/>
        <v>-7788660.0135982167</v>
      </c>
      <c r="DD247" s="56">
        <f t="shared" si="283"/>
        <v>-1041616.8013943374</v>
      </c>
      <c r="DE247" s="56">
        <f t="shared" si="283"/>
        <v>4029894.3146494008</v>
      </c>
      <c r="DF247" s="56">
        <f t="shared" si="283"/>
        <v>2050409.4105000002</v>
      </c>
      <c r="DG247" s="56">
        <f t="shared" si="283"/>
        <v>12782.79928926</v>
      </c>
      <c r="DH247" s="56">
        <f t="shared" si="283"/>
        <v>2796498.7368520005</v>
      </c>
      <c r="DI247" s="56">
        <f t="shared" si="283"/>
        <v>0</v>
      </c>
      <c r="DJ247" s="56">
        <f t="shared" si="283"/>
        <v>0</v>
      </c>
      <c r="DK247" s="56">
        <f t="shared" si="283"/>
        <v>0</v>
      </c>
      <c r="DL247" s="56">
        <f t="shared" si="283"/>
        <v>3145316.8203823329</v>
      </c>
      <c r="DM247" s="56">
        <f>SUM(DM88,DM131,DM152,DM177,DM183,DM188,DM193,DM208,DM221,DM229,DM232,DM239,DM246)+1</f>
        <v>385751256.68417966</v>
      </c>
      <c r="DN247" s="56">
        <f t="shared" si="283"/>
        <v>803018.91018102702</v>
      </c>
      <c r="DO247" s="56">
        <f t="shared" si="283"/>
        <v>0</v>
      </c>
      <c r="DP247" s="56">
        <f t="shared" si="283"/>
        <v>0</v>
      </c>
      <c r="DQ247" s="56">
        <f t="shared" si="283"/>
        <v>-1441248.0251239983</v>
      </c>
      <c r="DR247" s="56">
        <f t="shared" si="283"/>
        <v>521377.7210134801</v>
      </c>
      <c r="DS247" s="56">
        <f t="shared" si="283"/>
        <v>0</v>
      </c>
      <c r="DT247" s="56">
        <f t="shared" si="283"/>
        <v>0</v>
      </c>
      <c r="DU247" s="56">
        <f t="shared" si="283"/>
        <v>0</v>
      </c>
      <c r="DV247" s="56">
        <f t="shared" si="283"/>
        <v>0</v>
      </c>
      <c r="DW247" s="56">
        <f t="shared" si="283"/>
        <v>0</v>
      </c>
      <c r="DX247" s="56">
        <f t="shared" si="283"/>
        <v>170818.57543166095</v>
      </c>
      <c r="DY247" s="56">
        <f t="shared" si="283"/>
        <v>0</v>
      </c>
      <c r="DZ247" s="56">
        <f t="shared" si="283"/>
        <v>0</v>
      </c>
      <c r="EA247" s="56">
        <f t="shared" si="283"/>
        <v>0</v>
      </c>
      <c r="EB247" s="56">
        <f t="shared" si="283"/>
        <v>1507463.1769666669</v>
      </c>
      <c r="EC247" s="56">
        <f t="shared" si="283"/>
        <v>0</v>
      </c>
      <c r="ED247" s="56">
        <f t="shared" ref="ED247:FC247" si="285">SUM(ED88,ED131,ED152,ED177,ED183,ED188,ED193,ED208,ED221,ED229,ED232,ED239,ED246)</f>
        <v>0</v>
      </c>
      <c r="EE247" s="56">
        <f t="shared" si="285"/>
        <v>0</v>
      </c>
      <c r="EF247" s="56">
        <f t="shared" si="285"/>
        <v>0</v>
      </c>
      <c r="EG247" s="56">
        <f t="shared" si="285"/>
        <v>0</v>
      </c>
      <c r="EH247" s="56">
        <f t="shared" si="285"/>
        <v>0</v>
      </c>
      <c r="EI247" s="56">
        <f t="shared" si="285"/>
        <v>20201328.953249488</v>
      </c>
      <c r="EJ247" s="56">
        <f t="shared" si="285"/>
        <v>122295.68415809781</v>
      </c>
      <c r="EK247" s="56">
        <f t="shared" si="285"/>
        <v>-814482.12723133899</v>
      </c>
      <c r="EL247" s="56">
        <f t="shared" si="285"/>
        <v>3687248.1967909643</v>
      </c>
      <c r="EM247" s="56">
        <f t="shared" si="285"/>
        <v>518678.73011322715</v>
      </c>
      <c r="EN247" s="56">
        <f t="shared" si="285"/>
        <v>0</v>
      </c>
      <c r="EO247" s="56">
        <f t="shared" si="285"/>
        <v>0</v>
      </c>
      <c r="EP247" s="56">
        <f t="shared" si="285"/>
        <v>6449140.184952898</v>
      </c>
      <c r="EQ247" s="56">
        <f t="shared" si="285"/>
        <v>-1144017.0830004616</v>
      </c>
      <c r="ER247" s="56">
        <f t="shared" si="285"/>
        <v>5051659.0898694983</v>
      </c>
      <c r="ES247" s="56">
        <f t="shared" si="285"/>
        <v>1907857.6235</v>
      </c>
      <c r="ET247" s="56">
        <f t="shared" si="285"/>
        <v>13133.149600000001</v>
      </c>
      <c r="EU247" s="56">
        <f t="shared" si="285"/>
        <v>3445641.2384552201</v>
      </c>
      <c r="EV247" s="56">
        <f t="shared" si="285"/>
        <v>95638.41025618196</v>
      </c>
      <c r="EW247" s="56">
        <f t="shared" si="285"/>
        <v>-1152993.689038258</v>
      </c>
      <c r="EX247" s="56">
        <f t="shared" si="285"/>
        <v>0</v>
      </c>
      <c r="EY247" s="56">
        <f t="shared" si="285"/>
        <v>39942558.720144339</v>
      </c>
      <c r="EZ247" s="56">
        <f t="shared" si="285"/>
        <v>-445732871.39660007</v>
      </c>
      <c r="FA247" s="56">
        <f t="shared" si="285"/>
        <v>425693814.40432405</v>
      </c>
      <c r="FB247" s="56">
        <f t="shared" si="285"/>
        <v>22816625.352795936</v>
      </c>
      <c r="FC247" s="56">
        <f t="shared" si="285"/>
        <v>448510439.75711995</v>
      </c>
      <c r="FD247" s="12">
        <v>0</v>
      </c>
    </row>
    <row r="248" spans="1:160" ht="16.5" outlineLevel="1" thickBot="1" x14ac:dyDescent="0.3">
      <c r="A248" s="21">
        <f t="shared" si="225"/>
        <v>242</v>
      </c>
      <c r="B248" s="325" t="s">
        <v>307</v>
      </c>
      <c r="C248" s="325"/>
      <c r="D248" s="326"/>
      <c r="E248" s="56">
        <f>+E32-E247</f>
        <v>148876035.75907588</v>
      </c>
      <c r="F248" s="56">
        <f t="shared" ref="F248:BQ248" si="286">+F32-F247</f>
        <v>5804288.0817836933</v>
      </c>
      <c r="G248" s="56">
        <f t="shared" si="286"/>
        <v>-611838.08835017681</v>
      </c>
      <c r="H248" s="56">
        <f t="shared" si="286"/>
        <v>36564.135962030472</v>
      </c>
      <c r="I248" s="56">
        <f t="shared" si="286"/>
        <v>4083468.6190756047</v>
      </c>
      <c r="J248" s="56">
        <f t="shared" si="286"/>
        <v>13470187.035978962</v>
      </c>
      <c r="K248" s="56">
        <f t="shared" si="286"/>
        <v>332327.22565972776</v>
      </c>
      <c r="L248" s="56">
        <f t="shared" si="286"/>
        <v>-30618.301992259963</v>
      </c>
      <c r="M248" s="56">
        <f t="shared" si="286"/>
        <v>950.77666197940709</v>
      </c>
      <c r="N248" s="56">
        <f t="shared" si="286"/>
        <v>13767.210054030083</v>
      </c>
      <c r="O248" s="56">
        <f t="shared" si="286"/>
        <v>662275.35417178285</v>
      </c>
      <c r="P248" s="56">
        <f t="shared" si="286"/>
        <v>-2217552.9033916239</v>
      </c>
      <c r="Q248" s="56">
        <f t="shared" si="286"/>
        <v>-49077.570371584741</v>
      </c>
      <c r="R248" s="56">
        <f t="shared" si="286"/>
        <v>-3870.6276671299306</v>
      </c>
      <c r="S248" s="56">
        <f t="shared" si="286"/>
        <v>-238403.68133350945</v>
      </c>
      <c r="T248" s="56">
        <f t="shared" si="286"/>
        <v>18053.427599999995</v>
      </c>
      <c r="U248" s="56">
        <f t="shared" si="286"/>
        <v>47549.921461222839</v>
      </c>
      <c r="V248" s="56">
        <f t="shared" si="286"/>
        <v>629811.27671236463</v>
      </c>
      <c r="W248" s="56">
        <f t="shared" si="286"/>
        <v>-939593.17082740006</v>
      </c>
      <c r="X248" s="56">
        <f t="shared" si="286"/>
        <v>0</v>
      </c>
      <c r="Y248" s="56">
        <f t="shared" si="286"/>
        <v>210100.48828896214</v>
      </c>
      <c r="Z248" s="56">
        <f t="shared" si="286"/>
        <v>6486.0668321998955</v>
      </c>
      <c r="AA248" s="56">
        <f t="shared" si="286"/>
        <v>0</v>
      </c>
      <c r="AB248" s="56">
        <f t="shared" si="286"/>
        <v>0</v>
      </c>
      <c r="AC248" s="56">
        <f t="shared" si="286"/>
        <v>0</v>
      </c>
      <c r="AD248" s="56">
        <f t="shared" si="286"/>
        <v>0</v>
      </c>
      <c r="AE248" s="56">
        <f t="shared" si="286"/>
        <v>697854.35301457928</v>
      </c>
      <c r="AF248" s="56">
        <f t="shared" si="286"/>
        <v>0</v>
      </c>
      <c r="AG248" s="56">
        <f t="shared" si="286"/>
        <v>0</v>
      </c>
      <c r="AH248" s="56">
        <f t="shared" si="286"/>
        <v>0</v>
      </c>
      <c r="AI248" s="56">
        <f t="shared" si="286"/>
        <v>0</v>
      </c>
      <c r="AJ248" s="56">
        <f t="shared" si="286"/>
        <v>0</v>
      </c>
      <c r="AK248" s="56">
        <f t="shared" si="286"/>
        <v>21922729.629323423</v>
      </c>
      <c r="AL248" s="56">
        <f t="shared" si="286"/>
        <v>-29612974.840182617</v>
      </c>
      <c r="AM248" s="56">
        <f t="shared" si="286"/>
        <v>0</v>
      </c>
      <c r="AN248" s="56">
        <f t="shared" si="286"/>
        <v>9813528.8017177954</v>
      </c>
      <c r="AO248" s="56">
        <f t="shared" si="286"/>
        <v>-489534.39253912517</v>
      </c>
      <c r="AP248" s="56">
        <f t="shared" si="286"/>
        <v>317465.04690498556</v>
      </c>
      <c r="AQ248" s="56">
        <f t="shared" si="286"/>
        <v>0</v>
      </c>
      <c r="AR248" s="56">
        <f t="shared" si="286"/>
        <v>0</v>
      </c>
      <c r="AS248" s="56">
        <f t="shared" si="286"/>
        <v>0</v>
      </c>
      <c r="AT248" s="56">
        <f t="shared" si="286"/>
        <v>-35344.100019756894</v>
      </c>
      <c r="AU248" s="56">
        <f t="shared" si="286"/>
        <v>0</v>
      </c>
      <c r="AV248" s="56">
        <f t="shared" si="286"/>
        <v>918682.31335913821</v>
      </c>
      <c r="AW248" s="56">
        <f t="shared" si="286"/>
        <v>0</v>
      </c>
      <c r="AX248" s="56">
        <f t="shared" si="286"/>
        <v>0</v>
      </c>
      <c r="AY248" s="56">
        <f t="shared" si="286"/>
        <v>-445734.37112307141</v>
      </c>
      <c r="AZ248" s="56">
        <f t="shared" si="286"/>
        <v>19234.896299999982</v>
      </c>
      <c r="BA248" s="56">
        <f t="shared" si="286"/>
        <v>0</v>
      </c>
      <c r="BB248" s="56">
        <f t="shared" si="286"/>
        <v>-489300.65499830747</v>
      </c>
      <c r="BC248" s="56">
        <f t="shared" si="286"/>
        <v>0</v>
      </c>
      <c r="BD248" s="56">
        <f t="shared" si="286"/>
        <v>0</v>
      </c>
      <c r="BE248" s="56">
        <f t="shared" si="286"/>
        <v>0</v>
      </c>
      <c r="BF248" s="56">
        <f t="shared" si="286"/>
        <v>0</v>
      </c>
      <c r="BG248" s="56">
        <f t="shared" si="286"/>
        <v>0</v>
      </c>
      <c r="BH248" s="56">
        <f t="shared" si="286"/>
        <v>0</v>
      </c>
      <c r="BI248" s="56">
        <f t="shared" si="286"/>
        <v>-2162576.1780000003</v>
      </c>
      <c r="BJ248" s="56">
        <f t="shared" si="286"/>
        <v>-4620848.4321740009</v>
      </c>
      <c r="BK248" s="56">
        <f t="shared" si="286"/>
        <v>0</v>
      </c>
      <c r="BL248" s="56">
        <f t="shared" si="286"/>
        <v>0</v>
      </c>
      <c r="BM248" s="56">
        <f t="shared" si="286"/>
        <v>0</v>
      </c>
      <c r="BN248" s="56">
        <f t="shared" si="286"/>
        <v>1654158.7874135938</v>
      </c>
      <c r="BO248" s="56">
        <f t="shared" si="286"/>
        <v>159531.06440274004</v>
      </c>
      <c r="BP248" s="56">
        <f t="shared" si="286"/>
        <v>-295585.78159273998</v>
      </c>
      <c r="BQ248" s="56">
        <f t="shared" si="286"/>
        <v>-308092.2659</v>
      </c>
      <c r="BR248" s="56">
        <f t="shared" ref="BR248:EC248" si="287">+BR32-BR247</f>
        <v>-20.530162740000002</v>
      </c>
      <c r="BS248" s="56">
        <f t="shared" si="287"/>
        <v>-394228.89246605994</v>
      </c>
      <c r="BT248" s="56">
        <f t="shared" si="287"/>
        <v>0</v>
      </c>
      <c r="BU248" s="56">
        <f t="shared" si="287"/>
        <v>-423891.40592988755</v>
      </c>
      <c r="BV248" s="56">
        <f t="shared" si="287"/>
        <v>-335525.80576325813</v>
      </c>
      <c r="BW248" s="56">
        <f t="shared" si="287"/>
        <v>0</v>
      </c>
      <c r="BX248" s="56">
        <f t="shared" si="287"/>
        <v>-26731056.740753304</v>
      </c>
      <c r="BY248" s="56">
        <f t="shared" si="287"/>
        <v>-4808328.1114299297</v>
      </c>
      <c r="BZ248" s="56">
        <f t="shared" si="287"/>
        <v>144067708.64764601</v>
      </c>
      <c r="CA248" s="56">
        <f t="shared" si="287"/>
        <v>11879036.984603237</v>
      </c>
      <c r="CB248" s="56">
        <f t="shared" si="287"/>
        <v>0</v>
      </c>
      <c r="CC248" s="56">
        <f t="shared" si="287"/>
        <v>0</v>
      </c>
      <c r="CD248" s="56">
        <f t="shared" si="287"/>
        <v>252779.03881400137</v>
      </c>
      <c r="CE248" s="56">
        <f t="shared" si="287"/>
        <v>554117.68759809516</v>
      </c>
      <c r="CF248" s="56">
        <f t="shared" si="287"/>
        <v>0</v>
      </c>
      <c r="CG248" s="56">
        <f t="shared" si="287"/>
        <v>0</v>
      </c>
      <c r="CH248" s="56">
        <f t="shared" si="287"/>
        <v>0</v>
      </c>
      <c r="CI248" s="56">
        <f t="shared" si="287"/>
        <v>0</v>
      </c>
      <c r="CJ248" s="56">
        <f t="shared" si="287"/>
        <v>0</v>
      </c>
      <c r="CK248" s="56">
        <f t="shared" si="287"/>
        <v>-33965.106110777226</v>
      </c>
      <c r="CL248" s="56">
        <f t="shared" si="287"/>
        <v>0</v>
      </c>
      <c r="CM248" s="56">
        <f t="shared" si="287"/>
        <v>0</v>
      </c>
      <c r="CN248" s="56">
        <f t="shared" si="287"/>
        <v>0</v>
      </c>
      <c r="CO248" s="56">
        <f t="shared" si="287"/>
        <v>0</v>
      </c>
      <c r="CP248" s="56">
        <f t="shared" si="287"/>
        <v>0</v>
      </c>
      <c r="CQ248" s="56">
        <f t="shared" si="287"/>
        <v>0</v>
      </c>
      <c r="CR248" s="56">
        <f t="shared" si="287"/>
        <v>0</v>
      </c>
      <c r="CS248" s="56">
        <f t="shared" si="287"/>
        <v>0</v>
      </c>
      <c r="CT248" s="56">
        <f t="shared" si="287"/>
        <v>0</v>
      </c>
      <c r="CU248" s="56">
        <f t="shared" si="287"/>
        <v>0</v>
      </c>
      <c r="CV248" s="56">
        <f t="shared" si="287"/>
        <v>0</v>
      </c>
      <c r="CW248" s="56">
        <f t="shared" si="287"/>
        <v>0</v>
      </c>
      <c r="CX248" s="56">
        <f t="shared" si="287"/>
        <v>0</v>
      </c>
      <c r="CY248" s="56">
        <f t="shared" si="287"/>
        <v>0</v>
      </c>
      <c r="CZ248" s="56">
        <f t="shared" si="287"/>
        <v>0</v>
      </c>
      <c r="DA248" s="56">
        <f t="shared" si="287"/>
        <v>0</v>
      </c>
      <c r="DB248" s="56">
        <f t="shared" si="287"/>
        <v>0</v>
      </c>
      <c r="DC248" s="56">
        <f t="shared" si="287"/>
        <v>7788660.0135982167</v>
      </c>
      <c r="DD248" s="56">
        <f t="shared" si="287"/>
        <v>1041616.8013943374</v>
      </c>
      <c r="DE248" s="56">
        <f t="shared" si="287"/>
        <v>-4029894.3146494008</v>
      </c>
      <c r="DF248" s="56">
        <f t="shared" si="287"/>
        <v>-2050409.4105000002</v>
      </c>
      <c r="DG248" s="56">
        <f t="shared" si="287"/>
        <v>-12782.79928926</v>
      </c>
      <c r="DH248" s="56">
        <f t="shared" si="287"/>
        <v>-2796498.7368520005</v>
      </c>
      <c r="DI248" s="56">
        <f t="shared" si="287"/>
        <v>0</v>
      </c>
      <c r="DJ248" s="56">
        <f t="shared" si="287"/>
        <v>0</v>
      </c>
      <c r="DK248" s="56">
        <f t="shared" si="287"/>
        <v>0</v>
      </c>
      <c r="DL248" s="56">
        <f t="shared" si="287"/>
        <v>12592660.158606449</v>
      </c>
      <c r="DM248" s="56">
        <f t="shared" si="287"/>
        <v>156660367.80625248</v>
      </c>
      <c r="DN248" s="56">
        <f t="shared" si="287"/>
        <v>2471946.0129607692</v>
      </c>
      <c r="DO248" s="56">
        <f t="shared" si="287"/>
        <v>0</v>
      </c>
      <c r="DP248" s="56">
        <f t="shared" si="287"/>
        <v>0</v>
      </c>
      <c r="DQ248" s="56">
        <f t="shared" si="287"/>
        <v>1441248.0251239983</v>
      </c>
      <c r="DR248" s="56">
        <f t="shared" si="287"/>
        <v>-521377.7210134801</v>
      </c>
      <c r="DS248" s="56">
        <f t="shared" si="287"/>
        <v>0</v>
      </c>
      <c r="DT248" s="56">
        <f t="shared" si="287"/>
        <v>0</v>
      </c>
      <c r="DU248" s="56">
        <f t="shared" si="287"/>
        <v>0</v>
      </c>
      <c r="DV248" s="56">
        <f t="shared" si="287"/>
        <v>0</v>
      </c>
      <c r="DW248" s="56">
        <f t="shared" si="287"/>
        <v>0</v>
      </c>
      <c r="DX248" s="56">
        <f t="shared" si="287"/>
        <v>-170818.57543166095</v>
      </c>
      <c r="DY248" s="56">
        <f t="shared" si="287"/>
        <v>0</v>
      </c>
      <c r="DZ248" s="56">
        <f t="shared" si="287"/>
        <v>0</v>
      </c>
      <c r="EA248" s="56">
        <f t="shared" si="287"/>
        <v>0</v>
      </c>
      <c r="EB248" s="56">
        <f t="shared" si="287"/>
        <v>-1507463.1769666669</v>
      </c>
      <c r="EC248" s="56">
        <f t="shared" si="287"/>
        <v>0</v>
      </c>
      <c r="ED248" s="56">
        <f t="shared" ref="ED248:FC248" si="288">+ED32-ED247</f>
        <v>0</v>
      </c>
      <c r="EE248" s="56">
        <f t="shared" si="288"/>
        <v>0</v>
      </c>
      <c r="EF248" s="56">
        <f t="shared" si="288"/>
        <v>0</v>
      </c>
      <c r="EG248" s="56">
        <f t="shared" si="288"/>
        <v>0</v>
      </c>
      <c r="EH248" s="56">
        <f t="shared" si="288"/>
        <v>0</v>
      </c>
      <c r="EI248" s="56">
        <f t="shared" si="288"/>
        <v>-20201328.953249488</v>
      </c>
      <c r="EJ248" s="56">
        <f t="shared" si="288"/>
        <v>-122295.68415809781</v>
      </c>
      <c r="EK248" s="56">
        <f t="shared" si="288"/>
        <v>-3064004.1929178946</v>
      </c>
      <c r="EL248" s="56">
        <f t="shared" si="288"/>
        <v>-3687248.1967909643</v>
      </c>
      <c r="EM248" s="56">
        <f t="shared" si="288"/>
        <v>-518678.73011322715</v>
      </c>
      <c r="EN248" s="56">
        <f t="shared" si="288"/>
        <v>0</v>
      </c>
      <c r="EO248" s="56">
        <f t="shared" si="288"/>
        <v>0</v>
      </c>
      <c r="EP248" s="56">
        <f t="shared" si="288"/>
        <v>-6449140.184952898</v>
      </c>
      <c r="EQ248" s="56">
        <f t="shared" si="288"/>
        <v>1144017.0830004616</v>
      </c>
      <c r="ER248" s="56">
        <f t="shared" si="288"/>
        <v>-5051659.0898694983</v>
      </c>
      <c r="ES248" s="56">
        <f t="shared" si="288"/>
        <v>-1907857.6235</v>
      </c>
      <c r="ET248" s="56">
        <f t="shared" si="288"/>
        <v>-13133.149600000001</v>
      </c>
      <c r="EU248" s="56">
        <f t="shared" si="288"/>
        <v>-3445641.2384552201</v>
      </c>
      <c r="EV248" s="56">
        <f t="shared" si="288"/>
        <v>-1658740.3896547803</v>
      </c>
      <c r="EW248" s="56">
        <f t="shared" si="288"/>
        <v>1152993.689038258</v>
      </c>
      <c r="EX248" s="56">
        <f t="shared" si="288"/>
        <v>0</v>
      </c>
      <c r="EY248" s="56">
        <f t="shared" si="288"/>
        <v>-42109182.096550375</v>
      </c>
      <c r="EZ248" s="56">
        <f t="shared" si="288"/>
        <v>-34324849.049373806</v>
      </c>
      <c r="FA248" s="56">
        <f t="shared" si="288"/>
        <v>114551186.70970201</v>
      </c>
      <c r="FB248" s="56">
        <f t="shared" si="288"/>
        <v>70236875.488544911</v>
      </c>
      <c r="FC248" s="56">
        <f t="shared" si="288"/>
        <v>184788062.19824702</v>
      </c>
      <c r="FD248" s="12">
        <v>0</v>
      </c>
    </row>
    <row r="249" spans="1:160" outlineLevel="1" x14ac:dyDescent="0.25">
      <c r="A249" s="21"/>
      <c r="B249" s="101"/>
      <c r="C249" s="101"/>
      <c r="D249" s="101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BX249" s="102"/>
      <c r="BY249" s="102"/>
      <c r="BZ249" s="102"/>
      <c r="CA249" s="102"/>
      <c r="DL249" s="102"/>
    </row>
    <row r="250" spans="1:160" x14ac:dyDescent="0.25">
      <c r="A250" s="21"/>
      <c r="B250" s="103"/>
      <c r="C250" s="103"/>
      <c r="D250" s="10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BX250" s="102"/>
      <c r="BY250" s="102"/>
      <c r="BZ250" s="102"/>
      <c r="CB250" s="2"/>
      <c r="CC250" s="2"/>
      <c r="DL250" s="102"/>
    </row>
    <row r="251" spans="1:160" x14ac:dyDescent="0.25">
      <c r="A251" s="21">
        <f>A248+1</f>
        <v>243</v>
      </c>
      <c r="B251" s="318" t="s">
        <v>308</v>
      </c>
      <c r="C251" s="104" t="s">
        <v>309</v>
      </c>
      <c r="D251" s="74">
        <v>301</v>
      </c>
      <c r="E251" s="61">
        <v>158691.96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105">
        <v>0</v>
      </c>
      <c r="Y251" s="105">
        <v>0</v>
      </c>
      <c r="Z251" s="6"/>
      <c r="AA251" s="6"/>
      <c r="AB251" s="6"/>
      <c r="AC251" s="105"/>
      <c r="AD251" s="6"/>
      <c r="AE251" s="6"/>
      <c r="AF251" s="6"/>
      <c r="AG251" s="6"/>
      <c r="AH251" s="6"/>
      <c r="AI251" s="6"/>
      <c r="AJ251" s="6"/>
      <c r="AK251" s="92">
        <f>SUM(F251:AJ251)</f>
        <v>0</v>
      </c>
      <c r="BI251" s="105"/>
      <c r="BN251" s="105"/>
      <c r="BP251" s="105"/>
      <c r="BR251" s="105"/>
      <c r="BS251" s="105"/>
      <c r="BU251" s="105"/>
      <c r="BV251" s="105"/>
      <c r="BX251" s="61">
        <f>SUM(AL251:BW251)</f>
        <v>0</v>
      </c>
      <c r="BY251" s="38">
        <f t="shared" ref="BY251:BY314" si="289">BX251+AK251</f>
        <v>0</v>
      </c>
      <c r="BZ251" s="38">
        <f t="shared" ref="BZ251:BZ314" si="290">BY251+E251</f>
        <v>158691.96</v>
      </c>
      <c r="CB251" s="2"/>
      <c r="CC251" s="2"/>
      <c r="DE251" s="105"/>
      <c r="DL251" s="38">
        <f t="shared" ref="DL251:DL253" si="291">SUM(CA251:DK251)</f>
        <v>0</v>
      </c>
      <c r="DM251" s="38">
        <f t="shared" ref="DM251:DM253" si="292">DL251+BZ251</f>
        <v>158691.96</v>
      </c>
      <c r="EY251" s="61">
        <f>SUM(DN251:EX251)</f>
        <v>0</v>
      </c>
      <c r="EZ251" s="61">
        <f>+BX251+AK251+DL251+EY251</f>
        <v>0</v>
      </c>
      <c r="FA251" s="61">
        <f>+E251+EZ251</f>
        <v>158691.96</v>
      </c>
      <c r="FC251" s="61">
        <f>+FA251+FB251</f>
        <v>158691.96</v>
      </c>
    </row>
    <row r="252" spans="1:160" x14ac:dyDescent="0.25">
      <c r="A252" s="21">
        <f t="shared" ref="A252:A315" si="293">A251+1</f>
        <v>244</v>
      </c>
      <c r="B252" s="319"/>
      <c r="C252" s="104" t="s">
        <v>310</v>
      </c>
      <c r="D252" s="74">
        <v>302</v>
      </c>
      <c r="E252" s="61">
        <v>491366.80304891657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105">
        <v>89693.632728250115</v>
      </c>
      <c r="Y252" s="105">
        <v>0</v>
      </c>
      <c r="Z252" s="6"/>
      <c r="AA252" s="6"/>
      <c r="AB252" s="6"/>
      <c r="AC252" s="105"/>
      <c r="AD252" s="6"/>
      <c r="AE252" s="6"/>
      <c r="AF252" s="6"/>
      <c r="AG252" s="6"/>
      <c r="AH252" s="6"/>
      <c r="AI252" s="6"/>
      <c r="AJ252" s="6"/>
      <c r="AK252" s="106">
        <f t="shared" ref="AK252:AK315" si="294">SUM(F252:AJ252)</f>
        <v>89693.632728250115</v>
      </c>
      <c r="BI252" s="105"/>
      <c r="BN252" s="105"/>
      <c r="BP252" s="105"/>
      <c r="BR252" s="105"/>
      <c r="BS252" s="61">
        <v>361884.09522399999</v>
      </c>
      <c r="BU252" s="105"/>
      <c r="BV252" s="105"/>
      <c r="BX252" s="61">
        <f>SUM(AL252:BW252)</f>
        <v>361884.09522399999</v>
      </c>
      <c r="BY252" s="38">
        <f t="shared" si="289"/>
        <v>451577.7279522501</v>
      </c>
      <c r="BZ252" s="38">
        <f t="shared" si="290"/>
        <v>942944.53100116667</v>
      </c>
      <c r="CB252" s="2"/>
      <c r="CC252" s="2"/>
      <c r="DE252" s="105"/>
      <c r="DH252" s="61">
        <v>477972.89439999999</v>
      </c>
      <c r="DL252" s="38">
        <f t="shared" si="291"/>
        <v>477972.89439999999</v>
      </c>
      <c r="DM252" s="38">
        <f t="shared" si="292"/>
        <v>1420917.4254011665</v>
      </c>
      <c r="EU252" s="61">
        <v>728109.06779799995</v>
      </c>
      <c r="EY252" s="61">
        <f t="shared" ref="EY252:EY253" si="295">SUM(DN252:EX252)</f>
        <v>728109.06779799995</v>
      </c>
      <c r="EZ252" s="61">
        <f t="shared" ref="EZ252:EZ253" si="296">+BX252+AK252+DL252+EY252</f>
        <v>1657659.6901502502</v>
      </c>
      <c r="FA252" s="61">
        <f t="shared" ref="FA252:FA253" si="297">+E252+EZ252</f>
        <v>2149026.4931991668</v>
      </c>
      <c r="FC252" s="61">
        <f t="shared" ref="FC252:FC253" si="298">+FA252+FB252</f>
        <v>2149026.4931991668</v>
      </c>
    </row>
    <row r="253" spans="1:160" x14ac:dyDescent="0.25">
      <c r="A253" s="21">
        <f t="shared" si="293"/>
        <v>245</v>
      </c>
      <c r="B253" s="319"/>
      <c r="C253" s="107" t="s">
        <v>311</v>
      </c>
      <c r="D253" s="76">
        <v>303</v>
      </c>
      <c r="E253" s="61">
        <v>243609500.09817317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105">
        <v>-330578.46492311358</v>
      </c>
      <c r="Y253" s="105">
        <v>0</v>
      </c>
      <c r="Z253" s="6"/>
      <c r="AA253" s="6"/>
      <c r="AB253" s="6"/>
      <c r="AC253" s="105">
        <v>-12598098.443710003</v>
      </c>
      <c r="AD253" s="6"/>
      <c r="AE253" s="6"/>
      <c r="AF253" s="6"/>
      <c r="AG253" s="6"/>
      <c r="AH253" s="6"/>
      <c r="AI253" s="6"/>
      <c r="AJ253" s="6"/>
      <c r="AK253" s="106">
        <f t="shared" si="294"/>
        <v>-12928676.908633117</v>
      </c>
      <c r="BI253" s="105">
        <v>0</v>
      </c>
      <c r="BN253" s="105"/>
      <c r="BP253" s="105">
        <v>4077460.5692059998</v>
      </c>
      <c r="BQ253" s="105"/>
      <c r="BR253" s="105"/>
      <c r="BS253" s="61">
        <v>10308367.655533999</v>
      </c>
      <c r="BU253" s="105"/>
      <c r="BV253" s="105"/>
      <c r="BX253" s="61">
        <f>SUM(AL253:BW253)</f>
        <v>14385828.224739999</v>
      </c>
      <c r="BY253" s="38">
        <f t="shared" si="289"/>
        <v>1457151.3161068819</v>
      </c>
      <c r="BZ253" s="38">
        <f t="shared" si="290"/>
        <v>245066651.41428006</v>
      </c>
      <c r="CB253" s="2"/>
      <c r="CC253" s="2"/>
      <c r="DE253" s="105">
        <v>9235153.651982002</v>
      </c>
      <c r="DH253" s="61">
        <v>10888880.156812001</v>
      </c>
      <c r="DL253" s="38">
        <f t="shared" si="291"/>
        <v>20124033.808794003</v>
      </c>
      <c r="DM253" s="38">
        <f t="shared" si="292"/>
        <v>265190685.22307405</v>
      </c>
      <c r="ER253" s="105">
        <v>5305046.4972019987</v>
      </c>
      <c r="EU253" s="61">
        <v>6282480.7204840016</v>
      </c>
      <c r="EY253" s="61">
        <f t="shared" si="295"/>
        <v>11587527.217686001</v>
      </c>
      <c r="EZ253" s="61">
        <f t="shared" si="296"/>
        <v>33168712.342586886</v>
      </c>
      <c r="FA253" s="61">
        <f t="shared" si="297"/>
        <v>276778212.44076008</v>
      </c>
      <c r="FC253" s="61">
        <f t="shared" si="298"/>
        <v>276778212.44076008</v>
      </c>
    </row>
    <row r="254" spans="1:160" x14ac:dyDescent="0.25">
      <c r="A254" s="21">
        <f t="shared" si="293"/>
        <v>246</v>
      </c>
      <c r="B254" s="319"/>
      <c r="C254" s="321" t="s">
        <v>312</v>
      </c>
      <c r="D254" s="322"/>
      <c r="E254" s="108">
        <f>SUM(E251:E253)</f>
        <v>244259558.86122209</v>
      </c>
      <c r="F254" s="108">
        <f t="shared" ref="F254:BQ254" si="299">SUM(F251:F253)</f>
        <v>0</v>
      </c>
      <c r="G254" s="108">
        <f t="shared" si="299"/>
        <v>0</v>
      </c>
      <c r="H254" s="108">
        <f t="shared" si="299"/>
        <v>0</v>
      </c>
      <c r="I254" s="108">
        <f t="shared" si="299"/>
        <v>0</v>
      </c>
      <c r="J254" s="108">
        <f t="shared" si="299"/>
        <v>0</v>
      </c>
      <c r="K254" s="108">
        <f t="shared" si="299"/>
        <v>0</v>
      </c>
      <c r="L254" s="108">
        <f t="shared" si="299"/>
        <v>0</v>
      </c>
      <c r="M254" s="108">
        <f t="shared" si="299"/>
        <v>0</v>
      </c>
      <c r="N254" s="108">
        <f t="shared" si="299"/>
        <v>0</v>
      </c>
      <c r="O254" s="108">
        <f t="shared" si="299"/>
        <v>0</v>
      </c>
      <c r="P254" s="108">
        <f t="shared" si="299"/>
        <v>0</v>
      </c>
      <c r="Q254" s="108">
        <f t="shared" si="299"/>
        <v>0</v>
      </c>
      <c r="R254" s="108">
        <f t="shared" si="299"/>
        <v>0</v>
      </c>
      <c r="S254" s="108">
        <f t="shared" si="299"/>
        <v>0</v>
      </c>
      <c r="T254" s="108">
        <f t="shared" si="299"/>
        <v>0</v>
      </c>
      <c r="U254" s="108">
        <f t="shared" si="299"/>
        <v>0</v>
      </c>
      <c r="V254" s="108">
        <f t="shared" si="299"/>
        <v>0</v>
      </c>
      <c r="W254" s="108">
        <f t="shared" si="299"/>
        <v>0</v>
      </c>
      <c r="X254" s="108">
        <f t="shared" si="299"/>
        <v>-240884.83219486347</v>
      </c>
      <c r="Y254" s="108">
        <f t="shared" si="299"/>
        <v>0</v>
      </c>
      <c r="Z254" s="108">
        <f t="shared" si="299"/>
        <v>0</v>
      </c>
      <c r="AA254" s="108">
        <f t="shared" si="299"/>
        <v>0</v>
      </c>
      <c r="AB254" s="108">
        <f t="shared" si="299"/>
        <v>0</v>
      </c>
      <c r="AC254" s="108">
        <f t="shared" si="299"/>
        <v>-12598098.443710003</v>
      </c>
      <c r="AD254" s="108">
        <f t="shared" si="299"/>
        <v>0</v>
      </c>
      <c r="AE254" s="108">
        <f t="shared" si="299"/>
        <v>0</v>
      </c>
      <c r="AF254" s="108">
        <f t="shared" si="299"/>
        <v>0</v>
      </c>
      <c r="AG254" s="108">
        <f t="shared" si="299"/>
        <v>0</v>
      </c>
      <c r="AH254" s="108">
        <f t="shared" si="299"/>
        <v>0</v>
      </c>
      <c r="AI254" s="108">
        <f t="shared" si="299"/>
        <v>0</v>
      </c>
      <c r="AJ254" s="108">
        <f t="shared" si="299"/>
        <v>0</v>
      </c>
      <c r="AK254" s="108">
        <f t="shared" si="299"/>
        <v>-12838983.275904866</v>
      </c>
      <c r="AL254" s="108">
        <f t="shared" si="299"/>
        <v>0</v>
      </c>
      <c r="AM254" s="108">
        <f t="shared" si="299"/>
        <v>0</v>
      </c>
      <c r="AN254" s="108">
        <f t="shared" si="299"/>
        <v>0</v>
      </c>
      <c r="AO254" s="108">
        <f t="shared" si="299"/>
        <v>0</v>
      </c>
      <c r="AP254" s="108">
        <f t="shared" si="299"/>
        <v>0</v>
      </c>
      <c r="AQ254" s="108">
        <f t="shared" si="299"/>
        <v>0</v>
      </c>
      <c r="AR254" s="108">
        <f t="shared" si="299"/>
        <v>0</v>
      </c>
      <c r="AS254" s="108">
        <f t="shared" si="299"/>
        <v>0</v>
      </c>
      <c r="AT254" s="108">
        <f t="shared" si="299"/>
        <v>0</v>
      </c>
      <c r="AU254" s="108">
        <f t="shared" si="299"/>
        <v>0</v>
      </c>
      <c r="AV254" s="108">
        <f t="shared" si="299"/>
        <v>0</v>
      </c>
      <c r="AW254" s="108">
        <f t="shared" si="299"/>
        <v>0</v>
      </c>
      <c r="AX254" s="108">
        <f t="shared" si="299"/>
        <v>0</v>
      </c>
      <c r="AY254" s="108">
        <f t="shared" si="299"/>
        <v>0</v>
      </c>
      <c r="AZ254" s="108">
        <f t="shared" si="299"/>
        <v>0</v>
      </c>
      <c r="BA254" s="108">
        <f t="shared" si="299"/>
        <v>0</v>
      </c>
      <c r="BB254" s="108">
        <f t="shared" si="299"/>
        <v>0</v>
      </c>
      <c r="BC254" s="108">
        <f t="shared" si="299"/>
        <v>0</v>
      </c>
      <c r="BD254" s="108">
        <f t="shared" si="299"/>
        <v>0</v>
      </c>
      <c r="BE254" s="108">
        <f t="shared" si="299"/>
        <v>0</v>
      </c>
      <c r="BF254" s="108">
        <f t="shared" si="299"/>
        <v>0</v>
      </c>
      <c r="BG254" s="108">
        <f t="shared" si="299"/>
        <v>0</v>
      </c>
      <c r="BH254" s="108">
        <f t="shared" si="299"/>
        <v>0</v>
      </c>
      <c r="BI254" s="108">
        <f t="shared" si="299"/>
        <v>0</v>
      </c>
      <c r="BJ254" s="108">
        <f t="shared" si="299"/>
        <v>0</v>
      </c>
      <c r="BK254" s="108">
        <f t="shared" si="299"/>
        <v>0</v>
      </c>
      <c r="BL254" s="108">
        <f t="shared" si="299"/>
        <v>0</v>
      </c>
      <c r="BM254" s="108">
        <f t="shared" si="299"/>
        <v>0</v>
      </c>
      <c r="BN254" s="109">
        <f t="shared" si="299"/>
        <v>0</v>
      </c>
      <c r="BO254" s="108">
        <f t="shared" si="299"/>
        <v>0</v>
      </c>
      <c r="BP254" s="108">
        <f t="shared" si="299"/>
        <v>4077460.5692059998</v>
      </c>
      <c r="BQ254" s="108">
        <f t="shared" si="299"/>
        <v>0</v>
      </c>
      <c r="BR254" s="108">
        <f t="shared" ref="BR254:EC254" si="300">SUM(BR251:BR253)</f>
        <v>0</v>
      </c>
      <c r="BS254" s="108">
        <f t="shared" si="300"/>
        <v>10670251.750758</v>
      </c>
      <c r="BT254" s="108">
        <f t="shared" si="300"/>
        <v>0</v>
      </c>
      <c r="BU254" s="108">
        <f t="shared" si="300"/>
        <v>0</v>
      </c>
      <c r="BV254" s="108">
        <f t="shared" si="300"/>
        <v>0</v>
      </c>
      <c r="BW254" s="108">
        <f t="shared" si="300"/>
        <v>0</v>
      </c>
      <c r="BX254" s="108">
        <f t="shared" si="300"/>
        <v>14747712.319963999</v>
      </c>
      <c r="BY254" s="108">
        <f t="shared" si="300"/>
        <v>1908729.044059132</v>
      </c>
      <c r="BZ254" s="108">
        <f t="shared" si="300"/>
        <v>246168287.90528122</v>
      </c>
      <c r="CA254" s="108">
        <f t="shared" si="300"/>
        <v>0</v>
      </c>
      <c r="CB254" s="108">
        <f t="shared" si="300"/>
        <v>0</v>
      </c>
      <c r="CC254" s="108">
        <f t="shared" si="300"/>
        <v>0</v>
      </c>
      <c r="CD254" s="108">
        <f t="shared" si="300"/>
        <v>0</v>
      </c>
      <c r="CE254" s="108">
        <f t="shared" si="300"/>
        <v>0</v>
      </c>
      <c r="CF254" s="108">
        <f t="shared" si="300"/>
        <v>0</v>
      </c>
      <c r="CG254" s="108">
        <f t="shared" si="300"/>
        <v>0</v>
      </c>
      <c r="CH254" s="108">
        <f t="shared" si="300"/>
        <v>0</v>
      </c>
      <c r="CI254" s="108">
        <f t="shared" si="300"/>
        <v>0</v>
      </c>
      <c r="CJ254" s="108">
        <f t="shared" si="300"/>
        <v>0</v>
      </c>
      <c r="CK254" s="108">
        <f t="shared" si="300"/>
        <v>0</v>
      </c>
      <c r="CL254" s="108">
        <f t="shared" si="300"/>
        <v>0</v>
      </c>
      <c r="CM254" s="108">
        <f t="shared" si="300"/>
        <v>0</v>
      </c>
      <c r="CN254" s="108">
        <f t="shared" si="300"/>
        <v>0</v>
      </c>
      <c r="CO254" s="108">
        <f t="shared" si="300"/>
        <v>0</v>
      </c>
      <c r="CP254" s="108">
        <f t="shared" si="300"/>
        <v>0</v>
      </c>
      <c r="CQ254" s="108">
        <f t="shared" si="300"/>
        <v>0</v>
      </c>
      <c r="CR254" s="108">
        <f t="shared" si="300"/>
        <v>0</v>
      </c>
      <c r="CS254" s="108">
        <f t="shared" si="300"/>
        <v>0</v>
      </c>
      <c r="CT254" s="108">
        <f t="shared" si="300"/>
        <v>0</v>
      </c>
      <c r="CU254" s="108">
        <f t="shared" si="300"/>
        <v>0</v>
      </c>
      <c r="CV254" s="108">
        <f t="shared" si="300"/>
        <v>0</v>
      </c>
      <c r="CW254" s="108">
        <f t="shared" si="300"/>
        <v>0</v>
      </c>
      <c r="CX254" s="108">
        <f t="shared" si="300"/>
        <v>0</v>
      </c>
      <c r="CY254" s="108">
        <f t="shared" si="300"/>
        <v>0</v>
      </c>
      <c r="CZ254" s="108">
        <f t="shared" si="300"/>
        <v>0</v>
      </c>
      <c r="DA254" s="108">
        <f t="shared" si="300"/>
        <v>0</v>
      </c>
      <c r="DB254" s="108">
        <f t="shared" si="300"/>
        <v>0</v>
      </c>
      <c r="DC254" s="108">
        <f t="shared" si="300"/>
        <v>0</v>
      </c>
      <c r="DD254" s="108">
        <f t="shared" si="300"/>
        <v>0</v>
      </c>
      <c r="DE254" s="109">
        <f t="shared" si="300"/>
        <v>9235153.651982002</v>
      </c>
      <c r="DF254" s="108">
        <f t="shared" si="300"/>
        <v>0</v>
      </c>
      <c r="DG254" s="108">
        <f t="shared" si="300"/>
        <v>0</v>
      </c>
      <c r="DH254" s="108">
        <f t="shared" si="300"/>
        <v>11366853.051212002</v>
      </c>
      <c r="DI254" s="108">
        <f t="shared" si="300"/>
        <v>0</v>
      </c>
      <c r="DJ254" s="108">
        <f t="shared" si="300"/>
        <v>0</v>
      </c>
      <c r="DK254" s="108">
        <f t="shared" si="300"/>
        <v>0</v>
      </c>
      <c r="DL254" s="108">
        <f t="shared" si="300"/>
        <v>20602006.703194004</v>
      </c>
      <c r="DM254" s="108">
        <f t="shared" si="300"/>
        <v>266770294.60847521</v>
      </c>
      <c r="DN254" s="108">
        <f t="shared" si="300"/>
        <v>0</v>
      </c>
      <c r="DO254" s="108">
        <f t="shared" si="300"/>
        <v>0</v>
      </c>
      <c r="DP254" s="108">
        <f t="shared" si="300"/>
        <v>0</v>
      </c>
      <c r="DQ254" s="108">
        <f t="shared" si="300"/>
        <v>0</v>
      </c>
      <c r="DR254" s="108">
        <f t="shared" si="300"/>
        <v>0</v>
      </c>
      <c r="DS254" s="108">
        <f t="shared" si="300"/>
        <v>0</v>
      </c>
      <c r="DT254" s="108">
        <f t="shared" si="300"/>
        <v>0</v>
      </c>
      <c r="DU254" s="108">
        <f t="shared" si="300"/>
        <v>0</v>
      </c>
      <c r="DV254" s="108">
        <f t="shared" si="300"/>
        <v>0</v>
      </c>
      <c r="DW254" s="108">
        <f t="shared" si="300"/>
        <v>0</v>
      </c>
      <c r="DX254" s="108">
        <f t="shared" si="300"/>
        <v>0</v>
      </c>
      <c r="DY254" s="108">
        <f t="shared" si="300"/>
        <v>0</v>
      </c>
      <c r="DZ254" s="108">
        <f t="shared" si="300"/>
        <v>0</v>
      </c>
      <c r="EA254" s="108">
        <f t="shared" si="300"/>
        <v>0</v>
      </c>
      <c r="EB254" s="108">
        <f t="shared" si="300"/>
        <v>0</v>
      </c>
      <c r="EC254" s="108">
        <f t="shared" si="300"/>
        <v>0</v>
      </c>
      <c r="ED254" s="108">
        <f t="shared" ref="ED254:EY254" si="301">SUM(ED251:ED253)</f>
        <v>0</v>
      </c>
      <c r="EE254" s="108">
        <f t="shared" si="301"/>
        <v>0</v>
      </c>
      <c r="EF254" s="108">
        <f t="shared" si="301"/>
        <v>0</v>
      </c>
      <c r="EG254" s="108">
        <f t="shared" si="301"/>
        <v>0</v>
      </c>
      <c r="EH254" s="108">
        <f t="shared" si="301"/>
        <v>0</v>
      </c>
      <c r="EI254" s="108">
        <f t="shared" si="301"/>
        <v>0</v>
      </c>
      <c r="EJ254" s="108">
        <f t="shared" si="301"/>
        <v>0</v>
      </c>
      <c r="EK254" s="108">
        <f t="shared" si="301"/>
        <v>0</v>
      </c>
      <c r="EL254" s="108">
        <f t="shared" si="301"/>
        <v>0</v>
      </c>
      <c r="EM254" s="108">
        <f t="shared" si="301"/>
        <v>0</v>
      </c>
      <c r="EN254" s="108">
        <f t="shared" si="301"/>
        <v>0</v>
      </c>
      <c r="EO254" s="108">
        <f t="shared" si="301"/>
        <v>0</v>
      </c>
      <c r="EP254" s="108">
        <f t="shared" si="301"/>
        <v>0</v>
      </c>
      <c r="EQ254" s="108">
        <f t="shared" si="301"/>
        <v>0</v>
      </c>
      <c r="ER254" s="109">
        <f t="shared" si="301"/>
        <v>5305046.4972019987</v>
      </c>
      <c r="ES254" s="108">
        <f t="shared" si="301"/>
        <v>0</v>
      </c>
      <c r="ET254" s="108">
        <f t="shared" si="301"/>
        <v>0</v>
      </c>
      <c r="EU254" s="108">
        <f t="shared" si="301"/>
        <v>7010589.7882820014</v>
      </c>
      <c r="EV254" s="108">
        <f t="shared" si="301"/>
        <v>0</v>
      </c>
      <c r="EW254" s="108">
        <f t="shared" si="301"/>
        <v>0</v>
      </c>
      <c r="EX254" s="108">
        <f t="shared" si="301"/>
        <v>0</v>
      </c>
      <c r="EY254" s="108">
        <f t="shared" si="301"/>
        <v>12315636.285484001</v>
      </c>
      <c r="EZ254" s="108">
        <f>SUM(EZ251:EZ253)</f>
        <v>34826372.032737136</v>
      </c>
      <c r="FA254" s="108">
        <f>SUM(FA251:FA253)</f>
        <v>279085930.89395922</v>
      </c>
      <c r="FB254" s="108">
        <f t="shared" ref="FB254:FC254" si="302">SUM(FB251:FB253)</f>
        <v>0</v>
      </c>
      <c r="FC254" s="108">
        <f t="shared" si="302"/>
        <v>279085930.89395922</v>
      </c>
    </row>
    <row r="255" spans="1:160" outlineLevel="1" x14ac:dyDescent="0.25">
      <c r="A255" s="21">
        <f t="shared" si="293"/>
        <v>247</v>
      </c>
      <c r="B255" s="291"/>
      <c r="C255" s="88" t="s">
        <v>313</v>
      </c>
      <c r="D255" s="110">
        <v>304</v>
      </c>
      <c r="E255" s="61">
        <v>2042.5200000000002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106">
        <f t="shared" si="294"/>
        <v>0</v>
      </c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1">
        <f>SUM(AL255:BW255)</f>
        <v>0</v>
      </c>
      <c r="BY255" s="38">
        <f t="shared" si="289"/>
        <v>0</v>
      </c>
      <c r="BZ255" s="38">
        <f t="shared" si="290"/>
        <v>2042.5200000000002</v>
      </c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38">
        <f>SUM(CA255:DK255)</f>
        <v>0</v>
      </c>
      <c r="DM255" s="38">
        <f t="shared" ref="DM255:DM259" si="303">DL255+BZ255</f>
        <v>2042.5200000000002</v>
      </c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1">
        <f>SUM(DN255:EX255)</f>
        <v>0</v>
      </c>
      <c r="EZ255" s="61">
        <f>+BX255+AK255+DL255+EY255</f>
        <v>0</v>
      </c>
      <c r="FA255" s="61">
        <f>+E255+EZ255</f>
        <v>2042.5200000000002</v>
      </c>
      <c r="FB255" s="6"/>
      <c r="FC255" s="61">
        <f>+FA255+FB255</f>
        <v>2042.5200000000002</v>
      </c>
    </row>
    <row r="256" spans="1:160" outlineLevel="1" x14ac:dyDescent="0.25">
      <c r="A256" s="21">
        <f t="shared" si="293"/>
        <v>248</v>
      </c>
      <c r="B256" s="291"/>
      <c r="C256" s="111" t="s">
        <v>314</v>
      </c>
      <c r="D256" s="112">
        <v>305</v>
      </c>
      <c r="E256" s="61">
        <v>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106">
        <f t="shared" si="294"/>
        <v>0</v>
      </c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1">
        <f>SUM(AL256:BW256)</f>
        <v>0</v>
      </c>
      <c r="BY256" s="38">
        <f t="shared" si="289"/>
        <v>0</v>
      </c>
      <c r="BZ256" s="38">
        <f t="shared" si="290"/>
        <v>0</v>
      </c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38">
        <f t="shared" ref="DL256:DL259" si="304">SUM(CA256:DK256)</f>
        <v>0</v>
      </c>
      <c r="DM256" s="38">
        <f t="shared" si="303"/>
        <v>0</v>
      </c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1">
        <f t="shared" ref="EY256:EY259" si="305">SUM(DN256:EX256)</f>
        <v>0</v>
      </c>
      <c r="EZ256" s="61">
        <f t="shared" ref="EZ256:EZ259" si="306">+BX256+AK256+DL256+EY256</f>
        <v>0</v>
      </c>
      <c r="FA256" s="61">
        <f t="shared" ref="FA256:FA259" si="307">+E256+EZ256</f>
        <v>0</v>
      </c>
      <c r="FB256" s="6"/>
      <c r="FC256" s="61">
        <f t="shared" ref="FC256:FC259" si="308">+FA256+FB256</f>
        <v>0</v>
      </c>
    </row>
    <row r="257" spans="1:159" outlineLevel="1" x14ac:dyDescent="0.25">
      <c r="A257" s="21">
        <f t="shared" si="293"/>
        <v>249</v>
      </c>
      <c r="B257" s="291"/>
      <c r="C257" s="111" t="s">
        <v>315</v>
      </c>
      <c r="D257" s="112">
        <v>311</v>
      </c>
      <c r="E257" s="61">
        <v>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106">
        <f t="shared" si="294"/>
        <v>0</v>
      </c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1">
        <f>SUM(AL257:BW257)</f>
        <v>0</v>
      </c>
      <c r="BY257" s="38">
        <f t="shared" si="289"/>
        <v>0</v>
      </c>
      <c r="BZ257" s="38">
        <f t="shared" si="290"/>
        <v>0</v>
      </c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38">
        <f t="shared" si="304"/>
        <v>0</v>
      </c>
      <c r="DM257" s="38">
        <f t="shared" si="303"/>
        <v>0</v>
      </c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1">
        <f t="shared" si="305"/>
        <v>0</v>
      </c>
      <c r="EZ257" s="61">
        <f t="shared" si="306"/>
        <v>0</v>
      </c>
      <c r="FA257" s="61">
        <f t="shared" si="307"/>
        <v>0</v>
      </c>
      <c r="FB257" s="6"/>
      <c r="FC257" s="61">
        <f t="shared" si="308"/>
        <v>0</v>
      </c>
    </row>
    <row r="258" spans="1:159" outlineLevel="1" x14ac:dyDescent="0.25">
      <c r="A258" s="21">
        <f t="shared" si="293"/>
        <v>250</v>
      </c>
      <c r="B258" s="291"/>
      <c r="C258" s="111" t="s">
        <v>316</v>
      </c>
      <c r="D258" s="112">
        <v>320</v>
      </c>
      <c r="E258" s="61">
        <v>0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106">
        <f t="shared" si="294"/>
        <v>0</v>
      </c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1">
        <f>SUM(AL258:BW258)</f>
        <v>0</v>
      </c>
      <c r="BY258" s="38">
        <f t="shared" si="289"/>
        <v>0</v>
      </c>
      <c r="BZ258" s="38">
        <f t="shared" si="290"/>
        <v>0</v>
      </c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38">
        <f t="shared" si="304"/>
        <v>0</v>
      </c>
      <c r="DM258" s="38">
        <f t="shared" si="303"/>
        <v>0</v>
      </c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1">
        <f>SUM(DN258:EX258)</f>
        <v>0</v>
      </c>
      <c r="EZ258" s="61">
        <f>+BX258+AK258+DL258+EY258</f>
        <v>0</v>
      </c>
      <c r="FA258" s="61">
        <f>+E258+EZ258</f>
        <v>0</v>
      </c>
      <c r="FB258" s="6"/>
      <c r="FC258" s="61">
        <f>+FA258+FB258</f>
        <v>0</v>
      </c>
    </row>
    <row r="259" spans="1:159" ht="31.5" outlineLevel="1" x14ac:dyDescent="0.25">
      <c r="A259" s="21">
        <f t="shared" si="293"/>
        <v>251</v>
      </c>
      <c r="B259" s="291"/>
      <c r="C259" s="90" t="s">
        <v>317</v>
      </c>
      <c r="D259" s="113">
        <v>321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106">
        <f t="shared" si="294"/>
        <v>0</v>
      </c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1">
        <f>SUM(AL259:BW259)</f>
        <v>0</v>
      </c>
      <c r="BY259" s="38">
        <f t="shared" si="289"/>
        <v>0</v>
      </c>
      <c r="BZ259" s="38">
        <f t="shared" si="290"/>
        <v>0</v>
      </c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38">
        <f t="shared" si="304"/>
        <v>0</v>
      </c>
      <c r="DM259" s="38">
        <f t="shared" si="303"/>
        <v>0</v>
      </c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1">
        <f t="shared" si="305"/>
        <v>0</v>
      </c>
      <c r="EZ259" s="61">
        <f t="shared" si="306"/>
        <v>0</v>
      </c>
      <c r="FA259" s="61">
        <f t="shared" si="307"/>
        <v>0</v>
      </c>
      <c r="FB259" s="6"/>
      <c r="FC259" s="61">
        <f t="shared" si="308"/>
        <v>0</v>
      </c>
    </row>
    <row r="260" spans="1:159" outlineLevel="1" x14ac:dyDescent="0.25">
      <c r="A260" s="21">
        <f t="shared" si="293"/>
        <v>252</v>
      </c>
      <c r="B260" s="319"/>
      <c r="C260" s="314" t="s">
        <v>318</v>
      </c>
      <c r="D260" s="315"/>
      <c r="E260" s="108">
        <f>SUM(E255:E259)</f>
        <v>2042.5200000000002</v>
      </c>
      <c r="F260" s="108">
        <f t="shared" ref="F260:BQ260" si="309">SUM(F255:F259)</f>
        <v>0</v>
      </c>
      <c r="G260" s="108">
        <f t="shared" si="309"/>
        <v>0</v>
      </c>
      <c r="H260" s="108">
        <f t="shared" si="309"/>
        <v>0</v>
      </c>
      <c r="I260" s="108">
        <f t="shared" si="309"/>
        <v>0</v>
      </c>
      <c r="J260" s="108">
        <f t="shared" si="309"/>
        <v>0</v>
      </c>
      <c r="K260" s="108">
        <f t="shared" si="309"/>
        <v>0</v>
      </c>
      <c r="L260" s="108">
        <f t="shared" si="309"/>
        <v>0</v>
      </c>
      <c r="M260" s="108">
        <f t="shared" si="309"/>
        <v>0</v>
      </c>
      <c r="N260" s="108">
        <f t="shared" si="309"/>
        <v>0</v>
      </c>
      <c r="O260" s="108">
        <f t="shared" si="309"/>
        <v>0</v>
      </c>
      <c r="P260" s="108">
        <f t="shared" si="309"/>
        <v>0</v>
      </c>
      <c r="Q260" s="108">
        <f t="shared" si="309"/>
        <v>0</v>
      </c>
      <c r="R260" s="108">
        <f t="shared" si="309"/>
        <v>0</v>
      </c>
      <c r="S260" s="108">
        <f t="shared" si="309"/>
        <v>0</v>
      </c>
      <c r="T260" s="108">
        <f t="shared" si="309"/>
        <v>0</v>
      </c>
      <c r="U260" s="108">
        <f t="shared" si="309"/>
        <v>0</v>
      </c>
      <c r="V260" s="108">
        <f t="shared" si="309"/>
        <v>0</v>
      </c>
      <c r="W260" s="108">
        <f t="shared" si="309"/>
        <v>0</v>
      </c>
      <c r="X260" s="108">
        <f t="shared" si="309"/>
        <v>0</v>
      </c>
      <c r="Y260" s="108">
        <f t="shared" si="309"/>
        <v>0</v>
      </c>
      <c r="Z260" s="108">
        <f t="shared" si="309"/>
        <v>0</v>
      </c>
      <c r="AA260" s="108">
        <f t="shared" si="309"/>
        <v>0</v>
      </c>
      <c r="AB260" s="108">
        <f t="shared" si="309"/>
        <v>0</v>
      </c>
      <c r="AC260" s="108">
        <f t="shared" si="309"/>
        <v>0</v>
      </c>
      <c r="AD260" s="108">
        <f t="shared" si="309"/>
        <v>0</v>
      </c>
      <c r="AE260" s="108">
        <f t="shared" si="309"/>
        <v>0</v>
      </c>
      <c r="AF260" s="108">
        <f t="shared" si="309"/>
        <v>0</v>
      </c>
      <c r="AG260" s="108">
        <f t="shared" si="309"/>
        <v>0</v>
      </c>
      <c r="AH260" s="108">
        <f t="shared" si="309"/>
        <v>0</v>
      </c>
      <c r="AI260" s="108">
        <f t="shared" si="309"/>
        <v>0</v>
      </c>
      <c r="AJ260" s="108">
        <f t="shared" si="309"/>
        <v>0</v>
      </c>
      <c r="AK260" s="108">
        <f t="shared" si="309"/>
        <v>0</v>
      </c>
      <c r="AL260" s="108">
        <f t="shared" si="309"/>
        <v>0</v>
      </c>
      <c r="AM260" s="108">
        <f t="shared" si="309"/>
        <v>0</v>
      </c>
      <c r="AN260" s="108">
        <f t="shared" si="309"/>
        <v>0</v>
      </c>
      <c r="AO260" s="108">
        <f t="shared" si="309"/>
        <v>0</v>
      </c>
      <c r="AP260" s="108">
        <f t="shared" si="309"/>
        <v>0</v>
      </c>
      <c r="AQ260" s="108">
        <f t="shared" si="309"/>
        <v>0</v>
      </c>
      <c r="AR260" s="108">
        <f t="shared" si="309"/>
        <v>0</v>
      </c>
      <c r="AS260" s="108">
        <f t="shared" si="309"/>
        <v>0</v>
      </c>
      <c r="AT260" s="108">
        <f t="shared" si="309"/>
        <v>0</v>
      </c>
      <c r="AU260" s="108">
        <f t="shared" si="309"/>
        <v>0</v>
      </c>
      <c r="AV260" s="108">
        <f t="shared" si="309"/>
        <v>0</v>
      </c>
      <c r="AW260" s="108">
        <f t="shared" si="309"/>
        <v>0</v>
      </c>
      <c r="AX260" s="108">
        <f t="shared" si="309"/>
        <v>0</v>
      </c>
      <c r="AY260" s="108">
        <f t="shared" si="309"/>
        <v>0</v>
      </c>
      <c r="AZ260" s="108">
        <f t="shared" si="309"/>
        <v>0</v>
      </c>
      <c r="BA260" s="108">
        <f t="shared" si="309"/>
        <v>0</v>
      </c>
      <c r="BB260" s="108">
        <f t="shared" si="309"/>
        <v>0</v>
      </c>
      <c r="BC260" s="108">
        <f t="shared" si="309"/>
        <v>0</v>
      </c>
      <c r="BD260" s="108">
        <f t="shared" si="309"/>
        <v>0</v>
      </c>
      <c r="BE260" s="108">
        <f t="shared" si="309"/>
        <v>0</v>
      </c>
      <c r="BF260" s="108">
        <f t="shared" si="309"/>
        <v>0</v>
      </c>
      <c r="BG260" s="108">
        <f t="shared" si="309"/>
        <v>0</v>
      </c>
      <c r="BH260" s="108">
        <f t="shared" si="309"/>
        <v>0</v>
      </c>
      <c r="BI260" s="108">
        <f t="shared" si="309"/>
        <v>0</v>
      </c>
      <c r="BJ260" s="108">
        <f t="shared" si="309"/>
        <v>0</v>
      </c>
      <c r="BK260" s="108">
        <f t="shared" si="309"/>
        <v>0</v>
      </c>
      <c r="BL260" s="108">
        <f t="shared" si="309"/>
        <v>0</v>
      </c>
      <c r="BM260" s="108">
        <f t="shared" si="309"/>
        <v>0</v>
      </c>
      <c r="BN260" s="108">
        <f t="shared" si="309"/>
        <v>0</v>
      </c>
      <c r="BO260" s="108">
        <f t="shared" si="309"/>
        <v>0</v>
      </c>
      <c r="BP260" s="108">
        <f t="shared" si="309"/>
        <v>0</v>
      </c>
      <c r="BQ260" s="108">
        <f t="shared" si="309"/>
        <v>0</v>
      </c>
      <c r="BR260" s="108">
        <f t="shared" ref="BR260:EC260" si="310">SUM(BR255:BR259)</f>
        <v>0</v>
      </c>
      <c r="BS260" s="108">
        <f t="shared" si="310"/>
        <v>0</v>
      </c>
      <c r="BT260" s="108">
        <f t="shared" si="310"/>
        <v>0</v>
      </c>
      <c r="BU260" s="108">
        <f t="shared" si="310"/>
        <v>0</v>
      </c>
      <c r="BV260" s="108">
        <f t="shared" si="310"/>
        <v>0</v>
      </c>
      <c r="BW260" s="108">
        <f t="shared" si="310"/>
        <v>0</v>
      </c>
      <c r="BX260" s="108">
        <f t="shared" si="310"/>
        <v>0</v>
      </c>
      <c r="BY260" s="108">
        <f t="shared" si="310"/>
        <v>0</v>
      </c>
      <c r="BZ260" s="108">
        <f t="shared" si="310"/>
        <v>2042.5200000000002</v>
      </c>
      <c r="CA260" s="108">
        <f t="shared" si="310"/>
        <v>0</v>
      </c>
      <c r="CB260" s="108">
        <f t="shared" si="310"/>
        <v>0</v>
      </c>
      <c r="CC260" s="108">
        <f t="shared" si="310"/>
        <v>0</v>
      </c>
      <c r="CD260" s="108">
        <f t="shared" si="310"/>
        <v>0</v>
      </c>
      <c r="CE260" s="108">
        <f t="shared" si="310"/>
        <v>0</v>
      </c>
      <c r="CF260" s="108">
        <f t="shared" si="310"/>
        <v>0</v>
      </c>
      <c r="CG260" s="108">
        <f t="shared" si="310"/>
        <v>0</v>
      </c>
      <c r="CH260" s="108">
        <f t="shared" si="310"/>
        <v>0</v>
      </c>
      <c r="CI260" s="108">
        <f t="shared" si="310"/>
        <v>0</v>
      </c>
      <c r="CJ260" s="108">
        <f t="shared" si="310"/>
        <v>0</v>
      </c>
      <c r="CK260" s="108">
        <f t="shared" si="310"/>
        <v>0</v>
      </c>
      <c r="CL260" s="108">
        <f t="shared" si="310"/>
        <v>0</v>
      </c>
      <c r="CM260" s="108">
        <f t="shared" si="310"/>
        <v>0</v>
      </c>
      <c r="CN260" s="108">
        <f t="shared" si="310"/>
        <v>0</v>
      </c>
      <c r="CO260" s="108">
        <f t="shared" si="310"/>
        <v>0</v>
      </c>
      <c r="CP260" s="108">
        <f t="shared" si="310"/>
        <v>0</v>
      </c>
      <c r="CQ260" s="108">
        <f t="shared" si="310"/>
        <v>0</v>
      </c>
      <c r="CR260" s="108">
        <f t="shared" si="310"/>
        <v>0</v>
      </c>
      <c r="CS260" s="108">
        <f t="shared" si="310"/>
        <v>0</v>
      </c>
      <c r="CT260" s="108">
        <f t="shared" si="310"/>
        <v>0</v>
      </c>
      <c r="CU260" s="108">
        <f t="shared" si="310"/>
        <v>0</v>
      </c>
      <c r="CV260" s="108">
        <f t="shared" si="310"/>
        <v>0</v>
      </c>
      <c r="CW260" s="108">
        <f t="shared" si="310"/>
        <v>0</v>
      </c>
      <c r="CX260" s="108">
        <f t="shared" si="310"/>
        <v>0</v>
      </c>
      <c r="CY260" s="108">
        <f t="shared" si="310"/>
        <v>0</v>
      </c>
      <c r="CZ260" s="108">
        <f t="shared" si="310"/>
        <v>0</v>
      </c>
      <c r="DA260" s="108">
        <f t="shared" si="310"/>
        <v>0</v>
      </c>
      <c r="DB260" s="108">
        <f t="shared" si="310"/>
        <v>0</v>
      </c>
      <c r="DC260" s="108">
        <f t="shared" si="310"/>
        <v>0</v>
      </c>
      <c r="DD260" s="108">
        <f t="shared" si="310"/>
        <v>0</v>
      </c>
      <c r="DE260" s="108">
        <f t="shared" si="310"/>
        <v>0</v>
      </c>
      <c r="DF260" s="108">
        <f t="shared" si="310"/>
        <v>0</v>
      </c>
      <c r="DG260" s="108">
        <f t="shared" si="310"/>
        <v>0</v>
      </c>
      <c r="DH260" s="108">
        <f t="shared" si="310"/>
        <v>0</v>
      </c>
      <c r="DI260" s="108">
        <f t="shared" si="310"/>
        <v>0</v>
      </c>
      <c r="DJ260" s="108">
        <f t="shared" si="310"/>
        <v>0</v>
      </c>
      <c r="DK260" s="108">
        <f t="shared" si="310"/>
        <v>0</v>
      </c>
      <c r="DL260" s="108">
        <f t="shared" si="310"/>
        <v>0</v>
      </c>
      <c r="DM260" s="108">
        <f t="shared" si="310"/>
        <v>2042.5200000000002</v>
      </c>
      <c r="DN260" s="108">
        <f t="shared" si="310"/>
        <v>0</v>
      </c>
      <c r="DO260" s="108">
        <f t="shared" si="310"/>
        <v>0</v>
      </c>
      <c r="DP260" s="108">
        <f t="shared" si="310"/>
        <v>0</v>
      </c>
      <c r="DQ260" s="108">
        <f t="shared" si="310"/>
        <v>0</v>
      </c>
      <c r="DR260" s="108">
        <f t="shared" si="310"/>
        <v>0</v>
      </c>
      <c r="DS260" s="108">
        <f t="shared" si="310"/>
        <v>0</v>
      </c>
      <c r="DT260" s="108">
        <f t="shared" si="310"/>
        <v>0</v>
      </c>
      <c r="DU260" s="108">
        <f t="shared" si="310"/>
        <v>0</v>
      </c>
      <c r="DV260" s="108">
        <f t="shared" si="310"/>
        <v>0</v>
      </c>
      <c r="DW260" s="108">
        <f t="shared" si="310"/>
        <v>0</v>
      </c>
      <c r="DX260" s="108">
        <f t="shared" si="310"/>
        <v>0</v>
      </c>
      <c r="DY260" s="108">
        <f t="shared" si="310"/>
        <v>0</v>
      </c>
      <c r="DZ260" s="108">
        <f t="shared" si="310"/>
        <v>0</v>
      </c>
      <c r="EA260" s="108">
        <f t="shared" si="310"/>
        <v>0</v>
      </c>
      <c r="EB260" s="108">
        <f t="shared" si="310"/>
        <v>0</v>
      </c>
      <c r="EC260" s="108">
        <f t="shared" si="310"/>
        <v>0</v>
      </c>
      <c r="ED260" s="108">
        <f t="shared" ref="ED260:EY260" si="311">SUM(ED255:ED259)</f>
        <v>0</v>
      </c>
      <c r="EE260" s="108">
        <f t="shared" si="311"/>
        <v>0</v>
      </c>
      <c r="EF260" s="108">
        <f t="shared" si="311"/>
        <v>0</v>
      </c>
      <c r="EG260" s="108">
        <f t="shared" si="311"/>
        <v>0</v>
      </c>
      <c r="EH260" s="108">
        <f t="shared" si="311"/>
        <v>0</v>
      </c>
      <c r="EI260" s="108">
        <f t="shared" si="311"/>
        <v>0</v>
      </c>
      <c r="EJ260" s="108">
        <f t="shared" si="311"/>
        <v>0</v>
      </c>
      <c r="EK260" s="108">
        <f t="shared" si="311"/>
        <v>0</v>
      </c>
      <c r="EL260" s="108">
        <f t="shared" si="311"/>
        <v>0</v>
      </c>
      <c r="EM260" s="108">
        <f t="shared" si="311"/>
        <v>0</v>
      </c>
      <c r="EN260" s="108">
        <f t="shared" si="311"/>
        <v>0</v>
      </c>
      <c r="EO260" s="108">
        <f t="shared" si="311"/>
        <v>0</v>
      </c>
      <c r="EP260" s="108">
        <f t="shared" si="311"/>
        <v>0</v>
      </c>
      <c r="EQ260" s="108">
        <f t="shared" si="311"/>
        <v>0</v>
      </c>
      <c r="ER260" s="108">
        <f t="shared" si="311"/>
        <v>0</v>
      </c>
      <c r="ES260" s="108">
        <f t="shared" si="311"/>
        <v>0</v>
      </c>
      <c r="ET260" s="108">
        <f t="shared" si="311"/>
        <v>0</v>
      </c>
      <c r="EU260" s="108">
        <f t="shared" si="311"/>
        <v>0</v>
      </c>
      <c r="EV260" s="108">
        <f t="shared" si="311"/>
        <v>0</v>
      </c>
      <c r="EW260" s="108">
        <f t="shared" si="311"/>
        <v>0</v>
      </c>
      <c r="EX260" s="108">
        <f t="shared" si="311"/>
        <v>0</v>
      </c>
      <c r="EY260" s="108">
        <f t="shared" si="311"/>
        <v>0</v>
      </c>
      <c r="EZ260" s="108">
        <f>SUM(EZ255:EZ259)</f>
        <v>0</v>
      </c>
      <c r="FA260" s="108">
        <f>SUM(FA255:FA259)</f>
        <v>2042.5200000000002</v>
      </c>
      <c r="FB260" s="108">
        <f t="shared" ref="FB260:FC260" si="312">SUM(FB255:FB259)</f>
        <v>0</v>
      </c>
      <c r="FC260" s="108">
        <f t="shared" si="312"/>
        <v>2042.5200000000002</v>
      </c>
    </row>
    <row r="261" spans="1:159" outlineLevel="1" x14ac:dyDescent="0.25">
      <c r="A261" s="21">
        <f t="shared" si="293"/>
        <v>253</v>
      </c>
      <c r="B261" s="319"/>
      <c r="C261" s="114" t="s">
        <v>319</v>
      </c>
      <c r="D261" s="115">
        <v>350.1</v>
      </c>
      <c r="E261" s="61">
        <v>1342896.1999999997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106">
        <f t="shared" si="294"/>
        <v>0</v>
      </c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1"/>
      <c r="BT261" s="6"/>
      <c r="BU261" s="6"/>
      <c r="BV261" s="6"/>
      <c r="BW261" s="6"/>
      <c r="BX261" s="61">
        <f t="shared" ref="BX261:BX273" si="313">SUM(AL261:BW261)</f>
        <v>0</v>
      </c>
      <c r="BY261" s="38">
        <f t="shared" si="289"/>
        <v>0</v>
      </c>
      <c r="BZ261" s="38">
        <f t="shared" si="290"/>
        <v>1342896.1999999997</v>
      </c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1"/>
      <c r="DI261" s="6"/>
      <c r="DJ261" s="6"/>
      <c r="DK261" s="6"/>
      <c r="DL261" s="38">
        <f t="shared" ref="DL261:DL265" si="314">SUM(CA261:DK261)</f>
        <v>0</v>
      </c>
      <c r="DM261" s="38">
        <f t="shared" ref="DM261:DM273" si="315">DL261+BZ261</f>
        <v>1342896.1999999997</v>
      </c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1"/>
      <c r="EV261" s="6"/>
      <c r="EW261" s="6"/>
      <c r="EX261" s="6"/>
      <c r="EY261" s="61">
        <f>SUM(DN261:EX261)</f>
        <v>0</v>
      </c>
      <c r="EZ261" s="61">
        <f>+BX261+AK261+DL261+EY261</f>
        <v>0</v>
      </c>
      <c r="FA261" s="61">
        <f>+E261+EZ261</f>
        <v>1342896.1999999997</v>
      </c>
      <c r="FB261" s="6"/>
      <c r="FC261" s="61">
        <f>+FA261+FB261</f>
        <v>1342896.1999999997</v>
      </c>
    </row>
    <row r="262" spans="1:159" outlineLevel="1" x14ac:dyDescent="0.25">
      <c r="A262" s="21">
        <f t="shared" si="293"/>
        <v>254</v>
      </c>
      <c r="B262" s="319"/>
      <c r="C262" s="104" t="s">
        <v>320</v>
      </c>
      <c r="D262" s="116">
        <v>350.2</v>
      </c>
      <c r="E262" s="61">
        <v>37077.749999999993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106">
        <f t="shared" si="294"/>
        <v>0</v>
      </c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1"/>
      <c r="BT262" s="6"/>
      <c r="BU262" s="6"/>
      <c r="BV262" s="6"/>
      <c r="BW262" s="6"/>
      <c r="BX262" s="61">
        <f t="shared" si="313"/>
        <v>0</v>
      </c>
      <c r="BY262" s="38">
        <f t="shared" si="289"/>
        <v>0</v>
      </c>
      <c r="BZ262" s="38">
        <f t="shared" si="290"/>
        <v>37077.749999999993</v>
      </c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1"/>
      <c r="DI262" s="6"/>
      <c r="DJ262" s="6"/>
      <c r="DK262" s="6"/>
      <c r="DL262" s="38">
        <f t="shared" si="314"/>
        <v>0</v>
      </c>
      <c r="DM262" s="38">
        <f t="shared" si="315"/>
        <v>37077.749999999993</v>
      </c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1"/>
      <c r="EV262" s="6"/>
      <c r="EW262" s="6"/>
      <c r="EX262" s="6"/>
      <c r="EY262" s="61">
        <f t="shared" ref="EY262:EY325" si="316">SUM(DN262:EX262)</f>
        <v>0</v>
      </c>
      <c r="EZ262" s="61">
        <f t="shared" ref="EZ262:EZ272" si="317">+BX262+AK262+DL262+EY262</f>
        <v>0</v>
      </c>
      <c r="FA262" s="61">
        <f t="shared" ref="FA262:FA325" si="318">+E262+EZ262</f>
        <v>37077.749999999993</v>
      </c>
      <c r="FB262" s="6"/>
      <c r="FC262" s="61">
        <f t="shared" ref="FC262:FC325" si="319">+FA262+FB262</f>
        <v>37077.749999999993</v>
      </c>
    </row>
    <row r="263" spans="1:159" outlineLevel="1" x14ac:dyDescent="0.25">
      <c r="A263" s="21">
        <f t="shared" si="293"/>
        <v>255</v>
      </c>
      <c r="B263" s="319"/>
      <c r="C263" s="104" t="s">
        <v>314</v>
      </c>
      <c r="D263" s="116">
        <v>351</v>
      </c>
      <c r="E263" s="61">
        <v>1093978.0483333333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105">
        <v>69.361666666809469</v>
      </c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106">
        <f t="shared" si="294"/>
        <v>69.361666666809469</v>
      </c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105"/>
      <c r="BO263" s="6"/>
      <c r="BP263" s="105"/>
      <c r="BQ263" s="6"/>
      <c r="BR263" s="105"/>
      <c r="BS263" s="61">
        <v>47785.03</v>
      </c>
      <c r="BT263" s="6"/>
      <c r="BU263" s="105"/>
      <c r="BV263" s="105"/>
      <c r="BW263" s="6"/>
      <c r="BX263" s="61">
        <f t="shared" si="313"/>
        <v>47785.03</v>
      </c>
      <c r="BY263" s="38">
        <f t="shared" si="289"/>
        <v>47854.391666666808</v>
      </c>
      <c r="BZ263" s="38">
        <f t="shared" si="290"/>
        <v>1141832.4400000002</v>
      </c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105"/>
      <c r="DF263" s="6"/>
      <c r="DG263" s="6"/>
      <c r="DH263" s="61">
        <v>59586</v>
      </c>
      <c r="DI263" s="6"/>
      <c r="DJ263" s="6"/>
      <c r="DK263" s="6"/>
      <c r="DL263" s="38">
        <f t="shared" si="314"/>
        <v>59586</v>
      </c>
      <c r="DM263" s="38">
        <f t="shared" si="315"/>
        <v>1201418.4400000002</v>
      </c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105"/>
      <c r="ES263" s="6"/>
      <c r="ET263" s="6"/>
      <c r="EU263" s="61">
        <v>29421.119999999995</v>
      </c>
      <c r="EV263" s="6"/>
      <c r="EW263" s="6"/>
      <c r="EX263" s="6"/>
      <c r="EY263" s="61">
        <f t="shared" si="316"/>
        <v>29421.119999999995</v>
      </c>
      <c r="EZ263" s="61">
        <f t="shared" si="317"/>
        <v>136861.5116666668</v>
      </c>
      <c r="FA263" s="61">
        <f t="shared" si="318"/>
        <v>1230839.56</v>
      </c>
      <c r="FB263" s="6"/>
      <c r="FC263" s="61">
        <f t="shared" si="319"/>
        <v>1230839.56</v>
      </c>
    </row>
    <row r="264" spans="1:159" x14ac:dyDescent="0.25">
      <c r="A264" s="21">
        <f t="shared" si="293"/>
        <v>256</v>
      </c>
      <c r="B264" s="319"/>
      <c r="C264" s="104" t="s">
        <v>321</v>
      </c>
      <c r="D264" s="116">
        <v>352</v>
      </c>
      <c r="E264" s="61">
        <v>15587022.887083329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105">
        <v>400713.34291667119</v>
      </c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106">
        <f t="shared" si="294"/>
        <v>400713.34291667119</v>
      </c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105"/>
      <c r="BO264" s="6"/>
      <c r="BP264" s="105"/>
      <c r="BQ264" s="6"/>
      <c r="BR264" s="105"/>
      <c r="BS264" s="61">
        <v>833116.67</v>
      </c>
      <c r="BT264" s="6"/>
      <c r="BU264" s="105"/>
      <c r="BV264" s="105"/>
      <c r="BW264" s="6"/>
      <c r="BX264" s="61">
        <f t="shared" si="313"/>
        <v>833116.67</v>
      </c>
      <c r="BY264" s="38">
        <f t="shared" si="289"/>
        <v>1233830.0129166711</v>
      </c>
      <c r="BZ264" s="38">
        <f t="shared" si="290"/>
        <v>16820852.899999999</v>
      </c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105"/>
      <c r="DF264" s="6"/>
      <c r="DG264" s="6"/>
      <c r="DH264" s="61">
        <v>1038862.5599999999</v>
      </c>
      <c r="DI264" s="6"/>
      <c r="DJ264" s="6"/>
      <c r="DK264" s="6"/>
      <c r="DL264" s="38">
        <f t="shared" si="314"/>
        <v>1038862.5599999999</v>
      </c>
      <c r="DM264" s="38">
        <f t="shared" si="315"/>
        <v>17859715.459999997</v>
      </c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105"/>
      <c r="ES264" s="6"/>
      <c r="ET264" s="6"/>
      <c r="EU264" s="61">
        <v>512948.10000000009</v>
      </c>
      <c r="EV264" s="6"/>
      <c r="EW264" s="6"/>
      <c r="EX264" s="6"/>
      <c r="EY264" s="61">
        <f>SUM(DN264:EX264)</f>
        <v>512948.10000000009</v>
      </c>
      <c r="EZ264" s="61">
        <f>+BX264+AK264+DL264+EY264</f>
        <v>2785640.6729166713</v>
      </c>
      <c r="FA264" s="61">
        <f>+E264+EZ264</f>
        <v>18372663.560000002</v>
      </c>
      <c r="FB264" s="6"/>
      <c r="FC264" s="61">
        <f>+FA264+FB264</f>
        <v>18372663.560000002</v>
      </c>
    </row>
    <row r="265" spans="1:159" outlineLevel="1" x14ac:dyDescent="0.25">
      <c r="A265" s="21">
        <f t="shared" si="293"/>
        <v>257</v>
      </c>
      <c r="B265" s="319"/>
      <c r="C265" s="104" t="s">
        <v>322</v>
      </c>
      <c r="D265" s="116">
        <v>352.1</v>
      </c>
      <c r="E265" s="61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106">
        <f t="shared" si="294"/>
        <v>0</v>
      </c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105"/>
      <c r="BO265" s="6"/>
      <c r="BP265" s="105"/>
      <c r="BQ265" s="6"/>
      <c r="BR265" s="105"/>
      <c r="BS265" s="61"/>
      <c r="BT265" s="6"/>
      <c r="BU265" s="105"/>
      <c r="BV265" s="105"/>
      <c r="BW265" s="6"/>
      <c r="BX265" s="61">
        <f t="shared" si="313"/>
        <v>0</v>
      </c>
      <c r="BY265" s="38">
        <f t="shared" si="289"/>
        <v>0</v>
      </c>
      <c r="BZ265" s="38">
        <f t="shared" si="290"/>
        <v>0</v>
      </c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105"/>
      <c r="DF265" s="6"/>
      <c r="DG265" s="6"/>
      <c r="DH265" s="61"/>
      <c r="DI265" s="6"/>
      <c r="DJ265" s="6"/>
      <c r="DK265" s="6"/>
      <c r="DL265" s="38">
        <f t="shared" si="314"/>
        <v>0</v>
      </c>
      <c r="DM265" s="38">
        <f t="shared" si="315"/>
        <v>0</v>
      </c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105"/>
      <c r="ES265" s="6"/>
      <c r="ET265" s="6"/>
      <c r="EU265" s="61"/>
      <c r="EV265" s="6"/>
      <c r="EW265" s="6"/>
      <c r="EX265" s="6"/>
      <c r="EY265" s="61">
        <f t="shared" si="316"/>
        <v>0</v>
      </c>
      <c r="EZ265" s="61">
        <f t="shared" si="317"/>
        <v>0</v>
      </c>
      <c r="FA265" s="61">
        <f t="shared" si="318"/>
        <v>0</v>
      </c>
      <c r="FB265" s="6"/>
      <c r="FC265" s="61">
        <f t="shared" si="319"/>
        <v>0</v>
      </c>
    </row>
    <row r="266" spans="1:159" outlineLevel="1" x14ac:dyDescent="0.25">
      <c r="A266" s="21">
        <f t="shared" si="293"/>
        <v>258</v>
      </c>
      <c r="B266" s="319"/>
      <c r="C266" s="104" t="s">
        <v>323</v>
      </c>
      <c r="D266" s="116">
        <v>352.2</v>
      </c>
      <c r="E266" s="61">
        <v>1757701.3599999996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106">
        <f t="shared" si="294"/>
        <v>0</v>
      </c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105"/>
      <c r="BO266" s="6"/>
      <c r="BP266" s="105"/>
      <c r="BQ266" s="6"/>
      <c r="BR266" s="105"/>
      <c r="BS266" s="61"/>
      <c r="BT266" s="6"/>
      <c r="BU266" s="105"/>
      <c r="BV266" s="105"/>
      <c r="BW266" s="6"/>
      <c r="BX266" s="61">
        <f t="shared" si="313"/>
        <v>0</v>
      </c>
      <c r="BY266" s="38">
        <f t="shared" si="289"/>
        <v>0</v>
      </c>
      <c r="BZ266" s="38">
        <f t="shared" si="290"/>
        <v>1757701.3599999996</v>
      </c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105"/>
      <c r="DF266" s="6"/>
      <c r="DG266" s="6"/>
      <c r="DH266" s="61"/>
      <c r="DI266" s="6"/>
      <c r="DJ266" s="6"/>
      <c r="DK266" s="6"/>
      <c r="DL266" s="38">
        <f t="shared" ref="DL266:DL273" si="320">SUM(CA266:DK266)</f>
        <v>0</v>
      </c>
      <c r="DM266" s="38">
        <f t="shared" si="315"/>
        <v>1757701.3599999996</v>
      </c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105"/>
      <c r="ES266" s="6"/>
      <c r="ET266" s="6"/>
      <c r="EU266" s="61"/>
      <c r="EV266" s="6"/>
      <c r="EW266" s="6"/>
      <c r="EX266" s="6"/>
      <c r="EY266" s="61">
        <f t="shared" si="316"/>
        <v>0</v>
      </c>
      <c r="EZ266" s="61">
        <f t="shared" si="317"/>
        <v>0</v>
      </c>
      <c r="FA266" s="61">
        <f t="shared" si="318"/>
        <v>1757701.3599999996</v>
      </c>
      <c r="FB266" s="6"/>
      <c r="FC266" s="61">
        <f t="shared" si="319"/>
        <v>1757701.3599999996</v>
      </c>
    </row>
    <row r="267" spans="1:159" outlineLevel="1" x14ac:dyDescent="0.25">
      <c r="A267" s="21">
        <f t="shared" si="293"/>
        <v>259</v>
      </c>
      <c r="B267" s="319"/>
      <c r="C267" s="104" t="s">
        <v>324</v>
      </c>
      <c r="D267" s="116">
        <v>352.3</v>
      </c>
      <c r="E267" s="61">
        <v>4185430.8299999987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106">
        <f t="shared" si="294"/>
        <v>0</v>
      </c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105"/>
      <c r="BO267" s="6"/>
      <c r="BP267" s="105"/>
      <c r="BQ267" s="6"/>
      <c r="BR267" s="105"/>
      <c r="BS267" s="61"/>
      <c r="BT267" s="6"/>
      <c r="BU267" s="105"/>
      <c r="BV267" s="105"/>
      <c r="BW267" s="6"/>
      <c r="BX267" s="61">
        <f t="shared" si="313"/>
        <v>0</v>
      </c>
      <c r="BY267" s="38">
        <f t="shared" si="289"/>
        <v>0</v>
      </c>
      <c r="BZ267" s="38">
        <f t="shared" si="290"/>
        <v>4185430.8299999987</v>
      </c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105"/>
      <c r="DF267" s="6"/>
      <c r="DG267" s="6"/>
      <c r="DH267" s="61"/>
      <c r="DI267" s="6"/>
      <c r="DJ267" s="6"/>
      <c r="DK267" s="6"/>
      <c r="DL267" s="38">
        <f t="shared" si="320"/>
        <v>0</v>
      </c>
      <c r="DM267" s="38">
        <f t="shared" si="315"/>
        <v>4185430.8299999987</v>
      </c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105"/>
      <c r="ES267" s="6"/>
      <c r="ET267" s="6"/>
      <c r="EU267" s="61"/>
      <c r="EV267" s="6"/>
      <c r="EW267" s="6"/>
      <c r="EX267" s="6"/>
      <c r="EY267" s="61">
        <f t="shared" si="316"/>
        <v>0</v>
      </c>
      <c r="EZ267" s="61">
        <f t="shared" si="317"/>
        <v>0</v>
      </c>
      <c r="FA267" s="61">
        <f t="shared" si="318"/>
        <v>4185430.8299999987</v>
      </c>
      <c r="FB267" s="6"/>
      <c r="FC267" s="61">
        <f t="shared" si="319"/>
        <v>4185430.8299999987</v>
      </c>
    </row>
    <row r="268" spans="1:159" outlineLevel="1" x14ac:dyDescent="0.25">
      <c r="A268" s="21">
        <f t="shared" si="293"/>
        <v>260</v>
      </c>
      <c r="B268" s="319"/>
      <c r="C268" s="104" t="s">
        <v>325</v>
      </c>
      <c r="D268" s="116">
        <v>353</v>
      </c>
      <c r="E268" s="61">
        <v>3330266.899999999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106">
        <f t="shared" si="294"/>
        <v>0</v>
      </c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105"/>
      <c r="BO268" s="6"/>
      <c r="BP268" s="105"/>
      <c r="BQ268" s="6"/>
      <c r="BR268" s="105"/>
      <c r="BS268" s="61">
        <v>89132.23</v>
      </c>
      <c r="BT268" s="6"/>
      <c r="BU268" s="105"/>
      <c r="BV268" s="105"/>
      <c r="BW268" s="6"/>
      <c r="BX268" s="61">
        <f t="shared" si="313"/>
        <v>89132.23</v>
      </c>
      <c r="BY268" s="38">
        <f t="shared" si="289"/>
        <v>89132.23</v>
      </c>
      <c r="BZ268" s="38">
        <f t="shared" si="290"/>
        <v>3419399.129999999</v>
      </c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105"/>
      <c r="DF268" s="6"/>
      <c r="DG268" s="6"/>
      <c r="DH268" s="61">
        <v>111144.24</v>
      </c>
      <c r="DI268" s="6"/>
      <c r="DJ268" s="6"/>
      <c r="DK268" s="6"/>
      <c r="DL268" s="38">
        <f t="shared" si="320"/>
        <v>111144.24</v>
      </c>
      <c r="DM268" s="38">
        <f t="shared" si="315"/>
        <v>3530543.3699999992</v>
      </c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105"/>
      <c r="ES268" s="6"/>
      <c r="ET268" s="6"/>
      <c r="EU268" s="61">
        <v>54878.51999999999</v>
      </c>
      <c r="EV268" s="6"/>
      <c r="EW268" s="6"/>
      <c r="EX268" s="6"/>
      <c r="EY268" s="61">
        <f t="shared" si="316"/>
        <v>54878.51999999999</v>
      </c>
      <c r="EZ268" s="61">
        <f t="shared" si="317"/>
        <v>255154.99</v>
      </c>
      <c r="FA268" s="61">
        <f t="shared" si="318"/>
        <v>3585421.8899999987</v>
      </c>
      <c r="FB268" s="6"/>
      <c r="FC268" s="61">
        <f t="shared" si="319"/>
        <v>3585421.8899999987</v>
      </c>
    </row>
    <row r="269" spans="1:159" outlineLevel="1" x14ac:dyDescent="0.25">
      <c r="A269" s="21">
        <f t="shared" si="293"/>
        <v>261</v>
      </c>
      <c r="B269" s="319"/>
      <c r="C269" s="104" t="s">
        <v>326</v>
      </c>
      <c r="D269" s="116">
        <v>354</v>
      </c>
      <c r="E269" s="61">
        <v>21438856.786249999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106">
        <f t="shared" si="294"/>
        <v>0</v>
      </c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105"/>
      <c r="BO269" s="6"/>
      <c r="BP269" s="105"/>
      <c r="BQ269" s="6"/>
      <c r="BR269" s="105"/>
      <c r="BS269" s="61">
        <v>930568.85</v>
      </c>
      <c r="BT269" s="6"/>
      <c r="BU269" s="105"/>
      <c r="BV269" s="105"/>
      <c r="BW269" s="6"/>
      <c r="BX269" s="61">
        <f t="shared" si="313"/>
        <v>930568.85</v>
      </c>
      <c r="BY269" s="38">
        <f t="shared" si="289"/>
        <v>930568.85</v>
      </c>
      <c r="BZ269" s="38">
        <f t="shared" si="290"/>
        <v>22369425.63625</v>
      </c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105"/>
      <c r="DF269" s="6"/>
      <c r="DG269" s="6"/>
      <c r="DH269" s="61">
        <v>1160381.3999999999</v>
      </c>
      <c r="DI269" s="6"/>
      <c r="DJ269" s="6"/>
      <c r="DK269" s="6"/>
      <c r="DL269" s="38">
        <f t="shared" si="320"/>
        <v>1160381.3999999999</v>
      </c>
      <c r="DM269" s="38">
        <f t="shared" si="315"/>
        <v>23529807.036249999</v>
      </c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105"/>
      <c r="ES269" s="6"/>
      <c r="ET269" s="6"/>
      <c r="EU269" s="61">
        <v>572949.18000000017</v>
      </c>
      <c r="EV269" s="6"/>
      <c r="EW269" s="6"/>
      <c r="EX269" s="6"/>
      <c r="EY269" s="61">
        <f t="shared" si="316"/>
        <v>572949.18000000017</v>
      </c>
      <c r="EZ269" s="61">
        <f t="shared" si="317"/>
        <v>2663899.4300000002</v>
      </c>
      <c r="FA269" s="61">
        <f t="shared" si="318"/>
        <v>24102756.216249999</v>
      </c>
      <c r="FB269" s="6"/>
      <c r="FC269" s="61">
        <f t="shared" si="319"/>
        <v>24102756.216249999</v>
      </c>
    </row>
    <row r="270" spans="1:159" outlineLevel="1" x14ac:dyDescent="0.25">
      <c r="A270" s="21">
        <f t="shared" si="293"/>
        <v>262</v>
      </c>
      <c r="B270" s="319"/>
      <c r="C270" s="104" t="s">
        <v>327</v>
      </c>
      <c r="D270" s="116">
        <v>355</v>
      </c>
      <c r="E270" s="61">
        <v>1336293.67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105">
        <v>1322582.1137499996</v>
      </c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106">
        <f t="shared" si="294"/>
        <v>1322582.1137499996</v>
      </c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105"/>
      <c r="BO270" s="6"/>
      <c r="BP270" s="105"/>
      <c r="BQ270" s="6"/>
      <c r="BR270" s="105"/>
      <c r="BS270" s="61">
        <v>160536.04999999999</v>
      </c>
      <c r="BT270" s="6"/>
      <c r="BU270" s="105"/>
      <c r="BV270" s="105"/>
      <c r="BW270" s="6"/>
      <c r="BX270" s="61">
        <f t="shared" si="313"/>
        <v>160536.04999999999</v>
      </c>
      <c r="BY270" s="38">
        <f t="shared" si="289"/>
        <v>1483118.1637499996</v>
      </c>
      <c r="BZ270" s="38">
        <f t="shared" si="290"/>
        <v>2819411.8337499993</v>
      </c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105"/>
      <c r="DF270" s="6"/>
      <c r="DG270" s="6"/>
      <c r="DH270" s="61">
        <v>200181.96000000002</v>
      </c>
      <c r="DI270" s="6"/>
      <c r="DJ270" s="6"/>
      <c r="DK270" s="6"/>
      <c r="DL270" s="38">
        <f t="shared" si="320"/>
        <v>200181.96000000002</v>
      </c>
      <c r="DM270" s="38">
        <f t="shared" si="315"/>
        <v>3019593.7937499993</v>
      </c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105"/>
      <c r="ES270" s="6"/>
      <c r="ET270" s="6"/>
      <c r="EU270" s="61">
        <v>98841.719999999972</v>
      </c>
      <c r="EV270" s="6"/>
      <c r="EW270" s="6"/>
      <c r="EX270" s="6"/>
      <c r="EY270" s="61">
        <f t="shared" si="316"/>
        <v>98841.719999999972</v>
      </c>
      <c r="EZ270" s="61">
        <f t="shared" si="317"/>
        <v>1782141.8437499995</v>
      </c>
      <c r="FA270" s="61">
        <f t="shared" si="318"/>
        <v>3118435.5137499995</v>
      </c>
      <c r="FB270" s="6"/>
      <c r="FC270" s="61">
        <f t="shared" si="319"/>
        <v>3118435.5137499995</v>
      </c>
    </row>
    <row r="271" spans="1:159" outlineLevel="1" x14ac:dyDescent="0.25">
      <c r="A271" s="21">
        <f t="shared" si="293"/>
        <v>263</v>
      </c>
      <c r="B271" s="319"/>
      <c r="C271" s="104" t="s">
        <v>328</v>
      </c>
      <c r="D271" s="116">
        <v>356</v>
      </c>
      <c r="E271" s="61">
        <v>2821445.7800000007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106">
        <f t="shared" si="294"/>
        <v>0</v>
      </c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105"/>
      <c r="BO271" s="6"/>
      <c r="BP271" s="105"/>
      <c r="BQ271" s="6"/>
      <c r="BR271" s="105"/>
      <c r="BS271" s="61">
        <v>36787.25</v>
      </c>
      <c r="BT271" s="6"/>
      <c r="BU271" s="105"/>
      <c r="BV271" s="105"/>
      <c r="BW271" s="6"/>
      <c r="BX271" s="61">
        <f t="shared" si="313"/>
        <v>36787.25</v>
      </c>
      <c r="BY271" s="38">
        <f t="shared" si="289"/>
        <v>36787.25</v>
      </c>
      <c r="BZ271" s="38">
        <f t="shared" si="290"/>
        <v>2858233.0300000007</v>
      </c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105"/>
      <c r="DF271" s="6"/>
      <c r="DG271" s="6"/>
      <c r="DH271" s="61">
        <v>45872.160000000003</v>
      </c>
      <c r="DI271" s="6"/>
      <c r="DJ271" s="6"/>
      <c r="DK271" s="6"/>
      <c r="DL271" s="38">
        <f t="shared" si="320"/>
        <v>45872.160000000003</v>
      </c>
      <c r="DM271" s="38">
        <f t="shared" si="315"/>
        <v>2904105.1900000009</v>
      </c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105"/>
      <c r="ES271" s="6"/>
      <c r="ET271" s="6"/>
      <c r="EU271" s="61">
        <v>22649.819999999992</v>
      </c>
      <c r="EV271" s="6"/>
      <c r="EW271" s="6"/>
      <c r="EX271" s="6"/>
      <c r="EY271" s="61">
        <f t="shared" si="316"/>
        <v>22649.819999999992</v>
      </c>
      <c r="EZ271" s="61">
        <f t="shared" si="317"/>
        <v>105309.23</v>
      </c>
      <c r="FA271" s="61">
        <f t="shared" si="318"/>
        <v>2926755.0100000007</v>
      </c>
      <c r="FB271" s="6"/>
      <c r="FC271" s="61">
        <f t="shared" si="319"/>
        <v>2926755.0100000007</v>
      </c>
    </row>
    <row r="272" spans="1:159" outlineLevel="1" x14ac:dyDescent="0.25">
      <c r="A272" s="21">
        <f t="shared" si="293"/>
        <v>264</v>
      </c>
      <c r="B272" s="319"/>
      <c r="C272" s="104" t="s">
        <v>316</v>
      </c>
      <c r="D272" s="117">
        <v>357</v>
      </c>
      <c r="E272" s="61">
        <v>455479.97458333336</v>
      </c>
      <c r="X272" s="105">
        <v>4955.9354166666744</v>
      </c>
      <c r="AK272" s="106">
        <f t="shared" si="294"/>
        <v>4955.9354166666744</v>
      </c>
      <c r="BN272" s="105"/>
      <c r="BP272" s="105"/>
      <c r="BR272" s="105"/>
      <c r="BS272" s="61">
        <v>23966.78</v>
      </c>
      <c r="BU272" s="105"/>
      <c r="BV272" s="105"/>
      <c r="BX272" s="61">
        <f t="shared" si="313"/>
        <v>23966.78</v>
      </c>
      <c r="BY272" s="38">
        <f t="shared" si="289"/>
        <v>28922.715416666673</v>
      </c>
      <c r="BZ272" s="38">
        <f t="shared" si="290"/>
        <v>484402.69000000006</v>
      </c>
      <c r="CB272" s="2"/>
      <c r="CC272" s="2"/>
      <c r="DE272" s="105"/>
      <c r="DH272" s="61">
        <v>29885.64</v>
      </c>
      <c r="DL272" s="38">
        <f t="shared" si="320"/>
        <v>29885.64</v>
      </c>
      <c r="DM272" s="38">
        <f t="shared" si="315"/>
        <v>514288.33000000007</v>
      </c>
      <c r="ER272" s="105"/>
      <c r="EU272" s="61">
        <v>14756.279999999999</v>
      </c>
      <c r="EY272" s="61">
        <f t="shared" si="316"/>
        <v>14756.279999999999</v>
      </c>
      <c r="EZ272" s="61">
        <f t="shared" si="317"/>
        <v>73564.635416666672</v>
      </c>
      <c r="FA272" s="61">
        <f t="shared" si="318"/>
        <v>529044.61</v>
      </c>
      <c r="FC272" s="61">
        <f t="shared" si="319"/>
        <v>529044.61</v>
      </c>
    </row>
    <row r="273" spans="1:159" ht="31.5" outlineLevel="1" x14ac:dyDescent="0.25">
      <c r="A273" s="21">
        <f t="shared" si="293"/>
        <v>265</v>
      </c>
      <c r="B273" s="319"/>
      <c r="C273" s="118" t="s">
        <v>329</v>
      </c>
      <c r="D273" s="119">
        <v>358</v>
      </c>
      <c r="AK273" s="106">
        <f t="shared" si="294"/>
        <v>0</v>
      </c>
      <c r="BX273" s="61">
        <f t="shared" si="313"/>
        <v>0</v>
      </c>
      <c r="BY273" s="38">
        <f t="shared" si="289"/>
        <v>0</v>
      </c>
      <c r="BZ273" s="38">
        <f t="shared" si="290"/>
        <v>0</v>
      </c>
      <c r="CB273" s="2"/>
      <c r="CC273" s="2"/>
      <c r="DL273" s="38">
        <f t="shared" si="320"/>
        <v>0</v>
      </c>
      <c r="DM273" s="38">
        <f t="shared" si="315"/>
        <v>0</v>
      </c>
      <c r="EY273" s="61">
        <f t="shared" si="316"/>
        <v>0</v>
      </c>
      <c r="EZ273" s="61">
        <f>+BX273+AK273+DL273+EY273</f>
        <v>0</v>
      </c>
      <c r="FA273" s="61">
        <f t="shared" si="318"/>
        <v>0</v>
      </c>
      <c r="FC273" s="61">
        <f t="shared" si="319"/>
        <v>0</v>
      </c>
    </row>
    <row r="274" spans="1:159" outlineLevel="1" x14ac:dyDescent="0.25">
      <c r="A274" s="21">
        <f t="shared" si="293"/>
        <v>266</v>
      </c>
      <c r="B274" s="319"/>
      <c r="C274" s="304" t="s">
        <v>330</v>
      </c>
      <c r="D274" s="305"/>
      <c r="E274" s="108">
        <f>SUM(E261:E273)</f>
        <v>53386450.186249994</v>
      </c>
      <c r="F274" s="108">
        <f t="shared" ref="F274:BQ274" si="321">SUM(F261:F273)</f>
        <v>0</v>
      </c>
      <c r="G274" s="108">
        <f t="shared" si="321"/>
        <v>0</v>
      </c>
      <c r="H274" s="108">
        <f t="shared" si="321"/>
        <v>0</v>
      </c>
      <c r="I274" s="108">
        <f t="shared" si="321"/>
        <v>0</v>
      </c>
      <c r="J274" s="108">
        <f t="shared" si="321"/>
        <v>0</v>
      </c>
      <c r="K274" s="108">
        <f t="shared" si="321"/>
        <v>0</v>
      </c>
      <c r="L274" s="108">
        <f t="shared" si="321"/>
        <v>0</v>
      </c>
      <c r="M274" s="108">
        <f t="shared" si="321"/>
        <v>0</v>
      </c>
      <c r="N274" s="108">
        <f t="shared" si="321"/>
        <v>0</v>
      </c>
      <c r="O274" s="108">
        <f t="shared" si="321"/>
        <v>0</v>
      </c>
      <c r="P274" s="108">
        <f t="shared" si="321"/>
        <v>0</v>
      </c>
      <c r="Q274" s="108">
        <f t="shared" si="321"/>
        <v>0</v>
      </c>
      <c r="R274" s="108">
        <f t="shared" si="321"/>
        <v>0</v>
      </c>
      <c r="S274" s="108">
        <f t="shared" si="321"/>
        <v>0</v>
      </c>
      <c r="T274" s="108">
        <f t="shared" si="321"/>
        <v>0</v>
      </c>
      <c r="U274" s="108">
        <f t="shared" si="321"/>
        <v>0</v>
      </c>
      <c r="V274" s="108">
        <f t="shared" si="321"/>
        <v>0</v>
      </c>
      <c r="W274" s="108">
        <f t="shared" si="321"/>
        <v>0</v>
      </c>
      <c r="X274" s="108">
        <f t="shared" si="321"/>
        <v>1728320.7537500043</v>
      </c>
      <c r="Y274" s="108">
        <f t="shared" si="321"/>
        <v>0</v>
      </c>
      <c r="Z274" s="108">
        <f t="shared" si="321"/>
        <v>0</v>
      </c>
      <c r="AA274" s="108">
        <f t="shared" si="321"/>
        <v>0</v>
      </c>
      <c r="AB274" s="108">
        <f t="shared" si="321"/>
        <v>0</v>
      </c>
      <c r="AC274" s="108">
        <f t="shared" si="321"/>
        <v>0</v>
      </c>
      <c r="AD274" s="108">
        <f t="shared" si="321"/>
        <v>0</v>
      </c>
      <c r="AE274" s="108">
        <f t="shared" si="321"/>
        <v>0</v>
      </c>
      <c r="AF274" s="108">
        <f t="shared" si="321"/>
        <v>0</v>
      </c>
      <c r="AG274" s="108">
        <f t="shared" si="321"/>
        <v>0</v>
      </c>
      <c r="AH274" s="108">
        <f t="shared" si="321"/>
        <v>0</v>
      </c>
      <c r="AI274" s="108">
        <f t="shared" si="321"/>
        <v>0</v>
      </c>
      <c r="AJ274" s="108">
        <f t="shared" si="321"/>
        <v>0</v>
      </c>
      <c r="AK274" s="108">
        <f t="shared" si="321"/>
        <v>1728320.7537500043</v>
      </c>
      <c r="AL274" s="108">
        <f t="shared" si="321"/>
        <v>0</v>
      </c>
      <c r="AM274" s="108">
        <f t="shared" si="321"/>
        <v>0</v>
      </c>
      <c r="AN274" s="108">
        <f t="shared" si="321"/>
        <v>0</v>
      </c>
      <c r="AO274" s="108">
        <f t="shared" si="321"/>
        <v>0</v>
      </c>
      <c r="AP274" s="108">
        <f t="shared" si="321"/>
        <v>0</v>
      </c>
      <c r="AQ274" s="108">
        <f t="shared" si="321"/>
        <v>0</v>
      </c>
      <c r="AR274" s="108">
        <f t="shared" si="321"/>
        <v>0</v>
      </c>
      <c r="AS274" s="108">
        <f t="shared" si="321"/>
        <v>0</v>
      </c>
      <c r="AT274" s="108">
        <f t="shared" si="321"/>
        <v>0</v>
      </c>
      <c r="AU274" s="108">
        <f t="shared" si="321"/>
        <v>0</v>
      </c>
      <c r="AV274" s="108">
        <f t="shared" si="321"/>
        <v>0</v>
      </c>
      <c r="AW274" s="108">
        <f t="shared" si="321"/>
        <v>0</v>
      </c>
      <c r="AX274" s="108">
        <f t="shared" si="321"/>
        <v>0</v>
      </c>
      <c r="AY274" s="108">
        <f t="shared" si="321"/>
        <v>0</v>
      </c>
      <c r="AZ274" s="108">
        <f t="shared" si="321"/>
        <v>0</v>
      </c>
      <c r="BA274" s="108">
        <f t="shared" si="321"/>
        <v>0</v>
      </c>
      <c r="BB274" s="108">
        <f t="shared" si="321"/>
        <v>0</v>
      </c>
      <c r="BC274" s="108">
        <f t="shared" si="321"/>
        <v>0</v>
      </c>
      <c r="BD274" s="108">
        <f t="shared" si="321"/>
        <v>0</v>
      </c>
      <c r="BE274" s="108">
        <f t="shared" si="321"/>
        <v>0</v>
      </c>
      <c r="BF274" s="108">
        <f t="shared" si="321"/>
        <v>0</v>
      </c>
      <c r="BG274" s="108">
        <f t="shared" si="321"/>
        <v>0</v>
      </c>
      <c r="BH274" s="108">
        <f t="shared" si="321"/>
        <v>0</v>
      </c>
      <c r="BI274" s="108">
        <f t="shared" si="321"/>
        <v>0</v>
      </c>
      <c r="BJ274" s="108">
        <f t="shared" si="321"/>
        <v>0</v>
      </c>
      <c r="BK274" s="108">
        <f t="shared" si="321"/>
        <v>0</v>
      </c>
      <c r="BL274" s="108">
        <f t="shared" si="321"/>
        <v>0</v>
      </c>
      <c r="BM274" s="108">
        <f t="shared" si="321"/>
        <v>0</v>
      </c>
      <c r="BN274" s="109">
        <f t="shared" si="321"/>
        <v>0</v>
      </c>
      <c r="BO274" s="108">
        <f t="shared" si="321"/>
        <v>0</v>
      </c>
      <c r="BP274" s="109">
        <f t="shared" si="321"/>
        <v>0</v>
      </c>
      <c r="BQ274" s="108">
        <f t="shared" si="321"/>
        <v>0</v>
      </c>
      <c r="BR274" s="109">
        <f t="shared" ref="BR274:EC274" si="322">SUM(BR261:BR273)</f>
        <v>0</v>
      </c>
      <c r="BS274" s="108">
        <f t="shared" si="322"/>
        <v>2121892.86</v>
      </c>
      <c r="BT274" s="108">
        <f t="shared" si="322"/>
        <v>0</v>
      </c>
      <c r="BU274" s="108">
        <f t="shared" si="322"/>
        <v>0</v>
      </c>
      <c r="BV274" s="108">
        <f t="shared" si="322"/>
        <v>0</v>
      </c>
      <c r="BW274" s="108">
        <f t="shared" si="322"/>
        <v>0</v>
      </c>
      <c r="BX274" s="108">
        <f t="shared" si="322"/>
        <v>2121892.86</v>
      </c>
      <c r="BY274" s="108">
        <f t="shared" si="322"/>
        <v>3850213.6137500037</v>
      </c>
      <c r="BZ274" s="108">
        <f t="shared" si="322"/>
        <v>57236663.799999997</v>
      </c>
      <c r="CA274" s="108">
        <f t="shared" si="322"/>
        <v>0</v>
      </c>
      <c r="CB274" s="108">
        <f t="shared" si="322"/>
        <v>0</v>
      </c>
      <c r="CC274" s="108">
        <f t="shared" si="322"/>
        <v>0</v>
      </c>
      <c r="CD274" s="108">
        <f t="shared" si="322"/>
        <v>0</v>
      </c>
      <c r="CE274" s="108">
        <f t="shared" si="322"/>
        <v>0</v>
      </c>
      <c r="CF274" s="108">
        <f t="shared" si="322"/>
        <v>0</v>
      </c>
      <c r="CG274" s="108">
        <f t="shared" si="322"/>
        <v>0</v>
      </c>
      <c r="CH274" s="108">
        <f t="shared" si="322"/>
        <v>0</v>
      </c>
      <c r="CI274" s="108">
        <f t="shared" si="322"/>
        <v>0</v>
      </c>
      <c r="CJ274" s="108">
        <f t="shared" si="322"/>
        <v>0</v>
      </c>
      <c r="CK274" s="108">
        <f t="shared" si="322"/>
        <v>0</v>
      </c>
      <c r="CL274" s="108">
        <f t="shared" si="322"/>
        <v>0</v>
      </c>
      <c r="CM274" s="108">
        <f t="shared" si="322"/>
        <v>0</v>
      </c>
      <c r="CN274" s="108">
        <f t="shared" si="322"/>
        <v>0</v>
      </c>
      <c r="CO274" s="108">
        <f t="shared" si="322"/>
        <v>0</v>
      </c>
      <c r="CP274" s="108">
        <f t="shared" si="322"/>
        <v>0</v>
      </c>
      <c r="CQ274" s="108">
        <f t="shared" si="322"/>
        <v>0</v>
      </c>
      <c r="CR274" s="108">
        <f t="shared" si="322"/>
        <v>0</v>
      </c>
      <c r="CS274" s="108">
        <f t="shared" si="322"/>
        <v>0</v>
      </c>
      <c r="CT274" s="108">
        <f t="shared" si="322"/>
        <v>0</v>
      </c>
      <c r="CU274" s="108">
        <f t="shared" si="322"/>
        <v>0</v>
      </c>
      <c r="CV274" s="108">
        <f t="shared" si="322"/>
        <v>0</v>
      </c>
      <c r="CW274" s="108">
        <f t="shared" si="322"/>
        <v>0</v>
      </c>
      <c r="CX274" s="108">
        <f t="shared" si="322"/>
        <v>0</v>
      </c>
      <c r="CY274" s="108">
        <f t="shared" si="322"/>
        <v>0</v>
      </c>
      <c r="CZ274" s="108">
        <f t="shared" si="322"/>
        <v>0</v>
      </c>
      <c r="DA274" s="108">
        <f t="shared" si="322"/>
        <v>0</v>
      </c>
      <c r="DB274" s="108">
        <f t="shared" si="322"/>
        <v>0</v>
      </c>
      <c r="DC274" s="108">
        <f t="shared" si="322"/>
        <v>0</v>
      </c>
      <c r="DD274" s="108">
        <f t="shared" si="322"/>
        <v>0</v>
      </c>
      <c r="DE274" s="109">
        <f t="shared" si="322"/>
        <v>0</v>
      </c>
      <c r="DF274" s="108">
        <f t="shared" si="322"/>
        <v>0</v>
      </c>
      <c r="DG274" s="108">
        <f t="shared" si="322"/>
        <v>0</v>
      </c>
      <c r="DH274" s="108">
        <f t="shared" si="322"/>
        <v>2645913.9600000004</v>
      </c>
      <c r="DI274" s="108">
        <f t="shared" si="322"/>
        <v>0</v>
      </c>
      <c r="DJ274" s="108">
        <f t="shared" si="322"/>
        <v>0</v>
      </c>
      <c r="DK274" s="108">
        <f t="shared" si="322"/>
        <v>0</v>
      </c>
      <c r="DL274" s="108">
        <f t="shared" si="322"/>
        <v>2645913.9600000004</v>
      </c>
      <c r="DM274" s="108">
        <f t="shared" si="322"/>
        <v>59882577.75999999</v>
      </c>
      <c r="DN274" s="108">
        <f t="shared" si="322"/>
        <v>0</v>
      </c>
      <c r="DO274" s="108">
        <f t="shared" si="322"/>
        <v>0</v>
      </c>
      <c r="DP274" s="108">
        <f t="shared" si="322"/>
        <v>0</v>
      </c>
      <c r="DQ274" s="108">
        <f t="shared" si="322"/>
        <v>0</v>
      </c>
      <c r="DR274" s="108">
        <f t="shared" si="322"/>
        <v>0</v>
      </c>
      <c r="DS274" s="108">
        <f t="shared" si="322"/>
        <v>0</v>
      </c>
      <c r="DT274" s="108">
        <f t="shared" si="322"/>
        <v>0</v>
      </c>
      <c r="DU274" s="108">
        <f t="shared" si="322"/>
        <v>0</v>
      </c>
      <c r="DV274" s="108">
        <f t="shared" si="322"/>
        <v>0</v>
      </c>
      <c r="DW274" s="108">
        <f t="shared" si="322"/>
        <v>0</v>
      </c>
      <c r="DX274" s="108">
        <f t="shared" si="322"/>
        <v>0</v>
      </c>
      <c r="DY274" s="108">
        <f t="shared" si="322"/>
        <v>0</v>
      </c>
      <c r="DZ274" s="108">
        <f t="shared" si="322"/>
        <v>0</v>
      </c>
      <c r="EA274" s="108">
        <f t="shared" si="322"/>
        <v>0</v>
      </c>
      <c r="EB274" s="108">
        <f t="shared" si="322"/>
        <v>0</v>
      </c>
      <c r="EC274" s="108">
        <f t="shared" si="322"/>
        <v>0</v>
      </c>
      <c r="ED274" s="108">
        <f t="shared" ref="ED274:EY274" si="323">SUM(ED261:ED273)</f>
        <v>0</v>
      </c>
      <c r="EE274" s="108">
        <f t="shared" si="323"/>
        <v>0</v>
      </c>
      <c r="EF274" s="108">
        <f t="shared" si="323"/>
        <v>0</v>
      </c>
      <c r="EG274" s="108">
        <f t="shared" si="323"/>
        <v>0</v>
      </c>
      <c r="EH274" s="108">
        <f t="shared" si="323"/>
        <v>0</v>
      </c>
      <c r="EI274" s="108">
        <f t="shared" si="323"/>
        <v>0</v>
      </c>
      <c r="EJ274" s="108">
        <f t="shared" si="323"/>
        <v>0</v>
      </c>
      <c r="EK274" s="108">
        <f t="shared" si="323"/>
        <v>0</v>
      </c>
      <c r="EL274" s="108">
        <f t="shared" si="323"/>
        <v>0</v>
      </c>
      <c r="EM274" s="108">
        <f t="shared" si="323"/>
        <v>0</v>
      </c>
      <c r="EN274" s="108">
        <f t="shared" si="323"/>
        <v>0</v>
      </c>
      <c r="EO274" s="108">
        <f t="shared" si="323"/>
        <v>0</v>
      </c>
      <c r="EP274" s="108">
        <f t="shared" si="323"/>
        <v>0</v>
      </c>
      <c r="EQ274" s="108">
        <f t="shared" si="323"/>
        <v>0</v>
      </c>
      <c r="ER274" s="109">
        <f t="shared" si="323"/>
        <v>0</v>
      </c>
      <c r="ES274" s="108">
        <f t="shared" si="323"/>
        <v>0</v>
      </c>
      <c r="ET274" s="108">
        <f t="shared" si="323"/>
        <v>0</v>
      </c>
      <c r="EU274" s="108">
        <f t="shared" si="323"/>
        <v>1306444.7400000005</v>
      </c>
      <c r="EV274" s="108">
        <f t="shared" si="323"/>
        <v>0</v>
      </c>
      <c r="EW274" s="108">
        <f t="shared" si="323"/>
        <v>0</v>
      </c>
      <c r="EX274" s="108">
        <f t="shared" si="323"/>
        <v>0</v>
      </c>
      <c r="EY274" s="108">
        <f t="shared" si="323"/>
        <v>1306444.7400000005</v>
      </c>
      <c r="EZ274" s="108">
        <f>SUM(EZ261:EZ273)</f>
        <v>7802572.3137500053</v>
      </c>
      <c r="FA274" s="108">
        <f>SUM(FA261:FA273)</f>
        <v>61189022.499999993</v>
      </c>
      <c r="FB274" s="108">
        <f t="shared" ref="FB274:FC274" si="324">SUM(FB261:FB273)</f>
        <v>0</v>
      </c>
      <c r="FC274" s="108">
        <f t="shared" si="324"/>
        <v>61189022.499999993</v>
      </c>
    </row>
    <row r="275" spans="1:159" outlineLevel="1" x14ac:dyDescent="0.25">
      <c r="A275" s="21">
        <f t="shared" si="293"/>
        <v>267</v>
      </c>
      <c r="B275" s="319"/>
      <c r="C275" s="120" t="s">
        <v>313</v>
      </c>
      <c r="D275" s="112">
        <v>360</v>
      </c>
      <c r="E275" s="61">
        <v>1704569.3799999992</v>
      </c>
      <c r="AK275" s="106">
        <f t="shared" si="294"/>
        <v>0</v>
      </c>
      <c r="BN275" s="61"/>
      <c r="BP275" s="61"/>
      <c r="BR275" s="61"/>
      <c r="BU275" s="61"/>
      <c r="BV275" s="61"/>
      <c r="BX275" s="61">
        <f t="shared" ref="BX275:BX284" si="325">SUM(AL275:BW275)</f>
        <v>0</v>
      </c>
      <c r="BY275" s="38">
        <f t="shared" si="289"/>
        <v>0</v>
      </c>
      <c r="BZ275" s="38">
        <f t="shared" si="290"/>
        <v>1704569.3799999992</v>
      </c>
      <c r="CB275" s="2"/>
      <c r="CC275" s="2"/>
      <c r="DE275" s="61"/>
      <c r="DL275" s="38">
        <f t="shared" ref="DL275:DL284" si="326">SUM(CA275:DK275)</f>
        <v>0</v>
      </c>
      <c r="DM275" s="38">
        <f t="shared" ref="DM275:DM333" si="327">DL275+BZ275</f>
        <v>1704569.3799999992</v>
      </c>
      <c r="ER275" s="61"/>
      <c r="EY275" s="61">
        <f t="shared" si="316"/>
        <v>0</v>
      </c>
      <c r="EZ275" s="61">
        <f t="shared" ref="EZ275:EZ333" si="328">+BX275+AK275+DL275+EY275</f>
        <v>0</v>
      </c>
      <c r="FA275" s="61">
        <f t="shared" si="318"/>
        <v>1704569.3799999992</v>
      </c>
      <c r="FC275" s="61">
        <f t="shared" si="319"/>
        <v>1704569.3799999992</v>
      </c>
    </row>
    <row r="276" spans="1:159" outlineLevel="1" x14ac:dyDescent="0.25">
      <c r="A276" s="21">
        <f t="shared" si="293"/>
        <v>268</v>
      </c>
      <c r="B276" s="319"/>
      <c r="C276" s="120" t="s">
        <v>314</v>
      </c>
      <c r="D276" s="112">
        <v>361</v>
      </c>
      <c r="E276" s="61">
        <v>4155602.1199999996</v>
      </c>
      <c r="AK276" s="106">
        <f t="shared" si="294"/>
        <v>0</v>
      </c>
      <c r="BN276" s="61"/>
      <c r="BP276" s="61"/>
      <c r="BR276" s="61"/>
      <c r="BU276" s="61"/>
      <c r="BV276" s="61"/>
      <c r="BX276" s="61">
        <f t="shared" si="325"/>
        <v>0</v>
      </c>
      <c r="BY276" s="38">
        <f t="shared" si="289"/>
        <v>0</v>
      </c>
      <c r="BZ276" s="38">
        <f t="shared" si="290"/>
        <v>4155602.1199999996</v>
      </c>
      <c r="CB276" s="2"/>
      <c r="CC276" s="2"/>
      <c r="DE276" s="61"/>
      <c r="DL276" s="38">
        <f t="shared" si="326"/>
        <v>0</v>
      </c>
      <c r="DM276" s="38">
        <f t="shared" si="327"/>
        <v>4155602.1199999996</v>
      </c>
      <c r="ER276" s="61"/>
      <c r="EY276" s="61">
        <f t="shared" si="316"/>
        <v>0</v>
      </c>
      <c r="EZ276" s="61">
        <f t="shared" si="328"/>
        <v>0</v>
      </c>
      <c r="FA276" s="61">
        <f t="shared" si="318"/>
        <v>4155602.1199999996</v>
      </c>
      <c r="FC276" s="61">
        <f t="shared" si="319"/>
        <v>4155602.1199999996</v>
      </c>
    </row>
    <row r="277" spans="1:159" outlineLevel="1" x14ac:dyDescent="0.25">
      <c r="A277" s="21">
        <f t="shared" si="293"/>
        <v>269</v>
      </c>
      <c r="B277" s="319"/>
      <c r="C277" s="120" t="s">
        <v>331</v>
      </c>
      <c r="D277" s="112">
        <v>362</v>
      </c>
      <c r="E277" s="61">
        <v>3683221.39</v>
      </c>
      <c r="AK277" s="106">
        <f t="shared" si="294"/>
        <v>0</v>
      </c>
      <c r="BN277" s="61"/>
      <c r="BP277" s="61">
        <v>0</v>
      </c>
      <c r="BR277" s="61"/>
      <c r="BU277" s="61"/>
      <c r="BV277" s="61"/>
      <c r="BX277" s="61">
        <f t="shared" si="325"/>
        <v>0</v>
      </c>
      <c r="BY277" s="38">
        <f t="shared" si="289"/>
        <v>0</v>
      </c>
      <c r="BZ277" s="38">
        <f t="shared" si="290"/>
        <v>3683221.39</v>
      </c>
      <c r="CB277" s="2"/>
      <c r="CC277" s="2"/>
      <c r="DE277" s="61">
        <v>2776711.59</v>
      </c>
      <c r="DL277" s="38">
        <f t="shared" si="326"/>
        <v>2776711.59</v>
      </c>
      <c r="DM277" s="38">
        <f t="shared" si="327"/>
        <v>6459932.9800000004</v>
      </c>
      <c r="ER277" s="61"/>
      <c r="EY277" s="61">
        <f t="shared" si="316"/>
        <v>0</v>
      </c>
      <c r="EZ277" s="61">
        <f t="shared" si="328"/>
        <v>2776711.59</v>
      </c>
      <c r="FA277" s="61">
        <f t="shared" si="318"/>
        <v>6459932.9800000004</v>
      </c>
      <c r="FC277" s="61">
        <f t="shared" si="319"/>
        <v>6459932.9800000004</v>
      </c>
    </row>
    <row r="278" spans="1:159" outlineLevel="1" x14ac:dyDescent="0.25">
      <c r="A278" s="21">
        <f t="shared" si="293"/>
        <v>270</v>
      </c>
      <c r="B278" s="319"/>
      <c r="C278" s="120" t="s">
        <v>328</v>
      </c>
      <c r="D278" s="112">
        <v>363</v>
      </c>
      <c r="E278" s="61">
        <v>3984038.93</v>
      </c>
      <c r="AK278" s="106">
        <f t="shared" si="294"/>
        <v>0</v>
      </c>
      <c r="BN278" s="61"/>
      <c r="BP278" s="61"/>
      <c r="BR278" s="61"/>
      <c r="BU278" s="61"/>
      <c r="BV278" s="61"/>
      <c r="BX278" s="61">
        <f t="shared" si="325"/>
        <v>0</v>
      </c>
      <c r="BY278" s="38">
        <f t="shared" si="289"/>
        <v>0</v>
      </c>
      <c r="BZ278" s="38">
        <f t="shared" si="290"/>
        <v>3984038.93</v>
      </c>
      <c r="CB278" s="2"/>
      <c r="CC278" s="2"/>
      <c r="DE278" s="61"/>
      <c r="DL278" s="38">
        <f t="shared" si="326"/>
        <v>0</v>
      </c>
      <c r="DM278" s="38">
        <f t="shared" si="327"/>
        <v>3984038.93</v>
      </c>
      <c r="ER278" s="61"/>
      <c r="EY278" s="61">
        <f t="shared" si="316"/>
        <v>0</v>
      </c>
      <c r="EZ278" s="61">
        <f t="shared" si="328"/>
        <v>0</v>
      </c>
      <c r="FA278" s="61">
        <f t="shared" si="318"/>
        <v>3984038.93</v>
      </c>
      <c r="FC278" s="61">
        <f t="shared" si="319"/>
        <v>3984038.93</v>
      </c>
    </row>
    <row r="279" spans="1:159" outlineLevel="1" x14ac:dyDescent="0.25">
      <c r="A279" s="21">
        <f t="shared" si="293"/>
        <v>271</v>
      </c>
      <c r="B279" s="319"/>
      <c r="C279" s="120" t="s">
        <v>332</v>
      </c>
      <c r="D279" s="121">
        <v>363.1</v>
      </c>
      <c r="AK279" s="106">
        <f t="shared" si="294"/>
        <v>0</v>
      </c>
      <c r="BX279" s="61">
        <f t="shared" si="325"/>
        <v>0</v>
      </c>
      <c r="BY279" s="38">
        <f t="shared" si="289"/>
        <v>0</v>
      </c>
      <c r="BZ279" s="38">
        <f t="shared" si="290"/>
        <v>0</v>
      </c>
      <c r="CB279" s="2"/>
      <c r="CC279" s="2"/>
      <c r="DL279" s="38">
        <f t="shared" si="326"/>
        <v>0</v>
      </c>
      <c r="DM279" s="38">
        <f t="shared" si="327"/>
        <v>0</v>
      </c>
      <c r="EY279" s="61">
        <f t="shared" si="316"/>
        <v>0</v>
      </c>
      <c r="EZ279" s="61">
        <f t="shared" si="328"/>
        <v>0</v>
      </c>
      <c r="FA279" s="61">
        <f t="shared" si="318"/>
        <v>0</v>
      </c>
      <c r="FC279" s="61">
        <f t="shared" si="319"/>
        <v>0</v>
      </c>
    </row>
    <row r="280" spans="1:159" outlineLevel="1" x14ac:dyDescent="0.25">
      <c r="A280" s="21">
        <f t="shared" si="293"/>
        <v>272</v>
      </c>
      <c r="B280" s="319"/>
      <c r="C280" s="120" t="s">
        <v>333</v>
      </c>
      <c r="D280" s="121">
        <v>363.2</v>
      </c>
      <c r="AK280" s="106">
        <f t="shared" si="294"/>
        <v>0</v>
      </c>
      <c r="BX280" s="61">
        <f t="shared" si="325"/>
        <v>0</v>
      </c>
      <c r="BY280" s="38">
        <f t="shared" si="289"/>
        <v>0</v>
      </c>
      <c r="BZ280" s="38">
        <f t="shared" si="290"/>
        <v>0</v>
      </c>
      <c r="CB280" s="2"/>
      <c r="CC280" s="2"/>
      <c r="DL280" s="38">
        <f t="shared" si="326"/>
        <v>0</v>
      </c>
      <c r="DM280" s="38">
        <f t="shared" si="327"/>
        <v>0</v>
      </c>
      <c r="EY280" s="61">
        <f t="shared" si="316"/>
        <v>0</v>
      </c>
      <c r="EZ280" s="61">
        <f t="shared" si="328"/>
        <v>0</v>
      </c>
      <c r="FA280" s="61">
        <f t="shared" si="318"/>
        <v>0</v>
      </c>
      <c r="FC280" s="61">
        <f t="shared" si="319"/>
        <v>0</v>
      </c>
    </row>
    <row r="281" spans="1:159" outlineLevel="1" x14ac:dyDescent="0.25">
      <c r="A281" s="21">
        <f t="shared" si="293"/>
        <v>273</v>
      </c>
      <c r="B281" s="319"/>
      <c r="C281" s="120" t="s">
        <v>334</v>
      </c>
      <c r="D281" s="121">
        <v>363.3</v>
      </c>
      <c r="AK281" s="106">
        <f t="shared" si="294"/>
        <v>0</v>
      </c>
      <c r="BX281" s="61">
        <f t="shared" si="325"/>
        <v>0</v>
      </c>
      <c r="BY281" s="38">
        <f t="shared" si="289"/>
        <v>0</v>
      </c>
      <c r="BZ281" s="38">
        <f t="shared" si="290"/>
        <v>0</v>
      </c>
      <c r="CB281" s="2"/>
      <c r="CC281" s="2"/>
      <c r="DL281" s="38">
        <f t="shared" si="326"/>
        <v>0</v>
      </c>
      <c r="DM281" s="38">
        <f t="shared" si="327"/>
        <v>0</v>
      </c>
      <c r="EY281" s="61">
        <f t="shared" si="316"/>
        <v>0</v>
      </c>
      <c r="EZ281" s="61">
        <f t="shared" si="328"/>
        <v>0</v>
      </c>
      <c r="FA281" s="61">
        <f t="shared" si="318"/>
        <v>0</v>
      </c>
      <c r="FC281" s="61">
        <f t="shared" si="319"/>
        <v>0</v>
      </c>
    </row>
    <row r="282" spans="1:159" outlineLevel="1" x14ac:dyDescent="0.25">
      <c r="A282" s="21">
        <f t="shared" si="293"/>
        <v>274</v>
      </c>
      <c r="B282" s="319"/>
      <c r="C282" s="120" t="s">
        <v>335</v>
      </c>
      <c r="D282" s="121">
        <v>363.4</v>
      </c>
      <c r="AK282" s="106">
        <f t="shared" si="294"/>
        <v>0</v>
      </c>
      <c r="BX282" s="61">
        <f t="shared" si="325"/>
        <v>0</v>
      </c>
      <c r="BY282" s="38">
        <f t="shared" si="289"/>
        <v>0</v>
      </c>
      <c r="BZ282" s="38">
        <f t="shared" si="290"/>
        <v>0</v>
      </c>
      <c r="CB282" s="2"/>
      <c r="CC282" s="2"/>
      <c r="DL282" s="38">
        <f t="shared" si="326"/>
        <v>0</v>
      </c>
      <c r="DM282" s="38">
        <f t="shared" si="327"/>
        <v>0</v>
      </c>
      <c r="EY282" s="61">
        <f t="shared" si="316"/>
        <v>0</v>
      </c>
      <c r="EZ282" s="61">
        <f t="shared" si="328"/>
        <v>0</v>
      </c>
      <c r="FA282" s="61">
        <f t="shared" si="318"/>
        <v>0</v>
      </c>
      <c r="FC282" s="61">
        <f t="shared" si="319"/>
        <v>0</v>
      </c>
    </row>
    <row r="283" spans="1:159" outlineLevel="1" x14ac:dyDescent="0.25">
      <c r="A283" s="21">
        <f t="shared" si="293"/>
        <v>275</v>
      </c>
      <c r="B283" s="319"/>
      <c r="C283" s="120" t="s">
        <v>336</v>
      </c>
      <c r="D283" s="121">
        <v>363.5</v>
      </c>
      <c r="AK283" s="106">
        <f t="shared" si="294"/>
        <v>0</v>
      </c>
      <c r="BX283" s="61">
        <f t="shared" si="325"/>
        <v>0</v>
      </c>
      <c r="BY283" s="38">
        <f t="shared" si="289"/>
        <v>0</v>
      </c>
      <c r="BZ283" s="38">
        <f t="shared" si="290"/>
        <v>0</v>
      </c>
      <c r="CB283" s="2"/>
      <c r="CC283" s="2"/>
      <c r="DL283" s="38">
        <f t="shared" si="326"/>
        <v>0</v>
      </c>
      <c r="DM283" s="38">
        <f t="shared" si="327"/>
        <v>0</v>
      </c>
      <c r="EY283" s="61">
        <f t="shared" si="316"/>
        <v>0</v>
      </c>
      <c r="EZ283" s="61">
        <f t="shared" si="328"/>
        <v>0</v>
      </c>
      <c r="FA283" s="61">
        <f t="shared" si="318"/>
        <v>0</v>
      </c>
      <c r="FC283" s="61">
        <f t="shared" si="319"/>
        <v>0</v>
      </c>
    </row>
    <row r="284" spans="1:159" ht="31.5" outlineLevel="1" x14ac:dyDescent="0.25">
      <c r="A284" s="21">
        <f t="shared" si="293"/>
        <v>276</v>
      </c>
      <c r="B284" s="319"/>
      <c r="C284" s="120" t="s">
        <v>337</v>
      </c>
      <c r="D284" s="121">
        <v>363.6</v>
      </c>
      <c r="AK284" s="106">
        <f t="shared" si="294"/>
        <v>0</v>
      </c>
      <c r="BX284" s="61">
        <f t="shared" si="325"/>
        <v>0</v>
      </c>
      <c r="BY284" s="38">
        <f t="shared" si="289"/>
        <v>0</v>
      </c>
      <c r="BZ284" s="38">
        <f t="shared" si="290"/>
        <v>0</v>
      </c>
      <c r="CB284" s="2"/>
      <c r="CC284" s="2"/>
      <c r="DL284" s="38">
        <f t="shared" si="326"/>
        <v>0</v>
      </c>
      <c r="DM284" s="38">
        <f t="shared" si="327"/>
        <v>0</v>
      </c>
      <c r="EY284" s="61">
        <f t="shared" si="316"/>
        <v>0</v>
      </c>
      <c r="EZ284" s="61">
        <f t="shared" si="328"/>
        <v>0</v>
      </c>
      <c r="FA284" s="61">
        <f t="shared" si="318"/>
        <v>0</v>
      </c>
      <c r="FC284" s="61">
        <f t="shared" si="319"/>
        <v>0</v>
      </c>
    </row>
    <row r="285" spans="1:159" outlineLevel="1" x14ac:dyDescent="0.25">
      <c r="A285" s="21">
        <f t="shared" si="293"/>
        <v>277</v>
      </c>
      <c r="B285" s="319"/>
      <c r="C285" s="304" t="s">
        <v>338</v>
      </c>
      <c r="D285" s="305"/>
      <c r="E285" s="108">
        <f t="shared" ref="E285:BZ285" si="329">SUM(E275:E284)</f>
        <v>13527431.819999998</v>
      </c>
      <c r="F285" s="108">
        <f t="shared" si="329"/>
        <v>0</v>
      </c>
      <c r="G285" s="108">
        <f t="shared" si="329"/>
        <v>0</v>
      </c>
      <c r="H285" s="108">
        <f t="shared" si="329"/>
        <v>0</v>
      </c>
      <c r="I285" s="108">
        <f t="shared" si="329"/>
        <v>0</v>
      </c>
      <c r="J285" s="108">
        <f t="shared" si="329"/>
        <v>0</v>
      </c>
      <c r="K285" s="108">
        <f t="shared" si="329"/>
        <v>0</v>
      </c>
      <c r="L285" s="108">
        <f t="shared" si="329"/>
        <v>0</v>
      </c>
      <c r="M285" s="108">
        <f t="shared" si="329"/>
        <v>0</v>
      </c>
      <c r="N285" s="108">
        <f t="shared" si="329"/>
        <v>0</v>
      </c>
      <c r="O285" s="108">
        <f t="shared" si="329"/>
        <v>0</v>
      </c>
      <c r="P285" s="108">
        <f t="shared" si="329"/>
        <v>0</v>
      </c>
      <c r="Q285" s="108">
        <f t="shared" si="329"/>
        <v>0</v>
      </c>
      <c r="R285" s="108">
        <f t="shared" si="329"/>
        <v>0</v>
      </c>
      <c r="S285" s="108">
        <f t="shared" si="329"/>
        <v>0</v>
      </c>
      <c r="T285" s="108">
        <f t="shared" si="329"/>
        <v>0</v>
      </c>
      <c r="U285" s="108">
        <f t="shared" si="329"/>
        <v>0</v>
      </c>
      <c r="V285" s="108">
        <f t="shared" si="329"/>
        <v>0</v>
      </c>
      <c r="W285" s="108">
        <f t="shared" si="329"/>
        <v>0</v>
      </c>
      <c r="X285" s="108">
        <f t="shared" si="329"/>
        <v>0</v>
      </c>
      <c r="Y285" s="108">
        <f t="shared" si="329"/>
        <v>0</v>
      </c>
      <c r="Z285" s="108">
        <f t="shared" si="329"/>
        <v>0</v>
      </c>
      <c r="AA285" s="108">
        <f t="shared" si="329"/>
        <v>0</v>
      </c>
      <c r="AB285" s="108">
        <f t="shared" si="329"/>
        <v>0</v>
      </c>
      <c r="AC285" s="108">
        <f t="shared" si="329"/>
        <v>0</v>
      </c>
      <c r="AD285" s="108">
        <f t="shared" si="329"/>
        <v>0</v>
      </c>
      <c r="AE285" s="108">
        <f t="shared" si="329"/>
        <v>0</v>
      </c>
      <c r="AF285" s="108">
        <f t="shared" si="329"/>
        <v>0</v>
      </c>
      <c r="AG285" s="108">
        <f t="shared" si="329"/>
        <v>0</v>
      </c>
      <c r="AH285" s="108">
        <f t="shared" si="329"/>
        <v>0</v>
      </c>
      <c r="AI285" s="108">
        <f t="shared" si="329"/>
        <v>0</v>
      </c>
      <c r="AJ285" s="108">
        <f t="shared" si="329"/>
        <v>0</v>
      </c>
      <c r="AK285" s="108">
        <f t="shared" si="329"/>
        <v>0</v>
      </c>
      <c r="AL285" s="108">
        <f t="shared" si="329"/>
        <v>0</v>
      </c>
      <c r="AM285" s="108">
        <f t="shared" si="329"/>
        <v>0</v>
      </c>
      <c r="AN285" s="108">
        <f t="shared" si="329"/>
        <v>0</v>
      </c>
      <c r="AO285" s="108">
        <f t="shared" si="329"/>
        <v>0</v>
      </c>
      <c r="AP285" s="108">
        <f t="shared" si="329"/>
        <v>0</v>
      </c>
      <c r="AQ285" s="108">
        <f t="shared" si="329"/>
        <v>0</v>
      </c>
      <c r="AR285" s="108">
        <f t="shared" si="329"/>
        <v>0</v>
      </c>
      <c r="AS285" s="108">
        <f t="shared" si="329"/>
        <v>0</v>
      </c>
      <c r="AT285" s="108">
        <f t="shared" si="329"/>
        <v>0</v>
      </c>
      <c r="AU285" s="108">
        <f t="shared" si="329"/>
        <v>0</v>
      </c>
      <c r="AV285" s="108">
        <f t="shared" si="329"/>
        <v>0</v>
      </c>
      <c r="AW285" s="108">
        <f t="shared" si="329"/>
        <v>0</v>
      </c>
      <c r="AX285" s="108">
        <f t="shared" si="329"/>
        <v>0</v>
      </c>
      <c r="AY285" s="108">
        <f t="shared" si="329"/>
        <v>0</v>
      </c>
      <c r="AZ285" s="108">
        <f t="shared" si="329"/>
        <v>0</v>
      </c>
      <c r="BA285" s="108">
        <f t="shared" si="329"/>
        <v>0</v>
      </c>
      <c r="BB285" s="108">
        <f t="shared" si="329"/>
        <v>0</v>
      </c>
      <c r="BC285" s="108">
        <f t="shared" si="329"/>
        <v>0</v>
      </c>
      <c r="BD285" s="108">
        <f t="shared" si="329"/>
        <v>0</v>
      </c>
      <c r="BE285" s="108">
        <f t="shared" si="329"/>
        <v>0</v>
      </c>
      <c r="BF285" s="108">
        <f t="shared" si="329"/>
        <v>0</v>
      </c>
      <c r="BG285" s="108">
        <f t="shared" si="329"/>
        <v>0</v>
      </c>
      <c r="BH285" s="108">
        <f t="shared" si="329"/>
        <v>0</v>
      </c>
      <c r="BI285" s="108">
        <f t="shared" si="329"/>
        <v>0</v>
      </c>
      <c r="BJ285" s="108">
        <f t="shared" si="329"/>
        <v>0</v>
      </c>
      <c r="BK285" s="108">
        <f t="shared" si="329"/>
        <v>0</v>
      </c>
      <c r="BL285" s="108">
        <f t="shared" si="329"/>
        <v>0</v>
      </c>
      <c r="BM285" s="108">
        <f t="shared" si="329"/>
        <v>0</v>
      </c>
      <c r="BN285" s="108">
        <f t="shared" si="329"/>
        <v>0</v>
      </c>
      <c r="BO285" s="108">
        <f t="shared" ref="BO285:BQ285" si="330">SUM(BO275:BO284)</f>
        <v>0</v>
      </c>
      <c r="BP285" s="108">
        <f t="shared" si="330"/>
        <v>0</v>
      </c>
      <c r="BQ285" s="108">
        <f t="shared" si="330"/>
        <v>0</v>
      </c>
      <c r="BR285" s="108">
        <f t="shared" si="329"/>
        <v>0</v>
      </c>
      <c r="BS285" s="108">
        <f t="shared" ref="BS285" si="331">SUM(BS275:BS284)</f>
        <v>0</v>
      </c>
      <c r="BT285" s="108">
        <f t="shared" si="329"/>
        <v>0</v>
      </c>
      <c r="BU285" s="108">
        <f t="shared" si="329"/>
        <v>0</v>
      </c>
      <c r="BV285" s="108">
        <f t="shared" si="329"/>
        <v>0</v>
      </c>
      <c r="BW285" s="108">
        <f t="shared" si="329"/>
        <v>0</v>
      </c>
      <c r="BX285" s="108">
        <f t="shared" si="329"/>
        <v>0</v>
      </c>
      <c r="BY285" s="108">
        <f t="shared" si="329"/>
        <v>0</v>
      </c>
      <c r="BZ285" s="108">
        <f t="shared" si="329"/>
        <v>13527431.819999998</v>
      </c>
      <c r="CA285" s="108">
        <f t="shared" ref="CA285:EL285" si="332">SUM(CA275:CA284)</f>
        <v>0</v>
      </c>
      <c r="CB285" s="108">
        <f t="shared" si="332"/>
        <v>0</v>
      </c>
      <c r="CC285" s="108">
        <f t="shared" si="332"/>
        <v>0</v>
      </c>
      <c r="CD285" s="108">
        <f t="shared" si="332"/>
        <v>0</v>
      </c>
      <c r="CE285" s="108">
        <f t="shared" si="332"/>
        <v>0</v>
      </c>
      <c r="CF285" s="108">
        <f t="shared" si="332"/>
        <v>0</v>
      </c>
      <c r="CG285" s="108">
        <f t="shared" si="332"/>
        <v>0</v>
      </c>
      <c r="CH285" s="108">
        <f t="shared" si="332"/>
        <v>0</v>
      </c>
      <c r="CI285" s="108">
        <f t="shared" si="332"/>
        <v>0</v>
      </c>
      <c r="CJ285" s="108">
        <f t="shared" si="332"/>
        <v>0</v>
      </c>
      <c r="CK285" s="108">
        <f t="shared" si="332"/>
        <v>0</v>
      </c>
      <c r="CL285" s="108">
        <f t="shared" si="332"/>
        <v>0</v>
      </c>
      <c r="CM285" s="108">
        <f t="shared" si="332"/>
        <v>0</v>
      </c>
      <c r="CN285" s="108">
        <f t="shared" si="332"/>
        <v>0</v>
      </c>
      <c r="CO285" s="108">
        <f t="shared" si="332"/>
        <v>0</v>
      </c>
      <c r="CP285" s="108">
        <f t="shared" si="332"/>
        <v>0</v>
      </c>
      <c r="CQ285" s="108">
        <f t="shared" si="332"/>
        <v>0</v>
      </c>
      <c r="CR285" s="108">
        <f t="shared" si="332"/>
        <v>0</v>
      </c>
      <c r="CS285" s="108">
        <f t="shared" si="332"/>
        <v>0</v>
      </c>
      <c r="CT285" s="108">
        <f t="shared" si="332"/>
        <v>0</v>
      </c>
      <c r="CU285" s="108">
        <f t="shared" si="332"/>
        <v>0</v>
      </c>
      <c r="CV285" s="108">
        <f t="shared" si="332"/>
        <v>0</v>
      </c>
      <c r="CW285" s="108">
        <f t="shared" si="332"/>
        <v>0</v>
      </c>
      <c r="CX285" s="108">
        <f t="shared" si="332"/>
        <v>0</v>
      </c>
      <c r="CY285" s="108">
        <f t="shared" si="332"/>
        <v>0</v>
      </c>
      <c r="CZ285" s="108">
        <f t="shared" si="332"/>
        <v>0</v>
      </c>
      <c r="DA285" s="108">
        <f t="shared" si="332"/>
        <v>0</v>
      </c>
      <c r="DB285" s="108">
        <f t="shared" si="332"/>
        <v>0</v>
      </c>
      <c r="DC285" s="108">
        <f t="shared" si="332"/>
        <v>0</v>
      </c>
      <c r="DD285" s="108">
        <f t="shared" si="332"/>
        <v>0</v>
      </c>
      <c r="DE285" s="108">
        <f t="shared" si="332"/>
        <v>2776711.59</v>
      </c>
      <c r="DF285" s="108">
        <f t="shared" si="332"/>
        <v>0</v>
      </c>
      <c r="DG285" s="108">
        <f t="shared" si="332"/>
        <v>0</v>
      </c>
      <c r="DH285" s="108">
        <f t="shared" si="332"/>
        <v>0</v>
      </c>
      <c r="DI285" s="108">
        <f t="shared" si="332"/>
        <v>0</v>
      </c>
      <c r="DJ285" s="108">
        <f t="shared" si="332"/>
        <v>0</v>
      </c>
      <c r="DK285" s="108">
        <f t="shared" si="332"/>
        <v>0</v>
      </c>
      <c r="DL285" s="108">
        <f t="shared" si="332"/>
        <v>2776711.59</v>
      </c>
      <c r="DM285" s="108">
        <f t="shared" si="332"/>
        <v>16304143.41</v>
      </c>
      <c r="DN285" s="108">
        <f t="shared" si="332"/>
        <v>0</v>
      </c>
      <c r="DO285" s="108">
        <f t="shared" si="332"/>
        <v>0</v>
      </c>
      <c r="DP285" s="108">
        <f t="shared" si="332"/>
        <v>0</v>
      </c>
      <c r="DQ285" s="108">
        <f t="shared" si="332"/>
        <v>0</v>
      </c>
      <c r="DR285" s="108">
        <f t="shared" si="332"/>
        <v>0</v>
      </c>
      <c r="DS285" s="108">
        <f t="shared" si="332"/>
        <v>0</v>
      </c>
      <c r="DT285" s="108">
        <f t="shared" si="332"/>
        <v>0</v>
      </c>
      <c r="DU285" s="108">
        <f t="shared" si="332"/>
        <v>0</v>
      </c>
      <c r="DV285" s="108">
        <f t="shared" si="332"/>
        <v>0</v>
      </c>
      <c r="DW285" s="108">
        <f t="shared" si="332"/>
        <v>0</v>
      </c>
      <c r="DX285" s="108">
        <f t="shared" si="332"/>
        <v>0</v>
      </c>
      <c r="DY285" s="108">
        <f t="shared" si="332"/>
        <v>0</v>
      </c>
      <c r="DZ285" s="108">
        <f t="shared" si="332"/>
        <v>0</v>
      </c>
      <c r="EA285" s="108">
        <f t="shared" si="332"/>
        <v>0</v>
      </c>
      <c r="EB285" s="108">
        <f t="shared" si="332"/>
        <v>0</v>
      </c>
      <c r="EC285" s="108">
        <f t="shared" si="332"/>
        <v>0</v>
      </c>
      <c r="ED285" s="108">
        <f t="shared" si="332"/>
        <v>0</v>
      </c>
      <c r="EE285" s="108">
        <f t="shared" si="332"/>
        <v>0</v>
      </c>
      <c r="EF285" s="108">
        <f t="shared" si="332"/>
        <v>0</v>
      </c>
      <c r="EG285" s="108">
        <f t="shared" si="332"/>
        <v>0</v>
      </c>
      <c r="EH285" s="108">
        <f t="shared" si="332"/>
        <v>0</v>
      </c>
      <c r="EI285" s="108">
        <f t="shared" si="332"/>
        <v>0</v>
      </c>
      <c r="EJ285" s="108">
        <f t="shared" si="332"/>
        <v>0</v>
      </c>
      <c r="EK285" s="108">
        <f t="shared" si="332"/>
        <v>0</v>
      </c>
      <c r="EL285" s="108">
        <f t="shared" si="332"/>
        <v>0</v>
      </c>
      <c r="EM285" s="108">
        <f t="shared" ref="EM285:EY285" si="333">SUM(EM275:EM284)</f>
        <v>0</v>
      </c>
      <c r="EN285" s="108">
        <f t="shared" si="333"/>
        <v>0</v>
      </c>
      <c r="EO285" s="108">
        <f t="shared" si="333"/>
        <v>0</v>
      </c>
      <c r="EP285" s="108">
        <f t="shared" si="333"/>
        <v>0</v>
      </c>
      <c r="EQ285" s="108">
        <f t="shared" si="333"/>
        <v>0</v>
      </c>
      <c r="ER285" s="108">
        <f t="shared" si="333"/>
        <v>0</v>
      </c>
      <c r="ES285" s="108">
        <f t="shared" si="333"/>
        <v>0</v>
      </c>
      <c r="ET285" s="108">
        <f t="shared" si="333"/>
        <v>0</v>
      </c>
      <c r="EU285" s="108">
        <f t="shared" si="333"/>
        <v>0</v>
      </c>
      <c r="EV285" s="108">
        <f t="shared" si="333"/>
        <v>0</v>
      </c>
      <c r="EW285" s="108">
        <f t="shared" si="333"/>
        <v>0</v>
      </c>
      <c r="EX285" s="108">
        <f t="shared" si="333"/>
        <v>0</v>
      </c>
      <c r="EY285" s="108">
        <f t="shared" si="333"/>
        <v>0</v>
      </c>
      <c r="EZ285" s="108">
        <f>SUM(EZ275:EZ284)</f>
        <v>2776711.59</v>
      </c>
      <c r="FA285" s="108">
        <f>SUM(FA275:FA284)</f>
        <v>16304143.41</v>
      </c>
      <c r="FB285" s="108">
        <f t="shared" ref="FB285:FC285" si="334">SUM(FB275:FB284)</f>
        <v>0</v>
      </c>
      <c r="FC285" s="108">
        <f t="shared" si="334"/>
        <v>16304143.41</v>
      </c>
    </row>
    <row r="286" spans="1:159" outlineLevel="1" x14ac:dyDescent="0.25">
      <c r="A286" s="21">
        <f t="shared" si="293"/>
        <v>278</v>
      </c>
      <c r="B286" s="319"/>
      <c r="C286" s="120" t="s">
        <v>339</v>
      </c>
      <c r="D286" s="121">
        <v>364.1</v>
      </c>
      <c r="AK286" s="106">
        <f t="shared" si="294"/>
        <v>0</v>
      </c>
      <c r="BX286" s="61">
        <f t="shared" ref="BX286:BX294" si="335">SUM(AL286:BW286)</f>
        <v>0</v>
      </c>
      <c r="BY286" s="38">
        <f t="shared" si="289"/>
        <v>0</v>
      </c>
      <c r="BZ286" s="38">
        <f t="shared" si="290"/>
        <v>0</v>
      </c>
      <c r="CB286" s="2"/>
      <c r="CC286" s="2"/>
      <c r="DL286" s="38">
        <f t="shared" ref="DL286:DL294" si="336">SUM(CA286:DK286)</f>
        <v>0</v>
      </c>
      <c r="DM286" s="38">
        <f t="shared" si="327"/>
        <v>0</v>
      </c>
      <c r="EY286" s="61">
        <f t="shared" si="316"/>
        <v>0</v>
      </c>
      <c r="EZ286" s="61">
        <f t="shared" si="328"/>
        <v>0</v>
      </c>
      <c r="FA286" s="61">
        <f t="shared" si="318"/>
        <v>0</v>
      </c>
      <c r="FC286" s="61">
        <f t="shared" si="319"/>
        <v>0</v>
      </c>
    </row>
    <row r="287" spans="1:159" outlineLevel="1" x14ac:dyDescent="0.25">
      <c r="A287" s="21">
        <f t="shared" si="293"/>
        <v>279</v>
      </c>
      <c r="B287" s="319"/>
      <c r="C287" s="120" t="s">
        <v>340</v>
      </c>
      <c r="D287" s="121">
        <v>364.2</v>
      </c>
      <c r="AK287" s="106">
        <f t="shared" si="294"/>
        <v>0</v>
      </c>
      <c r="BX287" s="61">
        <f t="shared" si="335"/>
        <v>0</v>
      </c>
      <c r="BY287" s="38">
        <f t="shared" si="289"/>
        <v>0</v>
      </c>
      <c r="BZ287" s="38">
        <f t="shared" si="290"/>
        <v>0</v>
      </c>
      <c r="CB287" s="2"/>
      <c r="CC287" s="2"/>
      <c r="DL287" s="38">
        <f t="shared" si="336"/>
        <v>0</v>
      </c>
      <c r="DM287" s="38">
        <f t="shared" si="327"/>
        <v>0</v>
      </c>
      <c r="EY287" s="61">
        <f t="shared" si="316"/>
        <v>0</v>
      </c>
      <c r="EZ287" s="61">
        <f t="shared" si="328"/>
        <v>0</v>
      </c>
      <c r="FA287" s="61">
        <f t="shared" si="318"/>
        <v>0</v>
      </c>
      <c r="FC287" s="61">
        <f t="shared" si="319"/>
        <v>0</v>
      </c>
    </row>
    <row r="288" spans="1:159" outlineLevel="1" x14ac:dyDescent="0.25">
      <c r="A288" s="21">
        <f t="shared" si="293"/>
        <v>280</v>
      </c>
      <c r="B288" s="319"/>
      <c r="C288" s="120" t="s">
        <v>341</v>
      </c>
      <c r="D288" s="121">
        <v>364.3</v>
      </c>
      <c r="AK288" s="106">
        <f t="shared" si="294"/>
        <v>0</v>
      </c>
      <c r="BX288" s="61">
        <f t="shared" si="335"/>
        <v>0</v>
      </c>
      <c r="BY288" s="38">
        <f t="shared" si="289"/>
        <v>0</v>
      </c>
      <c r="BZ288" s="38">
        <f t="shared" si="290"/>
        <v>0</v>
      </c>
      <c r="CB288" s="2"/>
      <c r="CC288" s="2"/>
      <c r="DL288" s="38">
        <f t="shared" si="336"/>
        <v>0</v>
      </c>
      <c r="DM288" s="38">
        <f t="shared" si="327"/>
        <v>0</v>
      </c>
      <c r="EY288" s="61">
        <f t="shared" si="316"/>
        <v>0</v>
      </c>
      <c r="EZ288" s="61">
        <f t="shared" si="328"/>
        <v>0</v>
      </c>
      <c r="FA288" s="61">
        <f t="shared" si="318"/>
        <v>0</v>
      </c>
      <c r="FC288" s="61">
        <f t="shared" si="319"/>
        <v>0</v>
      </c>
    </row>
    <row r="289" spans="1:159" outlineLevel="1" x14ac:dyDescent="0.25">
      <c r="A289" s="21">
        <f t="shared" si="293"/>
        <v>281</v>
      </c>
      <c r="B289" s="319"/>
      <c r="C289" s="120" t="s">
        <v>342</v>
      </c>
      <c r="D289" s="121">
        <v>364.4</v>
      </c>
      <c r="E289" s="61">
        <v>2359643.3758333325</v>
      </c>
      <c r="X289" s="105">
        <v>477404.75416666747</v>
      </c>
      <c r="AK289" s="106">
        <f t="shared" si="294"/>
        <v>477404.75416666747</v>
      </c>
      <c r="BN289" s="61"/>
      <c r="BP289" s="61"/>
      <c r="BR289" s="61"/>
      <c r="BU289" s="61"/>
      <c r="BV289" s="61"/>
      <c r="BX289" s="61">
        <f t="shared" si="335"/>
        <v>0</v>
      </c>
      <c r="BY289" s="38">
        <f t="shared" si="289"/>
        <v>477404.75416666747</v>
      </c>
      <c r="BZ289" s="38">
        <f t="shared" si="290"/>
        <v>2837048.13</v>
      </c>
      <c r="CB289" s="2"/>
      <c r="CC289" s="2"/>
      <c r="DE289" s="61"/>
      <c r="DL289" s="38">
        <f t="shared" si="336"/>
        <v>0</v>
      </c>
      <c r="DM289" s="38">
        <f t="shared" si="327"/>
        <v>2837048.13</v>
      </c>
      <c r="ER289" s="61"/>
      <c r="EY289" s="61">
        <f t="shared" si="316"/>
        <v>0</v>
      </c>
      <c r="EZ289" s="61">
        <f t="shared" si="328"/>
        <v>477404.75416666747</v>
      </c>
      <c r="FA289" s="61">
        <f t="shared" si="318"/>
        <v>2837048.13</v>
      </c>
      <c r="FC289" s="61">
        <f t="shared" si="319"/>
        <v>2837048.13</v>
      </c>
    </row>
    <row r="290" spans="1:159" outlineLevel="1" x14ac:dyDescent="0.25">
      <c r="A290" s="21">
        <f t="shared" si="293"/>
        <v>282</v>
      </c>
      <c r="B290" s="319"/>
      <c r="C290" s="120" t="s">
        <v>335</v>
      </c>
      <c r="D290" s="121">
        <v>364.5</v>
      </c>
      <c r="AK290" s="106">
        <f t="shared" si="294"/>
        <v>0</v>
      </c>
      <c r="BX290" s="61">
        <f t="shared" si="335"/>
        <v>0</v>
      </c>
      <c r="BY290" s="38">
        <f t="shared" si="289"/>
        <v>0</v>
      </c>
      <c r="BZ290" s="38">
        <f t="shared" si="290"/>
        <v>0</v>
      </c>
      <c r="CB290" s="2"/>
      <c r="CC290" s="2"/>
      <c r="DL290" s="38">
        <f t="shared" si="336"/>
        <v>0</v>
      </c>
      <c r="DM290" s="38">
        <f t="shared" si="327"/>
        <v>0</v>
      </c>
      <c r="EY290" s="61">
        <f t="shared" si="316"/>
        <v>0</v>
      </c>
      <c r="EZ290" s="61">
        <f t="shared" si="328"/>
        <v>0</v>
      </c>
      <c r="FA290" s="61">
        <f t="shared" si="318"/>
        <v>0</v>
      </c>
      <c r="FC290" s="61">
        <f t="shared" si="319"/>
        <v>0</v>
      </c>
    </row>
    <row r="291" spans="1:159" outlineLevel="1" x14ac:dyDescent="0.25">
      <c r="A291" s="21">
        <f t="shared" si="293"/>
        <v>283</v>
      </c>
      <c r="B291" s="319"/>
      <c r="C291" s="120" t="s">
        <v>343</v>
      </c>
      <c r="D291" s="121">
        <v>364.6</v>
      </c>
      <c r="AK291" s="106">
        <f t="shared" si="294"/>
        <v>0</v>
      </c>
      <c r="BX291" s="61">
        <f t="shared" si="335"/>
        <v>0</v>
      </c>
      <c r="BY291" s="38">
        <f t="shared" si="289"/>
        <v>0</v>
      </c>
      <c r="BZ291" s="38">
        <f t="shared" si="290"/>
        <v>0</v>
      </c>
      <c r="CB291" s="2"/>
      <c r="CC291" s="2"/>
      <c r="DL291" s="38">
        <f t="shared" si="336"/>
        <v>0</v>
      </c>
      <c r="DM291" s="38">
        <f t="shared" si="327"/>
        <v>0</v>
      </c>
      <c r="EY291" s="61">
        <f t="shared" si="316"/>
        <v>0</v>
      </c>
      <c r="EZ291" s="61">
        <f t="shared" si="328"/>
        <v>0</v>
      </c>
      <c r="FA291" s="61">
        <f t="shared" si="318"/>
        <v>0</v>
      </c>
      <c r="FC291" s="61">
        <f t="shared" si="319"/>
        <v>0</v>
      </c>
    </row>
    <row r="292" spans="1:159" outlineLevel="1" x14ac:dyDescent="0.25">
      <c r="A292" s="21">
        <f t="shared" si="293"/>
        <v>284</v>
      </c>
      <c r="B292" s="319"/>
      <c r="C292" s="120" t="s">
        <v>344</v>
      </c>
      <c r="D292" s="121">
        <v>364.7</v>
      </c>
      <c r="AK292" s="106">
        <f t="shared" si="294"/>
        <v>0</v>
      </c>
      <c r="BX292" s="61">
        <f t="shared" si="335"/>
        <v>0</v>
      </c>
      <c r="BY292" s="38">
        <f t="shared" si="289"/>
        <v>0</v>
      </c>
      <c r="BZ292" s="38">
        <f t="shared" si="290"/>
        <v>0</v>
      </c>
      <c r="CB292" s="2"/>
      <c r="CC292" s="2"/>
      <c r="DL292" s="38">
        <f t="shared" si="336"/>
        <v>0</v>
      </c>
      <c r="DM292" s="38">
        <f t="shared" si="327"/>
        <v>0</v>
      </c>
      <c r="EY292" s="61">
        <f t="shared" si="316"/>
        <v>0</v>
      </c>
      <c r="EZ292" s="61">
        <f t="shared" si="328"/>
        <v>0</v>
      </c>
      <c r="FA292" s="61">
        <f t="shared" si="318"/>
        <v>0</v>
      </c>
      <c r="FC292" s="61">
        <f t="shared" si="319"/>
        <v>0</v>
      </c>
    </row>
    <row r="293" spans="1:159" outlineLevel="1" x14ac:dyDescent="0.25">
      <c r="A293" s="21">
        <f t="shared" si="293"/>
        <v>285</v>
      </c>
      <c r="B293" s="319"/>
      <c r="C293" s="120" t="s">
        <v>336</v>
      </c>
      <c r="D293" s="121">
        <v>364.8</v>
      </c>
      <c r="AK293" s="106">
        <f t="shared" si="294"/>
        <v>0</v>
      </c>
      <c r="BX293" s="61">
        <f t="shared" si="335"/>
        <v>0</v>
      </c>
      <c r="BY293" s="38">
        <f t="shared" si="289"/>
        <v>0</v>
      </c>
      <c r="BZ293" s="38">
        <f t="shared" si="290"/>
        <v>0</v>
      </c>
      <c r="CB293" s="2"/>
      <c r="CC293" s="2"/>
      <c r="DL293" s="38">
        <f t="shared" si="336"/>
        <v>0</v>
      </c>
      <c r="DM293" s="38">
        <f t="shared" si="327"/>
        <v>0</v>
      </c>
      <c r="EY293" s="61">
        <f t="shared" si="316"/>
        <v>0</v>
      </c>
      <c r="EZ293" s="61">
        <f t="shared" si="328"/>
        <v>0</v>
      </c>
      <c r="FA293" s="61">
        <f t="shared" si="318"/>
        <v>0</v>
      </c>
      <c r="FC293" s="61">
        <f t="shared" si="319"/>
        <v>0</v>
      </c>
    </row>
    <row r="294" spans="1:159" ht="31.5" outlineLevel="1" x14ac:dyDescent="0.25">
      <c r="A294" s="21">
        <f t="shared" si="293"/>
        <v>286</v>
      </c>
      <c r="B294" s="319"/>
      <c r="C294" s="120" t="s">
        <v>345</v>
      </c>
      <c r="D294" s="121">
        <v>364.9</v>
      </c>
      <c r="E294" s="105">
        <v>995407.27958333306</v>
      </c>
      <c r="X294" s="105">
        <v>375375.10041666683</v>
      </c>
      <c r="AK294" s="106">
        <f t="shared" si="294"/>
        <v>375375.10041666683</v>
      </c>
      <c r="BX294" s="61">
        <f t="shared" si="335"/>
        <v>0</v>
      </c>
      <c r="BY294" s="38">
        <f t="shared" si="289"/>
        <v>375375.10041666683</v>
      </c>
      <c r="BZ294" s="38">
        <f t="shared" si="290"/>
        <v>1370782.38</v>
      </c>
      <c r="CB294" s="2"/>
      <c r="CC294" s="2"/>
      <c r="DL294" s="38">
        <f t="shared" si="336"/>
        <v>0</v>
      </c>
      <c r="DM294" s="38">
        <f t="shared" si="327"/>
        <v>1370782.38</v>
      </c>
      <c r="ER294" s="122"/>
      <c r="EY294" s="61">
        <f t="shared" si="316"/>
        <v>0</v>
      </c>
      <c r="EZ294" s="61">
        <f t="shared" si="328"/>
        <v>375375.10041666683</v>
      </c>
      <c r="FA294" s="61">
        <f t="shared" si="318"/>
        <v>1370782.38</v>
      </c>
      <c r="FC294" s="61">
        <f t="shared" si="319"/>
        <v>1370782.38</v>
      </c>
    </row>
    <row r="295" spans="1:159" outlineLevel="1" x14ac:dyDescent="0.25">
      <c r="A295" s="21">
        <f t="shared" si="293"/>
        <v>287</v>
      </c>
      <c r="B295" s="319"/>
      <c r="C295" s="304" t="s">
        <v>346</v>
      </c>
      <c r="D295" s="305"/>
      <c r="E295" s="108">
        <f t="shared" ref="E295:BZ295" si="337">SUM(E286:E294)</f>
        <v>3355050.6554166656</v>
      </c>
      <c r="F295" s="108">
        <f t="shared" si="337"/>
        <v>0</v>
      </c>
      <c r="G295" s="108">
        <f t="shared" si="337"/>
        <v>0</v>
      </c>
      <c r="H295" s="108">
        <f t="shared" si="337"/>
        <v>0</v>
      </c>
      <c r="I295" s="108">
        <f t="shared" si="337"/>
        <v>0</v>
      </c>
      <c r="J295" s="108">
        <f t="shared" si="337"/>
        <v>0</v>
      </c>
      <c r="K295" s="108">
        <f t="shared" si="337"/>
        <v>0</v>
      </c>
      <c r="L295" s="108">
        <f t="shared" si="337"/>
        <v>0</v>
      </c>
      <c r="M295" s="108">
        <f t="shared" si="337"/>
        <v>0</v>
      </c>
      <c r="N295" s="108">
        <f t="shared" si="337"/>
        <v>0</v>
      </c>
      <c r="O295" s="108">
        <f t="shared" si="337"/>
        <v>0</v>
      </c>
      <c r="P295" s="108">
        <f t="shared" si="337"/>
        <v>0</v>
      </c>
      <c r="Q295" s="108">
        <f t="shared" si="337"/>
        <v>0</v>
      </c>
      <c r="R295" s="108">
        <f t="shared" si="337"/>
        <v>0</v>
      </c>
      <c r="S295" s="108">
        <f t="shared" si="337"/>
        <v>0</v>
      </c>
      <c r="T295" s="108">
        <f t="shared" si="337"/>
        <v>0</v>
      </c>
      <c r="U295" s="108">
        <f t="shared" si="337"/>
        <v>0</v>
      </c>
      <c r="V295" s="108">
        <f t="shared" si="337"/>
        <v>0</v>
      </c>
      <c r="W295" s="108">
        <f t="shared" si="337"/>
        <v>0</v>
      </c>
      <c r="X295" s="108">
        <f t="shared" si="337"/>
        <v>852779.85458333429</v>
      </c>
      <c r="Y295" s="108">
        <f t="shared" si="337"/>
        <v>0</v>
      </c>
      <c r="Z295" s="108">
        <f t="shared" si="337"/>
        <v>0</v>
      </c>
      <c r="AA295" s="108">
        <f t="shared" si="337"/>
        <v>0</v>
      </c>
      <c r="AB295" s="108">
        <f t="shared" si="337"/>
        <v>0</v>
      </c>
      <c r="AC295" s="108">
        <f t="shared" si="337"/>
        <v>0</v>
      </c>
      <c r="AD295" s="108">
        <f t="shared" si="337"/>
        <v>0</v>
      </c>
      <c r="AE295" s="108">
        <f t="shared" si="337"/>
        <v>0</v>
      </c>
      <c r="AF295" s="108">
        <f t="shared" si="337"/>
        <v>0</v>
      </c>
      <c r="AG295" s="108">
        <f t="shared" si="337"/>
        <v>0</v>
      </c>
      <c r="AH295" s="108">
        <f t="shared" si="337"/>
        <v>0</v>
      </c>
      <c r="AI295" s="108">
        <f t="shared" si="337"/>
        <v>0</v>
      </c>
      <c r="AJ295" s="108">
        <f t="shared" si="337"/>
        <v>0</v>
      </c>
      <c r="AK295" s="108">
        <f t="shared" si="337"/>
        <v>852779.85458333429</v>
      </c>
      <c r="AL295" s="108">
        <f t="shared" si="337"/>
        <v>0</v>
      </c>
      <c r="AM295" s="108">
        <f t="shared" si="337"/>
        <v>0</v>
      </c>
      <c r="AN295" s="108">
        <f t="shared" si="337"/>
        <v>0</v>
      </c>
      <c r="AO295" s="108">
        <f t="shared" si="337"/>
        <v>0</v>
      </c>
      <c r="AP295" s="108">
        <f t="shared" si="337"/>
        <v>0</v>
      </c>
      <c r="AQ295" s="108">
        <f t="shared" si="337"/>
        <v>0</v>
      </c>
      <c r="AR295" s="108">
        <f t="shared" si="337"/>
        <v>0</v>
      </c>
      <c r="AS295" s="108">
        <f t="shared" si="337"/>
        <v>0</v>
      </c>
      <c r="AT295" s="108">
        <f t="shared" si="337"/>
        <v>0</v>
      </c>
      <c r="AU295" s="108">
        <f t="shared" si="337"/>
        <v>0</v>
      </c>
      <c r="AV295" s="108">
        <f t="shared" si="337"/>
        <v>0</v>
      </c>
      <c r="AW295" s="108">
        <f t="shared" si="337"/>
        <v>0</v>
      </c>
      <c r="AX295" s="108">
        <f t="shared" si="337"/>
        <v>0</v>
      </c>
      <c r="AY295" s="108">
        <f t="shared" si="337"/>
        <v>0</v>
      </c>
      <c r="AZ295" s="108">
        <f t="shared" si="337"/>
        <v>0</v>
      </c>
      <c r="BA295" s="108">
        <f t="shared" si="337"/>
        <v>0</v>
      </c>
      <c r="BB295" s="108">
        <f t="shared" si="337"/>
        <v>0</v>
      </c>
      <c r="BC295" s="108">
        <f t="shared" si="337"/>
        <v>0</v>
      </c>
      <c r="BD295" s="108">
        <f t="shared" si="337"/>
        <v>0</v>
      </c>
      <c r="BE295" s="108">
        <f t="shared" si="337"/>
        <v>0</v>
      </c>
      <c r="BF295" s="108">
        <f t="shared" si="337"/>
        <v>0</v>
      </c>
      <c r="BG295" s="108">
        <f t="shared" si="337"/>
        <v>0</v>
      </c>
      <c r="BH295" s="108">
        <f t="shared" si="337"/>
        <v>0</v>
      </c>
      <c r="BI295" s="108">
        <f t="shared" si="337"/>
        <v>0</v>
      </c>
      <c r="BJ295" s="108">
        <f t="shared" si="337"/>
        <v>0</v>
      </c>
      <c r="BK295" s="108">
        <f t="shared" si="337"/>
        <v>0</v>
      </c>
      <c r="BL295" s="108">
        <f t="shared" si="337"/>
        <v>0</v>
      </c>
      <c r="BM295" s="108">
        <f t="shared" si="337"/>
        <v>0</v>
      </c>
      <c r="BN295" s="108">
        <f t="shared" si="337"/>
        <v>0</v>
      </c>
      <c r="BO295" s="108">
        <f t="shared" ref="BO295:BQ295" si="338">SUM(BO286:BO294)</f>
        <v>0</v>
      </c>
      <c r="BP295" s="108">
        <f t="shared" si="338"/>
        <v>0</v>
      </c>
      <c r="BQ295" s="108">
        <f t="shared" si="338"/>
        <v>0</v>
      </c>
      <c r="BR295" s="108">
        <f t="shared" si="337"/>
        <v>0</v>
      </c>
      <c r="BS295" s="108">
        <f t="shared" ref="BS295" si="339">SUM(BS286:BS294)</f>
        <v>0</v>
      </c>
      <c r="BT295" s="108">
        <f t="shared" si="337"/>
        <v>0</v>
      </c>
      <c r="BU295" s="108">
        <f t="shared" si="337"/>
        <v>0</v>
      </c>
      <c r="BV295" s="108">
        <f t="shared" si="337"/>
        <v>0</v>
      </c>
      <c r="BW295" s="108">
        <f t="shared" si="337"/>
        <v>0</v>
      </c>
      <c r="BX295" s="108">
        <f t="shared" si="337"/>
        <v>0</v>
      </c>
      <c r="BY295" s="108">
        <f t="shared" si="337"/>
        <v>852779.85458333429</v>
      </c>
      <c r="BZ295" s="108">
        <f t="shared" si="337"/>
        <v>4207830.51</v>
      </c>
      <c r="CA295" s="108">
        <f t="shared" ref="CA295:EL295" si="340">SUM(CA286:CA294)</f>
        <v>0</v>
      </c>
      <c r="CB295" s="108">
        <f t="shared" si="340"/>
        <v>0</v>
      </c>
      <c r="CC295" s="108">
        <f t="shared" si="340"/>
        <v>0</v>
      </c>
      <c r="CD295" s="108">
        <f t="shared" si="340"/>
        <v>0</v>
      </c>
      <c r="CE295" s="108">
        <f t="shared" si="340"/>
        <v>0</v>
      </c>
      <c r="CF295" s="108">
        <f t="shared" si="340"/>
        <v>0</v>
      </c>
      <c r="CG295" s="108">
        <f t="shared" si="340"/>
        <v>0</v>
      </c>
      <c r="CH295" s="108">
        <f t="shared" si="340"/>
        <v>0</v>
      </c>
      <c r="CI295" s="108">
        <f t="shared" si="340"/>
        <v>0</v>
      </c>
      <c r="CJ295" s="108">
        <f t="shared" si="340"/>
        <v>0</v>
      </c>
      <c r="CK295" s="108">
        <f t="shared" si="340"/>
        <v>0</v>
      </c>
      <c r="CL295" s="108">
        <f t="shared" si="340"/>
        <v>0</v>
      </c>
      <c r="CM295" s="108">
        <f t="shared" si="340"/>
        <v>0</v>
      </c>
      <c r="CN295" s="108">
        <f t="shared" si="340"/>
        <v>0</v>
      </c>
      <c r="CO295" s="108">
        <f t="shared" si="340"/>
        <v>0</v>
      </c>
      <c r="CP295" s="108">
        <f t="shared" si="340"/>
        <v>0</v>
      </c>
      <c r="CQ295" s="108">
        <f t="shared" si="340"/>
        <v>0</v>
      </c>
      <c r="CR295" s="108">
        <f t="shared" si="340"/>
        <v>0</v>
      </c>
      <c r="CS295" s="108">
        <f t="shared" si="340"/>
        <v>0</v>
      </c>
      <c r="CT295" s="108">
        <f t="shared" si="340"/>
        <v>0</v>
      </c>
      <c r="CU295" s="108">
        <f t="shared" si="340"/>
        <v>0</v>
      </c>
      <c r="CV295" s="108">
        <f t="shared" si="340"/>
        <v>0</v>
      </c>
      <c r="CW295" s="108">
        <f t="shared" si="340"/>
        <v>0</v>
      </c>
      <c r="CX295" s="108">
        <f t="shared" si="340"/>
        <v>0</v>
      </c>
      <c r="CY295" s="108">
        <f t="shared" si="340"/>
        <v>0</v>
      </c>
      <c r="CZ295" s="108">
        <f t="shared" si="340"/>
        <v>0</v>
      </c>
      <c r="DA295" s="108">
        <f t="shared" si="340"/>
        <v>0</v>
      </c>
      <c r="DB295" s="108">
        <f t="shared" si="340"/>
        <v>0</v>
      </c>
      <c r="DC295" s="108">
        <f t="shared" si="340"/>
        <v>0</v>
      </c>
      <c r="DD295" s="108">
        <f t="shared" si="340"/>
        <v>0</v>
      </c>
      <c r="DE295" s="108">
        <f t="shared" si="340"/>
        <v>0</v>
      </c>
      <c r="DF295" s="108">
        <f t="shared" si="340"/>
        <v>0</v>
      </c>
      <c r="DG295" s="108">
        <f t="shared" si="340"/>
        <v>0</v>
      </c>
      <c r="DH295" s="108">
        <f t="shared" si="340"/>
        <v>0</v>
      </c>
      <c r="DI295" s="108">
        <f t="shared" si="340"/>
        <v>0</v>
      </c>
      <c r="DJ295" s="108">
        <f t="shared" si="340"/>
        <v>0</v>
      </c>
      <c r="DK295" s="108">
        <f t="shared" si="340"/>
        <v>0</v>
      </c>
      <c r="DL295" s="108">
        <f t="shared" si="340"/>
        <v>0</v>
      </c>
      <c r="DM295" s="108">
        <f t="shared" si="340"/>
        <v>4207830.51</v>
      </c>
      <c r="DN295" s="108">
        <f t="shared" si="340"/>
        <v>0</v>
      </c>
      <c r="DO295" s="108">
        <f t="shared" si="340"/>
        <v>0</v>
      </c>
      <c r="DP295" s="108">
        <f t="shared" si="340"/>
        <v>0</v>
      </c>
      <c r="DQ295" s="108">
        <f t="shared" si="340"/>
        <v>0</v>
      </c>
      <c r="DR295" s="108">
        <f t="shared" si="340"/>
        <v>0</v>
      </c>
      <c r="DS295" s="108">
        <f t="shared" si="340"/>
        <v>0</v>
      </c>
      <c r="DT295" s="108">
        <f t="shared" si="340"/>
        <v>0</v>
      </c>
      <c r="DU295" s="108">
        <f t="shared" si="340"/>
        <v>0</v>
      </c>
      <c r="DV295" s="108">
        <f t="shared" si="340"/>
        <v>0</v>
      </c>
      <c r="DW295" s="108">
        <f t="shared" si="340"/>
        <v>0</v>
      </c>
      <c r="DX295" s="108">
        <f t="shared" si="340"/>
        <v>0</v>
      </c>
      <c r="DY295" s="108">
        <f t="shared" si="340"/>
        <v>0</v>
      </c>
      <c r="DZ295" s="108">
        <f t="shared" si="340"/>
        <v>0</v>
      </c>
      <c r="EA295" s="108">
        <f t="shared" si="340"/>
        <v>0</v>
      </c>
      <c r="EB295" s="108">
        <f t="shared" si="340"/>
        <v>0</v>
      </c>
      <c r="EC295" s="108">
        <f t="shared" si="340"/>
        <v>0</v>
      </c>
      <c r="ED295" s="108">
        <f t="shared" si="340"/>
        <v>0</v>
      </c>
      <c r="EE295" s="108">
        <f t="shared" si="340"/>
        <v>0</v>
      </c>
      <c r="EF295" s="108">
        <f t="shared" si="340"/>
        <v>0</v>
      </c>
      <c r="EG295" s="108">
        <f t="shared" si="340"/>
        <v>0</v>
      </c>
      <c r="EH295" s="108">
        <f t="shared" si="340"/>
        <v>0</v>
      </c>
      <c r="EI295" s="108">
        <f t="shared" si="340"/>
        <v>0</v>
      </c>
      <c r="EJ295" s="108">
        <f t="shared" si="340"/>
        <v>0</v>
      </c>
      <c r="EK295" s="108">
        <f t="shared" si="340"/>
        <v>0</v>
      </c>
      <c r="EL295" s="108">
        <f t="shared" si="340"/>
        <v>0</v>
      </c>
      <c r="EM295" s="108">
        <f t="shared" ref="EM295:EY295" si="341">SUM(EM286:EM294)</f>
        <v>0</v>
      </c>
      <c r="EN295" s="108">
        <f t="shared" si="341"/>
        <v>0</v>
      </c>
      <c r="EO295" s="108">
        <f t="shared" si="341"/>
        <v>0</v>
      </c>
      <c r="EP295" s="108">
        <f t="shared" si="341"/>
        <v>0</v>
      </c>
      <c r="EQ295" s="108">
        <f t="shared" si="341"/>
        <v>0</v>
      </c>
      <c r="ER295" s="108">
        <f t="shared" si="341"/>
        <v>0</v>
      </c>
      <c r="ES295" s="108">
        <f t="shared" si="341"/>
        <v>0</v>
      </c>
      <c r="ET295" s="108">
        <f t="shared" si="341"/>
        <v>0</v>
      </c>
      <c r="EU295" s="108">
        <f t="shared" si="341"/>
        <v>0</v>
      </c>
      <c r="EV295" s="108">
        <f t="shared" si="341"/>
        <v>0</v>
      </c>
      <c r="EW295" s="108">
        <f t="shared" si="341"/>
        <v>0</v>
      </c>
      <c r="EX295" s="108">
        <f t="shared" si="341"/>
        <v>0</v>
      </c>
      <c r="EY295" s="108">
        <f t="shared" si="341"/>
        <v>0</v>
      </c>
      <c r="EZ295" s="108">
        <f>SUM(EZ286:EZ294)</f>
        <v>852779.85458333429</v>
      </c>
      <c r="FA295" s="108">
        <f>SUM(FA286:FA294)</f>
        <v>4207830.51</v>
      </c>
      <c r="FB295" s="108">
        <f t="shared" ref="FB295:FC295" si="342">SUM(FB286:FB294)</f>
        <v>0</v>
      </c>
      <c r="FC295" s="108">
        <f t="shared" si="342"/>
        <v>4207830.51</v>
      </c>
    </row>
    <row r="296" spans="1:159" outlineLevel="1" x14ac:dyDescent="0.25">
      <c r="A296" s="21">
        <f t="shared" si="293"/>
        <v>288</v>
      </c>
      <c r="B296" s="319"/>
      <c r="C296" s="120" t="s">
        <v>313</v>
      </c>
      <c r="D296" s="121">
        <v>365.1</v>
      </c>
      <c r="E296" s="61"/>
      <c r="AK296" s="106">
        <f t="shared" si="294"/>
        <v>0</v>
      </c>
      <c r="BN296" s="61"/>
      <c r="BP296" s="61"/>
      <c r="BR296" s="61"/>
      <c r="BU296" s="61"/>
      <c r="BV296" s="61"/>
      <c r="BX296" s="61">
        <f t="shared" ref="BX296:BX304" si="343">SUM(AL296:BW296)</f>
        <v>0</v>
      </c>
      <c r="BY296" s="38">
        <f t="shared" si="289"/>
        <v>0</v>
      </c>
      <c r="BZ296" s="38">
        <f t="shared" si="290"/>
        <v>0</v>
      </c>
      <c r="CB296" s="2"/>
      <c r="CC296" s="2"/>
      <c r="DE296" s="61"/>
      <c r="DL296" s="38">
        <f t="shared" ref="DL296:DL304" si="344">SUM(CA296:DK296)</f>
        <v>0</v>
      </c>
      <c r="DM296" s="38">
        <f t="shared" si="327"/>
        <v>0</v>
      </c>
      <c r="ER296" s="61"/>
      <c r="EY296" s="61">
        <f t="shared" si="316"/>
        <v>0</v>
      </c>
      <c r="EZ296" s="61">
        <f t="shared" si="328"/>
        <v>0</v>
      </c>
      <c r="FA296" s="61">
        <f t="shared" si="318"/>
        <v>0</v>
      </c>
      <c r="FC296" s="61">
        <f t="shared" si="319"/>
        <v>0</v>
      </c>
    </row>
    <row r="297" spans="1:159" outlineLevel="1" x14ac:dyDescent="0.25">
      <c r="A297" s="21">
        <f t="shared" si="293"/>
        <v>289</v>
      </c>
      <c r="B297" s="319"/>
      <c r="C297" s="120" t="s">
        <v>320</v>
      </c>
      <c r="D297" s="121">
        <v>365.2</v>
      </c>
      <c r="AK297" s="106">
        <f t="shared" si="294"/>
        <v>0</v>
      </c>
      <c r="BX297" s="61">
        <f t="shared" si="343"/>
        <v>0</v>
      </c>
      <c r="BY297" s="38">
        <f t="shared" si="289"/>
        <v>0</v>
      </c>
      <c r="BZ297" s="38">
        <f t="shared" si="290"/>
        <v>0</v>
      </c>
      <c r="CB297" s="2"/>
      <c r="CC297" s="2"/>
      <c r="DL297" s="38">
        <f t="shared" si="344"/>
        <v>0</v>
      </c>
      <c r="DM297" s="38">
        <f t="shared" si="327"/>
        <v>0</v>
      </c>
      <c r="EY297" s="61">
        <f t="shared" si="316"/>
        <v>0</v>
      </c>
      <c r="EZ297" s="61">
        <f t="shared" si="328"/>
        <v>0</v>
      </c>
      <c r="FA297" s="61">
        <f t="shared" si="318"/>
        <v>0</v>
      </c>
      <c r="FC297" s="61">
        <f t="shared" si="319"/>
        <v>0</v>
      </c>
    </row>
    <row r="298" spans="1:159" outlineLevel="1" x14ac:dyDescent="0.25">
      <c r="A298" s="21">
        <f t="shared" si="293"/>
        <v>290</v>
      </c>
      <c r="B298" s="319"/>
      <c r="C298" s="120" t="s">
        <v>314</v>
      </c>
      <c r="D298" s="112">
        <v>366</v>
      </c>
      <c r="AK298" s="106">
        <f t="shared" si="294"/>
        <v>0</v>
      </c>
      <c r="BX298" s="61">
        <f t="shared" si="343"/>
        <v>0</v>
      </c>
      <c r="BY298" s="38">
        <f t="shared" si="289"/>
        <v>0</v>
      </c>
      <c r="BZ298" s="38">
        <f t="shared" si="290"/>
        <v>0</v>
      </c>
      <c r="CB298" s="2"/>
      <c r="CC298" s="2"/>
      <c r="DL298" s="38">
        <f t="shared" si="344"/>
        <v>0</v>
      </c>
      <c r="DM298" s="38">
        <f t="shared" si="327"/>
        <v>0</v>
      </c>
      <c r="EY298" s="61">
        <f t="shared" si="316"/>
        <v>0</v>
      </c>
      <c r="EZ298" s="61">
        <f t="shared" si="328"/>
        <v>0</v>
      </c>
      <c r="FA298" s="61">
        <f t="shared" si="318"/>
        <v>0</v>
      </c>
      <c r="FC298" s="61">
        <f t="shared" si="319"/>
        <v>0</v>
      </c>
    </row>
    <row r="299" spans="1:159" x14ac:dyDescent="0.25">
      <c r="A299" s="21">
        <f t="shared" si="293"/>
        <v>291</v>
      </c>
      <c r="B299" s="319"/>
      <c r="C299" s="120" t="s">
        <v>347</v>
      </c>
      <c r="D299" s="112">
        <v>367</v>
      </c>
      <c r="AK299" s="106">
        <f t="shared" si="294"/>
        <v>0</v>
      </c>
      <c r="BX299" s="61">
        <f t="shared" si="343"/>
        <v>0</v>
      </c>
      <c r="BY299" s="38">
        <f t="shared" si="289"/>
        <v>0</v>
      </c>
      <c r="BZ299" s="38">
        <f t="shared" si="290"/>
        <v>0</v>
      </c>
      <c r="CB299" s="2"/>
      <c r="CC299" s="2"/>
      <c r="DL299" s="38">
        <f t="shared" si="344"/>
        <v>0</v>
      </c>
      <c r="DM299" s="38">
        <f t="shared" si="327"/>
        <v>0</v>
      </c>
      <c r="EY299" s="61">
        <f t="shared" si="316"/>
        <v>0</v>
      </c>
      <c r="EZ299" s="61">
        <f t="shared" si="328"/>
        <v>0</v>
      </c>
      <c r="FA299" s="61">
        <f t="shared" si="318"/>
        <v>0</v>
      </c>
      <c r="FC299" s="61">
        <f t="shared" si="319"/>
        <v>0</v>
      </c>
    </row>
    <row r="300" spans="1:159" outlineLevel="1" x14ac:dyDescent="0.25">
      <c r="A300" s="21">
        <f t="shared" si="293"/>
        <v>292</v>
      </c>
      <c r="B300" s="319"/>
      <c r="C300" s="120" t="s">
        <v>326</v>
      </c>
      <c r="D300" s="112">
        <v>368</v>
      </c>
      <c r="AK300" s="106">
        <f t="shared" si="294"/>
        <v>0</v>
      </c>
      <c r="BX300" s="61">
        <f t="shared" si="343"/>
        <v>0</v>
      </c>
      <c r="BY300" s="38">
        <f t="shared" si="289"/>
        <v>0</v>
      </c>
      <c r="BZ300" s="38">
        <f t="shared" si="290"/>
        <v>0</v>
      </c>
      <c r="CB300" s="2"/>
      <c r="CC300" s="2"/>
      <c r="DL300" s="38">
        <f t="shared" si="344"/>
        <v>0</v>
      </c>
      <c r="DM300" s="38">
        <f t="shared" si="327"/>
        <v>0</v>
      </c>
      <c r="EY300" s="61">
        <f t="shared" si="316"/>
        <v>0</v>
      </c>
      <c r="EZ300" s="61">
        <f t="shared" si="328"/>
        <v>0</v>
      </c>
      <c r="FA300" s="61">
        <f t="shared" si="318"/>
        <v>0</v>
      </c>
      <c r="FC300" s="61">
        <f t="shared" si="319"/>
        <v>0</v>
      </c>
    </row>
    <row r="301" spans="1:159" outlineLevel="1" x14ac:dyDescent="0.25">
      <c r="A301" s="21">
        <f t="shared" si="293"/>
        <v>293</v>
      </c>
      <c r="B301" s="319"/>
      <c r="C301" s="120" t="s">
        <v>348</v>
      </c>
      <c r="D301" s="112">
        <v>369</v>
      </c>
      <c r="AK301" s="106">
        <f t="shared" si="294"/>
        <v>0</v>
      </c>
      <c r="BX301" s="61">
        <f t="shared" si="343"/>
        <v>0</v>
      </c>
      <c r="BY301" s="38">
        <f t="shared" si="289"/>
        <v>0</v>
      </c>
      <c r="BZ301" s="38">
        <f t="shared" si="290"/>
        <v>0</v>
      </c>
      <c r="CB301" s="2"/>
      <c r="CC301" s="2"/>
      <c r="DL301" s="38">
        <f t="shared" si="344"/>
        <v>0</v>
      </c>
      <c r="DM301" s="38">
        <f t="shared" si="327"/>
        <v>0</v>
      </c>
      <c r="EY301" s="61">
        <f t="shared" si="316"/>
        <v>0</v>
      </c>
      <c r="EZ301" s="61">
        <f t="shared" si="328"/>
        <v>0</v>
      </c>
      <c r="FA301" s="61">
        <f t="shared" si="318"/>
        <v>0</v>
      </c>
      <c r="FC301" s="61">
        <f t="shared" si="319"/>
        <v>0</v>
      </c>
    </row>
    <row r="302" spans="1:159" ht="14.45" customHeight="1" outlineLevel="1" x14ac:dyDescent="0.25">
      <c r="A302" s="21">
        <f t="shared" si="293"/>
        <v>294</v>
      </c>
      <c r="B302" s="319"/>
      <c r="C302" s="120" t="s">
        <v>349</v>
      </c>
      <c r="D302" s="112">
        <v>370</v>
      </c>
      <c r="AK302" s="106">
        <f t="shared" si="294"/>
        <v>0</v>
      </c>
      <c r="BX302" s="61">
        <f t="shared" si="343"/>
        <v>0</v>
      </c>
      <c r="BY302" s="38">
        <f t="shared" si="289"/>
        <v>0</v>
      </c>
      <c r="BZ302" s="38">
        <f t="shared" si="290"/>
        <v>0</v>
      </c>
      <c r="CB302" s="2"/>
      <c r="CC302" s="2"/>
      <c r="DL302" s="38">
        <f t="shared" si="344"/>
        <v>0</v>
      </c>
      <c r="DM302" s="38">
        <f t="shared" si="327"/>
        <v>0</v>
      </c>
      <c r="EY302" s="61">
        <f t="shared" si="316"/>
        <v>0</v>
      </c>
      <c r="EZ302" s="61">
        <f t="shared" si="328"/>
        <v>0</v>
      </c>
      <c r="FA302" s="61">
        <f t="shared" si="318"/>
        <v>0</v>
      </c>
      <c r="FC302" s="61">
        <f t="shared" si="319"/>
        <v>0</v>
      </c>
    </row>
    <row r="303" spans="1:159" ht="14.45" customHeight="1" outlineLevel="1" x14ac:dyDescent="0.25">
      <c r="A303" s="21">
        <f t="shared" si="293"/>
        <v>295</v>
      </c>
      <c r="B303" s="319"/>
      <c r="C303" s="120" t="s">
        <v>316</v>
      </c>
      <c r="D303" s="112">
        <v>371</v>
      </c>
      <c r="AK303" s="106">
        <f t="shared" si="294"/>
        <v>0</v>
      </c>
      <c r="BX303" s="61">
        <f t="shared" si="343"/>
        <v>0</v>
      </c>
      <c r="BY303" s="38">
        <f t="shared" si="289"/>
        <v>0</v>
      </c>
      <c r="BZ303" s="38">
        <f t="shared" si="290"/>
        <v>0</v>
      </c>
      <c r="CB303" s="2"/>
      <c r="CC303" s="2"/>
      <c r="DL303" s="38">
        <f t="shared" si="344"/>
        <v>0</v>
      </c>
      <c r="DM303" s="38">
        <f t="shared" si="327"/>
        <v>0</v>
      </c>
      <c r="EY303" s="61">
        <f t="shared" si="316"/>
        <v>0</v>
      </c>
      <c r="EZ303" s="61">
        <f t="shared" si="328"/>
        <v>0</v>
      </c>
      <c r="FA303" s="61">
        <f t="shared" si="318"/>
        <v>0</v>
      </c>
      <c r="FC303" s="61">
        <f t="shared" si="319"/>
        <v>0</v>
      </c>
    </row>
    <row r="304" spans="1:159" ht="14.45" customHeight="1" outlineLevel="1" x14ac:dyDescent="0.25">
      <c r="A304" s="21">
        <f t="shared" si="293"/>
        <v>296</v>
      </c>
      <c r="B304" s="319"/>
      <c r="C304" s="118" t="s">
        <v>350</v>
      </c>
      <c r="D304" s="123">
        <v>372</v>
      </c>
      <c r="AK304" s="106">
        <f t="shared" si="294"/>
        <v>0</v>
      </c>
      <c r="BX304" s="61">
        <f t="shared" si="343"/>
        <v>0</v>
      </c>
      <c r="BY304" s="38">
        <f t="shared" si="289"/>
        <v>0</v>
      </c>
      <c r="BZ304" s="38">
        <f t="shared" si="290"/>
        <v>0</v>
      </c>
      <c r="CB304" s="2"/>
      <c r="CC304" s="2"/>
      <c r="DL304" s="38">
        <f t="shared" si="344"/>
        <v>0</v>
      </c>
      <c r="DM304" s="38">
        <f t="shared" si="327"/>
        <v>0</v>
      </c>
      <c r="EY304" s="61">
        <f t="shared" si="316"/>
        <v>0</v>
      </c>
      <c r="EZ304" s="61">
        <f t="shared" si="328"/>
        <v>0</v>
      </c>
      <c r="FA304" s="61">
        <f t="shared" si="318"/>
        <v>0</v>
      </c>
      <c r="FC304" s="61">
        <f t="shared" si="319"/>
        <v>0</v>
      </c>
    </row>
    <row r="305" spans="1:159" ht="14.45" customHeight="1" outlineLevel="1" x14ac:dyDescent="0.25">
      <c r="A305" s="21">
        <f t="shared" si="293"/>
        <v>297</v>
      </c>
      <c r="B305" s="319"/>
      <c r="C305" s="304" t="s">
        <v>351</v>
      </c>
      <c r="D305" s="305"/>
      <c r="E305" s="108">
        <f t="shared" ref="E305:BZ305" si="345">SUM(E296:E304)</f>
        <v>0</v>
      </c>
      <c r="F305" s="108">
        <f t="shared" si="345"/>
        <v>0</v>
      </c>
      <c r="G305" s="108">
        <f t="shared" si="345"/>
        <v>0</v>
      </c>
      <c r="H305" s="108">
        <f t="shared" si="345"/>
        <v>0</v>
      </c>
      <c r="I305" s="108">
        <f t="shared" si="345"/>
        <v>0</v>
      </c>
      <c r="J305" s="108">
        <f t="shared" si="345"/>
        <v>0</v>
      </c>
      <c r="K305" s="108">
        <f t="shared" si="345"/>
        <v>0</v>
      </c>
      <c r="L305" s="108">
        <f t="shared" si="345"/>
        <v>0</v>
      </c>
      <c r="M305" s="108">
        <f t="shared" si="345"/>
        <v>0</v>
      </c>
      <c r="N305" s="108">
        <f t="shared" si="345"/>
        <v>0</v>
      </c>
      <c r="O305" s="108">
        <f t="shared" si="345"/>
        <v>0</v>
      </c>
      <c r="P305" s="108">
        <f t="shared" si="345"/>
        <v>0</v>
      </c>
      <c r="Q305" s="108">
        <f t="shared" si="345"/>
        <v>0</v>
      </c>
      <c r="R305" s="108">
        <f t="shared" si="345"/>
        <v>0</v>
      </c>
      <c r="S305" s="108">
        <f t="shared" si="345"/>
        <v>0</v>
      </c>
      <c r="T305" s="108">
        <f t="shared" si="345"/>
        <v>0</v>
      </c>
      <c r="U305" s="108">
        <f t="shared" si="345"/>
        <v>0</v>
      </c>
      <c r="V305" s="108">
        <f t="shared" si="345"/>
        <v>0</v>
      </c>
      <c r="W305" s="108">
        <f t="shared" si="345"/>
        <v>0</v>
      </c>
      <c r="X305" s="108">
        <f t="shared" si="345"/>
        <v>0</v>
      </c>
      <c r="Y305" s="108">
        <f t="shared" si="345"/>
        <v>0</v>
      </c>
      <c r="Z305" s="108">
        <f t="shared" si="345"/>
        <v>0</v>
      </c>
      <c r="AA305" s="108">
        <f t="shared" si="345"/>
        <v>0</v>
      </c>
      <c r="AB305" s="108">
        <f t="shared" si="345"/>
        <v>0</v>
      </c>
      <c r="AC305" s="108">
        <f t="shared" si="345"/>
        <v>0</v>
      </c>
      <c r="AD305" s="108">
        <f t="shared" si="345"/>
        <v>0</v>
      </c>
      <c r="AE305" s="108">
        <f t="shared" si="345"/>
        <v>0</v>
      </c>
      <c r="AF305" s="108">
        <f t="shared" si="345"/>
        <v>0</v>
      </c>
      <c r="AG305" s="108">
        <f t="shared" si="345"/>
        <v>0</v>
      </c>
      <c r="AH305" s="108">
        <f t="shared" si="345"/>
        <v>0</v>
      </c>
      <c r="AI305" s="108">
        <f t="shared" si="345"/>
        <v>0</v>
      </c>
      <c r="AJ305" s="108">
        <f t="shared" si="345"/>
        <v>0</v>
      </c>
      <c r="AK305" s="108">
        <f t="shared" si="345"/>
        <v>0</v>
      </c>
      <c r="AL305" s="108">
        <f t="shared" si="345"/>
        <v>0</v>
      </c>
      <c r="AM305" s="108">
        <f t="shared" si="345"/>
        <v>0</v>
      </c>
      <c r="AN305" s="108">
        <f t="shared" si="345"/>
        <v>0</v>
      </c>
      <c r="AO305" s="108">
        <f t="shared" si="345"/>
        <v>0</v>
      </c>
      <c r="AP305" s="108">
        <f t="shared" si="345"/>
        <v>0</v>
      </c>
      <c r="AQ305" s="108">
        <f t="shared" si="345"/>
        <v>0</v>
      </c>
      <c r="AR305" s="108">
        <f t="shared" si="345"/>
        <v>0</v>
      </c>
      <c r="AS305" s="108">
        <f t="shared" si="345"/>
        <v>0</v>
      </c>
      <c r="AT305" s="108">
        <f t="shared" si="345"/>
        <v>0</v>
      </c>
      <c r="AU305" s="108">
        <f t="shared" si="345"/>
        <v>0</v>
      </c>
      <c r="AV305" s="108">
        <f t="shared" si="345"/>
        <v>0</v>
      </c>
      <c r="AW305" s="108">
        <f t="shared" si="345"/>
        <v>0</v>
      </c>
      <c r="AX305" s="108">
        <f t="shared" si="345"/>
        <v>0</v>
      </c>
      <c r="AY305" s="108">
        <f t="shared" si="345"/>
        <v>0</v>
      </c>
      <c r="AZ305" s="108">
        <f t="shared" si="345"/>
        <v>0</v>
      </c>
      <c r="BA305" s="108">
        <f t="shared" si="345"/>
        <v>0</v>
      </c>
      <c r="BB305" s="108">
        <f t="shared" si="345"/>
        <v>0</v>
      </c>
      <c r="BC305" s="108">
        <f t="shared" si="345"/>
        <v>0</v>
      </c>
      <c r="BD305" s="108">
        <f t="shared" si="345"/>
        <v>0</v>
      </c>
      <c r="BE305" s="108">
        <f t="shared" si="345"/>
        <v>0</v>
      </c>
      <c r="BF305" s="108">
        <f t="shared" si="345"/>
        <v>0</v>
      </c>
      <c r="BG305" s="108">
        <f t="shared" si="345"/>
        <v>0</v>
      </c>
      <c r="BH305" s="108">
        <f t="shared" si="345"/>
        <v>0</v>
      </c>
      <c r="BI305" s="108">
        <f t="shared" si="345"/>
        <v>0</v>
      </c>
      <c r="BJ305" s="108">
        <f t="shared" si="345"/>
        <v>0</v>
      </c>
      <c r="BK305" s="108">
        <f t="shared" si="345"/>
        <v>0</v>
      </c>
      <c r="BL305" s="108">
        <f t="shared" si="345"/>
        <v>0</v>
      </c>
      <c r="BM305" s="108">
        <f t="shared" si="345"/>
        <v>0</v>
      </c>
      <c r="BN305" s="108">
        <f t="shared" si="345"/>
        <v>0</v>
      </c>
      <c r="BO305" s="108">
        <f t="shared" si="345"/>
        <v>0</v>
      </c>
      <c r="BP305" s="108">
        <f t="shared" si="345"/>
        <v>0</v>
      </c>
      <c r="BQ305" s="108">
        <f t="shared" si="345"/>
        <v>0</v>
      </c>
      <c r="BR305" s="108">
        <f t="shared" si="345"/>
        <v>0</v>
      </c>
      <c r="BS305" s="108">
        <f t="shared" si="345"/>
        <v>0</v>
      </c>
      <c r="BT305" s="108">
        <f t="shared" si="345"/>
        <v>0</v>
      </c>
      <c r="BU305" s="108">
        <f t="shared" si="345"/>
        <v>0</v>
      </c>
      <c r="BV305" s="108">
        <f t="shared" si="345"/>
        <v>0</v>
      </c>
      <c r="BW305" s="108">
        <f t="shared" si="345"/>
        <v>0</v>
      </c>
      <c r="BX305" s="108">
        <f t="shared" si="345"/>
        <v>0</v>
      </c>
      <c r="BY305" s="108">
        <f t="shared" si="345"/>
        <v>0</v>
      </c>
      <c r="BZ305" s="108">
        <f t="shared" si="345"/>
        <v>0</v>
      </c>
      <c r="CA305" s="108">
        <f t="shared" ref="CA305:EL305" si="346">SUM(CA296:CA304)</f>
        <v>0</v>
      </c>
      <c r="CB305" s="108">
        <f t="shared" si="346"/>
        <v>0</v>
      </c>
      <c r="CC305" s="108">
        <f t="shared" si="346"/>
        <v>0</v>
      </c>
      <c r="CD305" s="108">
        <f t="shared" si="346"/>
        <v>0</v>
      </c>
      <c r="CE305" s="108">
        <f t="shared" si="346"/>
        <v>0</v>
      </c>
      <c r="CF305" s="108">
        <f t="shared" si="346"/>
        <v>0</v>
      </c>
      <c r="CG305" s="108">
        <f t="shared" si="346"/>
        <v>0</v>
      </c>
      <c r="CH305" s="108">
        <f t="shared" si="346"/>
        <v>0</v>
      </c>
      <c r="CI305" s="108">
        <f t="shared" si="346"/>
        <v>0</v>
      </c>
      <c r="CJ305" s="108">
        <f t="shared" si="346"/>
        <v>0</v>
      </c>
      <c r="CK305" s="108">
        <f t="shared" si="346"/>
        <v>0</v>
      </c>
      <c r="CL305" s="108">
        <f t="shared" si="346"/>
        <v>0</v>
      </c>
      <c r="CM305" s="108">
        <f t="shared" si="346"/>
        <v>0</v>
      </c>
      <c r="CN305" s="108">
        <f t="shared" si="346"/>
        <v>0</v>
      </c>
      <c r="CO305" s="108">
        <f t="shared" si="346"/>
        <v>0</v>
      </c>
      <c r="CP305" s="108">
        <f t="shared" si="346"/>
        <v>0</v>
      </c>
      <c r="CQ305" s="108">
        <f t="shared" si="346"/>
        <v>0</v>
      </c>
      <c r="CR305" s="108">
        <f t="shared" si="346"/>
        <v>0</v>
      </c>
      <c r="CS305" s="108">
        <f t="shared" si="346"/>
        <v>0</v>
      </c>
      <c r="CT305" s="108">
        <f t="shared" si="346"/>
        <v>0</v>
      </c>
      <c r="CU305" s="108">
        <f t="shared" si="346"/>
        <v>0</v>
      </c>
      <c r="CV305" s="108">
        <f t="shared" si="346"/>
        <v>0</v>
      </c>
      <c r="CW305" s="108">
        <f t="shared" si="346"/>
        <v>0</v>
      </c>
      <c r="CX305" s="108">
        <f t="shared" si="346"/>
        <v>0</v>
      </c>
      <c r="CY305" s="108">
        <f t="shared" si="346"/>
        <v>0</v>
      </c>
      <c r="CZ305" s="108">
        <f t="shared" si="346"/>
        <v>0</v>
      </c>
      <c r="DA305" s="108">
        <f t="shared" si="346"/>
        <v>0</v>
      </c>
      <c r="DB305" s="108">
        <f t="shared" si="346"/>
        <v>0</v>
      </c>
      <c r="DC305" s="108">
        <f t="shared" si="346"/>
        <v>0</v>
      </c>
      <c r="DD305" s="108">
        <f t="shared" si="346"/>
        <v>0</v>
      </c>
      <c r="DE305" s="108">
        <f t="shared" si="346"/>
        <v>0</v>
      </c>
      <c r="DF305" s="108">
        <f t="shared" si="346"/>
        <v>0</v>
      </c>
      <c r="DG305" s="108">
        <f t="shared" si="346"/>
        <v>0</v>
      </c>
      <c r="DH305" s="108">
        <f t="shared" si="346"/>
        <v>0</v>
      </c>
      <c r="DI305" s="108">
        <f t="shared" si="346"/>
        <v>0</v>
      </c>
      <c r="DJ305" s="108">
        <f t="shared" si="346"/>
        <v>0</v>
      </c>
      <c r="DK305" s="108">
        <f t="shared" si="346"/>
        <v>0</v>
      </c>
      <c r="DL305" s="108">
        <f t="shared" si="346"/>
        <v>0</v>
      </c>
      <c r="DM305" s="108">
        <f t="shared" si="346"/>
        <v>0</v>
      </c>
      <c r="DN305" s="108">
        <f t="shared" si="346"/>
        <v>0</v>
      </c>
      <c r="DO305" s="108">
        <f t="shared" si="346"/>
        <v>0</v>
      </c>
      <c r="DP305" s="108">
        <f t="shared" si="346"/>
        <v>0</v>
      </c>
      <c r="DQ305" s="108">
        <f t="shared" si="346"/>
        <v>0</v>
      </c>
      <c r="DR305" s="108">
        <f t="shared" si="346"/>
        <v>0</v>
      </c>
      <c r="DS305" s="108">
        <f t="shared" si="346"/>
        <v>0</v>
      </c>
      <c r="DT305" s="108">
        <f t="shared" si="346"/>
        <v>0</v>
      </c>
      <c r="DU305" s="108">
        <f t="shared" si="346"/>
        <v>0</v>
      </c>
      <c r="DV305" s="108">
        <f t="shared" si="346"/>
        <v>0</v>
      </c>
      <c r="DW305" s="108">
        <f t="shared" si="346"/>
        <v>0</v>
      </c>
      <c r="DX305" s="108">
        <f t="shared" si="346"/>
        <v>0</v>
      </c>
      <c r="DY305" s="108">
        <f t="shared" si="346"/>
        <v>0</v>
      </c>
      <c r="DZ305" s="108">
        <f t="shared" si="346"/>
        <v>0</v>
      </c>
      <c r="EA305" s="108">
        <f t="shared" si="346"/>
        <v>0</v>
      </c>
      <c r="EB305" s="108">
        <f t="shared" si="346"/>
        <v>0</v>
      </c>
      <c r="EC305" s="108">
        <f t="shared" si="346"/>
        <v>0</v>
      </c>
      <c r="ED305" s="108">
        <f t="shared" si="346"/>
        <v>0</v>
      </c>
      <c r="EE305" s="108">
        <f t="shared" si="346"/>
        <v>0</v>
      </c>
      <c r="EF305" s="108">
        <f t="shared" si="346"/>
        <v>0</v>
      </c>
      <c r="EG305" s="108">
        <f t="shared" si="346"/>
        <v>0</v>
      </c>
      <c r="EH305" s="108">
        <f t="shared" si="346"/>
        <v>0</v>
      </c>
      <c r="EI305" s="108">
        <f t="shared" si="346"/>
        <v>0</v>
      </c>
      <c r="EJ305" s="108">
        <f t="shared" si="346"/>
        <v>0</v>
      </c>
      <c r="EK305" s="108">
        <f t="shared" si="346"/>
        <v>0</v>
      </c>
      <c r="EL305" s="108">
        <f t="shared" si="346"/>
        <v>0</v>
      </c>
      <c r="EM305" s="108">
        <f t="shared" ref="EM305:EY305" si="347">SUM(EM296:EM304)</f>
        <v>0</v>
      </c>
      <c r="EN305" s="108">
        <f t="shared" si="347"/>
        <v>0</v>
      </c>
      <c r="EO305" s="108">
        <f t="shared" si="347"/>
        <v>0</v>
      </c>
      <c r="EP305" s="108">
        <f t="shared" si="347"/>
        <v>0</v>
      </c>
      <c r="EQ305" s="108">
        <f t="shared" si="347"/>
        <v>0</v>
      </c>
      <c r="ER305" s="108">
        <f t="shared" si="347"/>
        <v>0</v>
      </c>
      <c r="ES305" s="108">
        <f t="shared" si="347"/>
        <v>0</v>
      </c>
      <c r="ET305" s="108">
        <f t="shared" si="347"/>
        <v>0</v>
      </c>
      <c r="EU305" s="108">
        <f t="shared" si="347"/>
        <v>0</v>
      </c>
      <c r="EV305" s="108">
        <f t="shared" si="347"/>
        <v>0</v>
      </c>
      <c r="EW305" s="108">
        <f t="shared" si="347"/>
        <v>0</v>
      </c>
      <c r="EX305" s="108">
        <f t="shared" si="347"/>
        <v>0</v>
      </c>
      <c r="EY305" s="108">
        <f t="shared" si="347"/>
        <v>0</v>
      </c>
      <c r="EZ305" s="108">
        <f>SUM(EZ296:EZ304)</f>
        <v>0</v>
      </c>
      <c r="FA305" s="108">
        <f>SUM(FA296:FA304)</f>
        <v>0</v>
      </c>
      <c r="FB305" s="108">
        <f t="shared" ref="FB305:FC305" si="348">SUM(FB296:FB304)</f>
        <v>0</v>
      </c>
      <c r="FC305" s="108">
        <f t="shared" si="348"/>
        <v>0</v>
      </c>
    </row>
    <row r="306" spans="1:159" ht="14.45" customHeight="1" outlineLevel="1" x14ac:dyDescent="0.25">
      <c r="A306" s="21">
        <f t="shared" si="293"/>
        <v>298</v>
      </c>
      <c r="B306" s="319"/>
      <c r="C306" s="120" t="s">
        <v>313</v>
      </c>
      <c r="D306" s="112">
        <v>374</v>
      </c>
      <c r="E306" s="61">
        <v>23512270.070000004</v>
      </c>
      <c r="AK306" s="106">
        <f t="shared" si="294"/>
        <v>0</v>
      </c>
      <c r="BN306" s="61"/>
      <c r="BP306" s="61"/>
      <c r="BQ306" s="2">
        <v>43.83</v>
      </c>
      <c r="BR306" s="61"/>
      <c r="BS306" s="61">
        <v>83.57</v>
      </c>
      <c r="BU306" s="61">
        <v>296374.70000000007</v>
      </c>
      <c r="BV306" s="61"/>
      <c r="BX306" s="61">
        <f t="shared" ref="BX306:BX320" si="349">SUM(AL306:BW306)</f>
        <v>296502.10000000009</v>
      </c>
      <c r="BY306" s="38">
        <f t="shared" si="289"/>
        <v>296502.10000000009</v>
      </c>
      <c r="BZ306" s="38">
        <f t="shared" si="290"/>
        <v>23808772.170000006</v>
      </c>
      <c r="CB306" s="2"/>
      <c r="CC306" s="2"/>
      <c r="DE306" s="61"/>
      <c r="DF306" s="2">
        <v>2.3999999999999986</v>
      </c>
      <c r="DH306" s="61"/>
      <c r="DL306" s="38">
        <f t="shared" ref="DL306:DL311" si="350">SUM(CA306:DK306)</f>
        <v>2.3999999999999986</v>
      </c>
      <c r="DM306" s="38">
        <f t="shared" si="327"/>
        <v>23808774.570000004</v>
      </c>
      <c r="ER306" s="61"/>
      <c r="ES306" s="2">
        <v>1.1900000000000048</v>
      </c>
      <c r="EU306" s="61"/>
      <c r="EY306" s="61">
        <f t="shared" si="316"/>
        <v>1.1900000000000048</v>
      </c>
      <c r="EZ306" s="61">
        <f t="shared" si="328"/>
        <v>296505.69000000012</v>
      </c>
      <c r="FA306" s="61">
        <f t="shared" si="318"/>
        <v>23808775.760000005</v>
      </c>
      <c r="FC306" s="61">
        <f t="shared" si="319"/>
        <v>23808775.760000005</v>
      </c>
    </row>
    <row r="307" spans="1:159" ht="14.45" customHeight="1" outlineLevel="1" x14ac:dyDescent="0.25">
      <c r="A307" s="21">
        <f t="shared" si="293"/>
        <v>299</v>
      </c>
      <c r="B307" s="319"/>
      <c r="C307" s="120" t="s">
        <v>314</v>
      </c>
      <c r="D307" s="112">
        <v>375</v>
      </c>
      <c r="E307" s="61">
        <v>19997775.959999997</v>
      </c>
      <c r="X307" s="105">
        <v>0.42000000178813934</v>
      </c>
      <c r="AC307" s="105">
        <v>-51167.33</v>
      </c>
      <c r="AH307" s="61">
        <v>-296374.70000000007</v>
      </c>
      <c r="AK307" s="106">
        <f t="shared" si="294"/>
        <v>-347541.6099999983</v>
      </c>
      <c r="BI307" s="105">
        <v>0</v>
      </c>
      <c r="BN307" s="61"/>
      <c r="BP307" s="61">
        <v>14298.59</v>
      </c>
      <c r="BQ307" s="61"/>
      <c r="BR307" s="61"/>
      <c r="BS307" s="61">
        <v>54959.13</v>
      </c>
      <c r="BU307" s="61"/>
      <c r="BV307" s="61"/>
      <c r="BX307" s="61">
        <f t="shared" si="349"/>
        <v>69257.72</v>
      </c>
      <c r="BY307" s="38">
        <f t="shared" si="289"/>
        <v>-278283.88999999827</v>
      </c>
      <c r="BZ307" s="38">
        <f t="shared" si="290"/>
        <v>19719492.07</v>
      </c>
      <c r="CB307" s="2"/>
      <c r="CC307" s="2"/>
      <c r="DE307" s="61">
        <v>64680.470000000016</v>
      </c>
      <c r="DF307" s="61"/>
      <c r="DG307" s="61">
        <v>0</v>
      </c>
      <c r="DH307" s="61">
        <v>1113861.83</v>
      </c>
      <c r="DL307" s="38">
        <f t="shared" si="350"/>
        <v>1178542.3</v>
      </c>
      <c r="DM307" s="38">
        <f t="shared" si="327"/>
        <v>20898034.370000001</v>
      </c>
      <c r="ER307" s="61">
        <v>43685.919999999984</v>
      </c>
      <c r="ES307" s="61"/>
      <c r="EU307" s="61">
        <v>0</v>
      </c>
      <c r="EY307" s="61">
        <f t="shared" si="316"/>
        <v>43685.919999999984</v>
      </c>
      <c r="EZ307" s="61">
        <f t="shared" si="328"/>
        <v>943944.3300000017</v>
      </c>
      <c r="FA307" s="61">
        <f t="shared" si="318"/>
        <v>20941720.289999999</v>
      </c>
      <c r="FC307" s="61">
        <f t="shared" si="319"/>
        <v>20941720.289999999</v>
      </c>
    </row>
    <row r="308" spans="1:159" ht="14.45" customHeight="1" outlineLevel="1" x14ac:dyDescent="0.25">
      <c r="A308" s="21">
        <f t="shared" si="293"/>
        <v>300</v>
      </c>
      <c r="B308" s="319"/>
      <c r="C308" s="120" t="s">
        <v>347</v>
      </c>
      <c r="D308" s="112">
        <v>376</v>
      </c>
      <c r="E308" s="61">
        <v>2224075179.7416668</v>
      </c>
      <c r="X308" s="105">
        <v>56381497.087500095</v>
      </c>
      <c r="AC308" s="105"/>
      <c r="AH308" s="105">
        <v>-29484239.077916671</v>
      </c>
      <c r="AK308" s="106">
        <f t="shared" si="294"/>
        <v>26897258.009583425</v>
      </c>
      <c r="BI308" s="105"/>
      <c r="BN308" s="61"/>
      <c r="BP308" s="61">
        <v>18376861.640000001</v>
      </c>
      <c r="BQ308" s="61">
        <v>19210139.919999998</v>
      </c>
      <c r="BR308" s="61">
        <v>2599.56</v>
      </c>
      <c r="BS308" s="61">
        <v>2333861.42</v>
      </c>
      <c r="BU308" s="61">
        <v>29484239.077916671</v>
      </c>
      <c r="BV308" s="61"/>
      <c r="BX308" s="61">
        <f t="shared" si="349"/>
        <v>69407701.617916673</v>
      </c>
      <c r="BY308" s="38">
        <f>BX308+AK308+26</f>
        <v>96304985.627500102</v>
      </c>
      <c r="BZ308" s="38">
        <f t="shared" si="290"/>
        <v>2320380165.3691669</v>
      </c>
      <c r="CB308" s="2"/>
      <c r="CC308" s="2"/>
      <c r="DE308" s="61">
        <v>41078676.74000001</v>
      </c>
      <c r="DF308" s="61">
        <v>119117213.64999999</v>
      </c>
      <c r="DG308" s="61">
        <v>1256366.2</v>
      </c>
      <c r="DH308" s="61">
        <v>5673818.2199999997</v>
      </c>
      <c r="DL308" s="38">
        <f t="shared" si="350"/>
        <v>167126074.80999997</v>
      </c>
      <c r="DM308" s="38">
        <f t="shared" si="327"/>
        <v>2487506240.1791668</v>
      </c>
      <c r="ER308" s="61">
        <v>20709615.429999992</v>
      </c>
      <c r="ES308" s="61">
        <v>6771554.9900000095</v>
      </c>
      <c r="EU308" s="61">
        <v>5088310.4799999977</v>
      </c>
      <c r="EY308" s="61">
        <f t="shared" si="316"/>
        <v>32569480.899999999</v>
      </c>
      <c r="EZ308" s="61">
        <f t="shared" si="328"/>
        <v>296000515.33750004</v>
      </c>
      <c r="FA308" s="61">
        <f t="shared" si="318"/>
        <v>2520075695.0791669</v>
      </c>
      <c r="FC308" s="61">
        <f t="shared" si="319"/>
        <v>2520075695.0791669</v>
      </c>
    </row>
    <row r="309" spans="1:159" ht="14.45" customHeight="1" x14ac:dyDescent="0.25">
      <c r="A309" s="21">
        <f t="shared" si="293"/>
        <v>301</v>
      </c>
      <c r="B309" s="319"/>
      <c r="C309" s="120" t="s">
        <v>326</v>
      </c>
      <c r="D309" s="112">
        <v>377</v>
      </c>
      <c r="E309" s="61"/>
      <c r="X309" s="105"/>
      <c r="AC309" s="105"/>
      <c r="AH309" s="105"/>
      <c r="AK309" s="106">
        <f t="shared" si="294"/>
        <v>0</v>
      </c>
      <c r="BI309" s="105"/>
      <c r="BN309" s="61"/>
      <c r="BP309" s="61"/>
      <c r="BR309" s="61"/>
      <c r="BS309" s="61"/>
      <c r="BU309" s="61"/>
      <c r="BV309" s="61"/>
      <c r="BX309" s="61">
        <f t="shared" si="349"/>
        <v>0</v>
      </c>
      <c r="BY309" s="38">
        <f t="shared" si="289"/>
        <v>0</v>
      </c>
      <c r="BZ309" s="38">
        <f t="shared" si="290"/>
        <v>0</v>
      </c>
      <c r="CB309" s="2"/>
      <c r="CC309" s="2"/>
      <c r="DE309" s="61"/>
      <c r="DH309" s="61"/>
      <c r="DL309" s="38">
        <f t="shared" si="350"/>
        <v>0</v>
      </c>
      <c r="DM309" s="38">
        <f t="shared" si="327"/>
        <v>0</v>
      </c>
      <c r="ER309" s="61"/>
      <c r="EU309" s="61"/>
      <c r="EY309" s="61">
        <f t="shared" si="316"/>
        <v>0</v>
      </c>
      <c r="EZ309" s="61">
        <f t="shared" si="328"/>
        <v>0</v>
      </c>
      <c r="FA309" s="61">
        <f t="shared" si="318"/>
        <v>0</v>
      </c>
      <c r="FC309" s="61">
        <f t="shared" si="319"/>
        <v>0</v>
      </c>
    </row>
    <row r="310" spans="1:159" ht="31.5" outlineLevel="1" x14ac:dyDescent="0.25">
      <c r="A310" s="21">
        <f t="shared" si="293"/>
        <v>302</v>
      </c>
      <c r="B310" s="319"/>
      <c r="C310" s="120" t="s">
        <v>352</v>
      </c>
      <c r="D310" s="112">
        <v>378</v>
      </c>
      <c r="E310" s="61">
        <v>129670034.02041666</v>
      </c>
      <c r="X310" s="105">
        <v>2971337.7954166532</v>
      </c>
      <c r="AC310" s="105"/>
      <c r="AH310" s="105">
        <v>-4373654.7958333325</v>
      </c>
      <c r="AK310" s="106">
        <f t="shared" si="294"/>
        <v>-1402317.0004166793</v>
      </c>
      <c r="BI310" s="105"/>
      <c r="BN310" s="61"/>
      <c r="BP310" s="61">
        <v>2558090.62</v>
      </c>
      <c r="BQ310" s="61">
        <v>291404.86</v>
      </c>
      <c r="BR310" s="61"/>
      <c r="BS310" s="61">
        <v>274396.02</v>
      </c>
      <c r="BU310" s="61">
        <v>4373654.7958333325</v>
      </c>
      <c r="BV310" s="61"/>
      <c r="BX310" s="61">
        <f t="shared" si="349"/>
        <v>7497546.2958333325</v>
      </c>
      <c r="BY310" s="38">
        <f t="shared" si="289"/>
        <v>6095229.2954166532</v>
      </c>
      <c r="BZ310" s="38">
        <f t="shared" si="290"/>
        <v>135765263.31583333</v>
      </c>
      <c r="CB310" s="2"/>
      <c r="CC310" s="2"/>
      <c r="DE310" s="61">
        <v>5619338.4799999995</v>
      </c>
      <c r="DF310" s="61">
        <v>204082.51</v>
      </c>
      <c r="DH310" s="61">
        <v>86062.350000000035</v>
      </c>
      <c r="DL310" s="38">
        <f t="shared" si="350"/>
        <v>5909483.3399999989</v>
      </c>
      <c r="DM310" s="38">
        <f t="shared" si="327"/>
        <v>141674746.65583333</v>
      </c>
      <c r="ER310" s="61">
        <v>3024243.4500000011</v>
      </c>
      <c r="ES310" s="61">
        <v>-15135.290000000037</v>
      </c>
      <c r="EU310" s="61">
        <v>2776.5</v>
      </c>
      <c r="EY310" s="61">
        <f t="shared" si="316"/>
        <v>3011884.6600000011</v>
      </c>
      <c r="EZ310" s="61">
        <f t="shared" si="328"/>
        <v>15016597.295416653</v>
      </c>
      <c r="FA310" s="61">
        <f t="shared" si="318"/>
        <v>144686631.31583333</v>
      </c>
      <c r="FC310" s="61">
        <f t="shared" si="319"/>
        <v>144686631.31583333</v>
      </c>
    </row>
    <row r="311" spans="1:159" ht="31.5" outlineLevel="1" x14ac:dyDescent="0.25">
      <c r="A311" s="21">
        <f t="shared" si="293"/>
        <v>303</v>
      </c>
      <c r="B311" s="319"/>
      <c r="C311" s="120" t="s">
        <v>353</v>
      </c>
      <c r="D311" s="112">
        <v>379</v>
      </c>
      <c r="E311" s="61"/>
      <c r="X311" s="105"/>
      <c r="AC311" s="105"/>
      <c r="AH311" s="105"/>
      <c r="AK311" s="106">
        <f t="shared" si="294"/>
        <v>0</v>
      </c>
      <c r="BI311" s="105"/>
      <c r="BN311" s="61"/>
      <c r="BP311" s="61"/>
      <c r="BR311" s="61"/>
      <c r="BS311" s="61"/>
      <c r="BU311" s="61"/>
      <c r="BV311" s="61"/>
      <c r="BX311" s="61">
        <f t="shared" si="349"/>
        <v>0</v>
      </c>
      <c r="BY311" s="38">
        <f t="shared" si="289"/>
        <v>0</v>
      </c>
      <c r="BZ311" s="38">
        <f t="shared" si="290"/>
        <v>0</v>
      </c>
      <c r="CB311" s="2"/>
      <c r="CC311" s="2"/>
      <c r="DE311" s="61"/>
      <c r="DH311" s="61"/>
      <c r="DL311" s="38">
        <f t="shared" si="350"/>
        <v>0</v>
      </c>
      <c r="DM311" s="38">
        <f t="shared" si="327"/>
        <v>0</v>
      </c>
      <c r="ER311" s="61"/>
      <c r="EU311" s="61"/>
      <c r="EY311" s="61">
        <f t="shared" si="316"/>
        <v>0</v>
      </c>
      <c r="EZ311" s="61">
        <f t="shared" si="328"/>
        <v>0</v>
      </c>
      <c r="FA311" s="61">
        <f t="shared" si="318"/>
        <v>0</v>
      </c>
      <c r="FC311" s="61">
        <f t="shared" si="319"/>
        <v>0</v>
      </c>
    </row>
    <row r="312" spans="1:159" outlineLevel="1" x14ac:dyDescent="0.25">
      <c r="A312" s="21">
        <f t="shared" si="293"/>
        <v>304</v>
      </c>
      <c r="B312" s="319"/>
      <c r="C312" s="120" t="s">
        <v>354</v>
      </c>
      <c r="D312" s="112">
        <v>380</v>
      </c>
      <c r="E312" s="61">
        <v>1290996847.1291668</v>
      </c>
      <c r="X312" s="61">
        <v>39764317.191249847</v>
      </c>
      <c r="AC312" s="61"/>
      <c r="AH312" s="61"/>
      <c r="AK312" s="106">
        <f t="shared" si="294"/>
        <v>39764317.191249847</v>
      </c>
      <c r="BI312" s="61"/>
      <c r="BN312" s="61"/>
      <c r="BP312" s="61">
        <v>17773760.140000001</v>
      </c>
      <c r="BQ312" s="61">
        <v>28055753.299999997</v>
      </c>
      <c r="BR312" s="61"/>
      <c r="BS312" s="61">
        <v>63764.08</v>
      </c>
      <c r="BU312" s="61"/>
      <c r="BV312" s="61"/>
      <c r="BX312" s="61">
        <f t="shared" si="349"/>
        <v>45893277.519999996</v>
      </c>
      <c r="BY312" s="38">
        <f t="shared" si="289"/>
        <v>85657594.711249843</v>
      </c>
      <c r="BZ312" s="38">
        <f t="shared" si="290"/>
        <v>1376654441.8404167</v>
      </c>
      <c r="CB312" s="2"/>
      <c r="CC312" s="2"/>
      <c r="DE312" s="61">
        <v>45921431.020000003</v>
      </c>
      <c r="DF312" s="61">
        <v>125697.16000000387</v>
      </c>
      <c r="DH312" s="61">
        <v>331500.03999999992</v>
      </c>
      <c r="DL312" s="38">
        <f t="shared" ref="DL312:DL320" si="351">SUM(CA312:DK312)</f>
        <v>46378628.220000006</v>
      </c>
      <c r="DM312" s="38">
        <f t="shared" si="327"/>
        <v>1423033070.0604167</v>
      </c>
      <c r="ER312" s="61">
        <v>24251796.449999996</v>
      </c>
      <c r="ES312" s="61">
        <v>10646.289999999106</v>
      </c>
      <c r="EU312" s="61">
        <v>16252.140000000072</v>
      </c>
      <c r="EY312" s="61">
        <f t="shared" si="316"/>
        <v>24278694.879999995</v>
      </c>
      <c r="EZ312" s="61">
        <f t="shared" si="328"/>
        <v>156314917.81124985</v>
      </c>
      <c r="FA312" s="61">
        <f t="shared" si="318"/>
        <v>1447311764.9404168</v>
      </c>
      <c r="FC312" s="61">
        <f t="shared" si="319"/>
        <v>1447311764.9404168</v>
      </c>
    </row>
    <row r="313" spans="1:159" outlineLevel="1" x14ac:dyDescent="0.25">
      <c r="A313" s="21">
        <f t="shared" si="293"/>
        <v>305</v>
      </c>
      <c r="B313" s="319"/>
      <c r="C313" s="120" t="s">
        <v>355</v>
      </c>
      <c r="D313" s="112">
        <v>381</v>
      </c>
      <c r="E313" s="61">
        <v>157387763.24250004</v>
      </c>
      <c r="X313" s="61">
        <v>12852659.952083319</v>
      </c>
      <c r="AC313" s="61">
        <v>-50561415.120000005</v>
      </c>
      <c r="AH313" s="61"/>
      <c r="AK313" s="106">
        <f t="shared" si="294"/>
        <v>-37708755.167916685</v>
      </c>
      <c r="BI313" s="61">
        <v>0</v>
      </c>
      <c r="BN313" s="61"/>
      <c r="BP313" s="61">
        <v>35659.429999999993</v>
      </c>
      <c r="BQ313" s="61">
        <v>136385.13</v>
      </c>
      <c r="BR313" s="61"/>
      <c r="BS313" s="61">
        <v>1397.9099999999999</v>
      </c>
      <c r="BU313" s="61"/>
      <c r="BV313" s="61"/>
      <c r="BX313" s="61">
        <f t="shared" si="349"/>
        <v>173442.47</v>
      </c>
      <c r="BY313" s="38">
        <f t="shared" si="289"/>
        <v>-37535312.697916687</v>
      </c>
      <c r="BZ313" s="38">
        <f t="shared" si="290"/>
        <v>119852450.54458335</v>
      </c>
      <c r="CB313" s="2"/>
      <c r="CC313" s="2"/>
      <c r="DE313" s="61">
        <v>146637.84000000003</v>
      </c>
      <c r="DF313" s="61">
        <v>334.55999999999767</v>
      </c>
      <c r="DH313" s="61">
        <v>5784.96</v>
      </c>
      <c r="DL313" s="38">
        <f t="shared" si="351"/>
        <v>152757.36000000002</v>
      </c>
      <c r="DM313" s="38">
        <f t="shared" si="327"/>
        <v>120005207.90458335</v>
      </c>
      <c r="ER313" s="61">
        <v>75836.76999999996</v>
      </c>
      <c r="ES313" s="61">
        <v>167.28999999997905</v>
      </c>
      <c r="EU313" s="61">
        <v>3280.3499999999995</v>
      </c>
      <c r="EY313" s="61">
        <f t="shared" si="316"/>
        <v>79284.409999999945</v>
      </c>
      <c r="EZ313" s="61">
        <f t="shared" si="328"/>
        <v>-37303270.927916691</v>
      </c>
      <c r="FA313" s="61">
        <f t="shared" si="318"/>
        <v>120084492.31458335</v>
      </c>
      <c r="FC313" s="61">
        <f t="shared" si="319"/>
        <v>120084492.31458335</v>
      </c>
    </row>
    <row r="314" spans="1:159" outlineLevel="1" x14ac:dyDescent="0.25">
      <c r="A314" s="21">
        <f t="shared" si="293"/>
        <v>306</v>
      </c>
      <c r="B314" s="319"/>
      <c r="C314" s="120" t="s">
        <v>356</v>
      </c>
      <c r="D314" s="112">
        <v>382</v>
      </c>
      <c r="E314" s="61">
        <v>204763356.27374998</v>
      </c>
      <c r="X314" s="61">
        <v>9362900.0495833755</v>
      </c>
      <c r="AC314" s="61">
        <v>-16989454.5</v>
      </c>
      <c r="AH314" s="61"/>
      <c r="AK314" s="106">
        <f t="shared" si="294"/>
        <v>-7626554.4504166245</v>
      </c>
      <c r="BI314" s="61">
        <v>0</v>
      </c>
      <c r="BN314" s="61"/>
      <c r="BP314" s="61">
        <v>293974.34999999998</v>
      </c>
      <c r="BQ314" s="61">
        <v>6643939.6500000004</v>
      </c>
      <c r="BR314" s="61"/>
      <c r="BS314" s="61">
        <v>749478.62</v>
      </c>
      <c r="BU314" s="61"/>
      <c r="BV314" s="61"/>
      <c r="BX314" s="61">
        <f t="shared" si="349"/>
        <v>7687392.6200000001</v>
      </c>
      <c r="BY314" s="38">
        <f t="shared" si="289"/>
        <v>60838.169583375566</v>
      </c>
      <c r="BZ314" s="38">
        <f t="shared" si="290"/>
        <v>204824194.44333336</v>
      </c>
      <c r="CB314" s="2"/>
      <c r="CC314" s="2"/>
      <c r="DE314" s="61">
        <v>1242658.6799999997</v>
      </c>
      <c r="DF314" s="61">
        <v>25224.060000000522</v>
      </c>
      <c r="DH314" s="61">
        <v>2436715.08</v>
      </c>
      <c r="DL314" s="38">
        <f t="shared" si="351"/>
        <v>3704597.8200000003</v>
      </c>
      <c r="DM314" s="38">
        <f t="shared" si="327"/>
        <v>208528792.26333335</v>
      </c>
      <c r="ER314" s="61">
        <v>3450030.9699999993</v>
      </c>
      <c r="ES314" s="61">
        <v>2058.8899999996647</v>
      </c>
      <c r="EU314" s="61">
        <v>1237006.3399999989</v>
      </c>
      <c r="EY314" s="61">
        <f t="shared" si="316"/>
        <v>4689096.1999999974</v>
      </c>
      <c r="EZ314" s="61">
        <f t="shared" si="328"/>
        <v>8454532.1895833723</v>
      </c>
      <c r="FA314" s="61">
        <f t="shared" si="318"/>
        <v>213217888.46333334</v>
      </c>
      <c r="FC314" s="61">
        <f t="shared" si="319"/>
        <v>213217888.46333334</v>
      </c>
    </row>
    <row r="315" spans="1:159" outlineLevel="1" x14ac:dyDescent="0.25">
      <c r="A315" s="21">
        <f t="shared" si="293"/>
        <v>307</v>
      </c>
      <c r="B315" s="319"/>
      <c r="C315" s="120" t="s">
        <v>357</v>
      </c>
      <c r="D315" s="112">
        <v>383</v>
      </c>
      <c r="E315" s="61">
        <v>19272257.025416669</v>
      </c>
      <c r="X315" s="61">
        <v>442102.46708333492</v>
      </c>
      <c r="AC315" s="61"/>
      <c r="AH315" s="61"/>
      <c r="AK315" s="106">
        <f t="shared" si="294"/>
        <v>442102.46708333492</v>
      </c>
      <c r="BI315" s="61"/>
      <c r="BN315" s="61"/>
      <c r="BP315" s="61">
        <v>1945.77</v>
      </c>
      <c r="BQ315" s="61">
        <v>45521.51</v>
      </c>
      <c r="BR315" s="61"/>
      <c r="BS315" s="61">
        <v>-366.06</v>
      </c>
      <c r="BU315" s="61"/>
      <c r="BV315" s="61"/>
      <c r="BX315" s="61">
        <f t="shared" si="349"/>
        <v>47101.22</v>
      </c>
      <c r="BY315" s="38">
        <f t="shared" ref="BY315:BY333" si="352">BX315+AK315</f>
        <v>489203.68708333489</v>
      </c>
      <c r="BZ315" s="38">
        <f t="shared" ref="BZ315:BZ333" si="353">BY315+E315</f>
        <v>19761460.712500002</v>
      </c>
      <c r="CB315" s="2"/>
      <c r="CC315" s="2"/>
      <c r="DE315" s="61">
        <v>7511.16</v>
      </c>
      <c r="DF315" s="61">
        <v>111.72000000000116</v>
      </c>
      <c r="DH315" s="61">
        <v>266.64</v>
      </c>
      <c r="DL315" s="38">
        <f t="shared" si="351"/>
        <v>7889.5200000000013</v>
      </c>
      <c r="DM315" s="38">
        <f t="shared" si="327"/>
        <v>19769350.232500002</v>
      </c>
      <c r="ER315" s="61">
        <v>3867.9499999999989</v>
      </c>
      <c r="ES315" s="61">
        <v>55.849999999998545</v>
      </c>
      <c r="EU315" s="61">
        <v>133.32</v>
      </c>
      <c r="EY315" s="61">
        <f t="shared" si="316"/>
        <v>4057.1199999999976</v>
      </c>
      <c r="EZ315" s="61">
        <f t="shared" si="328"/>
        <v>501150.32708333491</v>
      </c>
      <c r="FA315" s="61">
        <f t="shared" si="318"/>
        <v>19773407.352500003</v>
      </c>
      <c r="FC315" s="61">
        <f t="shared" si="319"/>
        <v>19773407.352500003</v>
      </c>
    </row>
    <row r="316" spans="1:159" outlineLevel="1" x14ac:dyDescent="0.25">
      <c r="A316" s="21">
        <f t="shared" ref="A316:A379" si="354">A315+1</f>
        <v>308</v>
      </c>
      <c r="B316" s="319"/>
      <c r="C316" s="120" t="s">
        <v>358</v>
      </c>
      <c r="D316" s="112">
        <v>384</v>
      </c>
      <c r="E316" s="61">
        <v>83074323.674583331</v>
      </c>
      <c r="X316" s="61">
        <v>181079.33583334088</v>
      </c>
      <c r="AC316" s="61"/>
      <c r="AH316" s="61"/>
      <c r="AK316" s="106">
        <f t="shared" ref="AK316:AK333" si="355">SUM(F316:AJ316)</f>
        <v>181079.33583334088</v>
      </c>
      <c r="BI316" s="61"/>
      <c r="BN316" s="61"/>
      <c r="BP316" s="61">
        <v>31790.87</v>
      </c>
      <c r="BQ316" s="61">
        <v>45521.51</v>
      </c>
      <c r="BR316" s="61"/>
      <c r="BS316" s="61">
        <v>-366.07</v>
      </c>
      <c r="BU316" s="61"/>
      <c r="BV316" s="61"/>
      <c r="BX316" s="61">
        <f t="shared" si="349"/>
        <v>76946.31</v>
      </c>
      <c r="BY316" s="38">
        <f t="shared" si="352"/>
        <v>258025.64583334088</v>
      </c>
      <c r="BZ316" s="38">
        <f t="shared" si="353"/>
        <v>83332349.320416674</v>
      </c>
      <c r="CB316" s="2"/>
      <c r="CC316" s="2"/>
      <c r="DE316" s="61">
        <v>83800.560000000012</v>
      </c>
      <c r="DF316" s="61">
        <v>111.72000000000116</v>
      </c>
      <c r="DH316" s="61">
        <v>266.64</v>
      </c>
      <c r="DL316" s="38">
        <f t="shared" si="351"/>
        <v>84178.920000000013</v>
      </c>
      <c r="DM316" s="38">
        <f t="shared" si="327"/>
        <v>83416528.240416676</v>
      </c>
      <c r="ER316" s="61">
        <v>55972.609999999971</v>
      </c>
      <c r="ES316" s="61">
        <v>55.849999999998545</v>
      </c>
      <c r="EU316" s="61">
        <v>133.32</v>
      </c>
      <c r="EY316" s="61">
        <f t="shared" si="316"/>
        <v>56161.77999999997</v>
      </c>
      <c r="EZ316" s="61">
        <f t="shared" si="328"/>
        <v>398366.34583334083</v>
      </c>
      <c r="FA316" s="61">
        <f t="shared" si="318"/>
        <v>83472690.020416677</v>
      </c>
      <c r="FC316" s="61">
        <f t="shared" si="319"/>
        <v>83472690.020416677</v>
      </c>
    </row>
    <row r="317" spans="1:159" ht="31.5" outlineLevel="1" x14ac:dyDescent="0.25">
      <c r="A317" s="21">
        <f t="shared" si="354"/>
        <v>309</v>
      </c>
      <c r="B317" s="319"/>
      <c r="C317" s="120" t="s">
        <v>359</v>
      </c>
      <c r="D317" s="112">
        <v>385</v>
      </c>
      <c r="E317" s="61">
        <v>44557812.432916664</v>
      </c>
      <c r="X317" s="61">
        <v>502807.68416666985</v>
      </c>
      <c r="AC317" s="61"/>
      <c r="AH317" s="61"/>
      <c r="AK317" s="106">
        <f t="shared" si="355"/>
        <v>502807.68416666985</v>
      </c>
      <c r="BI317" s="61"/>
      <c r="BN317" s="61"/>
      <c r="BP317" s="61">
        <v>731457.50000000012</v>
      </c>
      <c r="BQ317" s="61">
        <v>1628850.08</v>
      </c>
      <c r="BR317" s="61"/>
      <c r="BS317" s="61">
        <v>-336.18</v>
      </c>
      <c r="BU317" s="61"/>
      <c r="BV317" s="61"/>
      <c r="BX317" s="61">
        <f t="shared" si="349"/>
        <v>2359971.4</v>
      </c>
      <c r="BY317" s="38">
        <f t="shared" si="352"/>
        <v>2862779.0841666698</v>
      </c>
      <c r="BZ317" s="38">
        <f t="shared" si="353"/>
        <v>47420591.517083332</v>
      </c>
      <c r="CB317" s="2"/>
      <c r="CC317" s="2"/>
      <c r="DE317" s="61">
        <v>2414488.2200000002</v>
      </c>
      <c r="DF317" s="61">
        <v>760794.06</v>
      </c>
      <c r="DH317" s="61">
        <v>355.48</v>
      </c>
      <c r="DL317" s="38">
        <f t="shared" si="351"/>
        <v>3175637.7600000002</v>
      </c>
      <c r="DM317" s="38">
        <f t="shared" si="327"/>
        <v>50596229.27708333</v>
      </c>
      <c r="ER317" s="61">
        <v>1308398.4799999991</v>
      </c>
      <c r="ES317" s="61">
        <v>198.07999999960884</v>
      </c>
      <c r="EU317" s="61">
        <v>133.26999999999998</v>
      </c>
      <c r="EY317" s="61">
        <f t="shared" si="316"/>
        <v>1308729.8299999987</v>
      </c>
      <c r="EZ317" s="61">
        <f t="shared" si="328"/>
        <v>7347146.6741666682</v>
      </c>
      <c r="FA317" s="61">
        <f t="shared" si="318"/>
        <v>51904959.107083336</v>
      </c>
      <c r="FC317" s="61">
        <f t="shared" si="319"/>
        <v>51904959.107083336</v>
      </c>
    </row>
    <row r="318" spans="1:159" outlineLevel="1" x14ac:dyDescent="0.25">
      <c r="A318" s="21">
        <f t="shared" si="354"/>
        <v>310</v>
      </c>
      <c r="B318" s="319"/>
      <c r="C318" s="120" t="s">
        <v>360</v>
      </c>
      <c r="D318" s="112">
        <v>386</v>
      </c>
      <c r="E318" s="61">
        <v>11064674.527916666</v>
      </c>
      <c r="X318" s="61">
        <v>-9649787.300416667</v>
      </c>
      <c r="AC318" s="61"/>
      <c r="AH318" s="61"/>
      <c r="AK318" s="106">
        <f t="shared" si="355"/>
        <v>-9649787.300416667</v>
      </c>
      <c r="BI318" s="61"/>
      <c r="BN318" s="61"/>
      <c r="BP318" s="61"/>
      <c r="BR318" s="61"/>
      <c r="BS318" s="61"/>
      <c r="BU318" s="61"/>
      <c r="BV318" s="61"/>
      <c r="BX318" s="61">
        <f t="shared" si="349"/>
        <v>0</v>
      </c>
      <c r="BY318" s="38">
        <f t="shared" si="352"/>
        <v>-9649787.300416667</v>
      </c>
      <c r="BZ318" s="38">
        <f t="shared" si="353"/>
        <v>1414887.2274999991</v>
      </c>
      <c r="CB318" s="2"/>
      <c r="CC318" s="2"/>
      <c r="DE318" s="61"/>
      <c r="DH318" s="61"/>
      <c r="DL318" s="38">
        <f t="shared" si="351"/>
        <v>0</v>
      </c>
      <c r="DM318" s="38">
        <f t="shared" si="327"/>
        <v>1414887.2274999991</v>
      </c>
      <c r="ER318" s="61"/>
      <c r="EU318" s="61"/>
      <c r="EY318" s="61">
        <f t="shared" si="316"/>
        <v>0</v>
      </c>
      <c r="EZ318" s="61">
        <f t="shared" si="328"/>
        <v>-9649787.300416667</v>
      </c>
      <c r="FA318" s="61">
        <f t="shared" si="318"/>
        <v>1414887.2274999991</v>
      </c>
      <c r="FC318" s="61">
        <f t="shared" si="319"/>
        <v>1414887.2274999991</v>
      </c>
    </row>
    <row r="319" spans="1:159" outlineLevel="1" x14ac:dyDescent="0.25">
      <c r="A319" s="21">
        <f t="shared" si="354"/>
        <v>311</v>
      </c>
      <c r="B319" s="319"/>
      <c r="C319" s="120" t="s">
        <v>316</v>
      </c>
      <c r="D319" s="112">
        <v>387</v>
      </c>
      <c r="E319" s="61">
        <v>5296353.1000000006</v>
      </c>
      <c r="X319" s="61">
        <v>38399.911666666158</v>
      </c>
      <c r="AC319" s="61"/>
      <c r="AH319" s="61"/>
      <c r="AK319" s="106">
        <f t="shared" si="355"/>
        <v>38399.911666666158</v>
      </c>
      <c r="BI319" s="61"/>
      <c r="BN319" s="61"/>
      <c r="BP319" s="61">
        <v>9543.18</v>
      </c>
      <c r="BR319" s="61"/>
      <c r="BS319" s="61"/>
      <c r="BU319" s="61"/>
      <c r="BV319" s="61"/>
      <c r="BX319" s="61">
        <f t="shared" si="349"/>
        <v>9543.18</v>
      </c>
      <c r="BY319" s="38">
        <f t="shared" si="352"/>
        <v>47943.091666666158</v>
      </c>
      <c r="BZ319" s="38">
        <f t="shared" si="353"/>
        <v>5344296.1916666664</v>
      </c>
      <c r="CB319" s="2"/>
      <c r="CC319" s="2"/>
      <c r="DE319" s="61">
        <v>39612.6</v>
      </c>
      <c r="DH319" s="61"/>
      <c r="DL319" s="38">
        <f t="shared" si="351"/>
        <v>39612.6</v>
      </c>
      <c r="DM319" s="38">
        <f t="shared" si="327"/>
        <v>5383908.791666666</v>
      </c>
      <c r="ER319" s="61">
        <v>20390.100000000006</v>
      </c>
      <c r="EU319" s="61"/>
      <c r="EY319" s="61">
        <f t="shared" si="316"/>
        <v>20390.100000000006</v>
      </c>
      <c r="EZ319" s="61">
        <f t="shared" si="328"/>
        <v>107945.79166666616</v>
      </c>
      <c r="FA319" s="61">
        <f t="shared" si="318"/>
        <v>5404298.8916666666</v>
      </c>
      <c r="FC319" s="61">
        <f t="shared" si="319"/>
        <v>5404298.8916666666</v>
      </c>
    </row>
    <row r="320" spans="1:159" outlineLevel="1" x14ac:dyDescent="0.25">
      <c r="A320" s="21">
        <f t="shared" si="354"/>
        <v>312</v>
      </c>
      <c r="B320" s="319"/>
      <c r="C320" s="120" t="s">
        <v>361</v>
      </c>
      <c r="D320" s="112">
        <v>388</v>
      </c>
      <c r="E320" s="61">
        <v>9814265.7212500013</v>
      </c>
      <c r="X320" s="61">
        <v>754801.14874999784</v>
      </c>
      <c r="AC320" s="61"/>
      <c r="AH320" s="61"/>
      <c r="AK320" s="106">
        <f t="shared" si="355"/>
        <v>754801.14874999784</v>
      </c>
      <c r="BI320" s="61"/>
      <c r="BN320" s="61"/>
      <c r="BP320" s="61">
        <v>617558.465218</v>
      </c>
      <c r="BR320" s="61"/>
      <c r="BU320" s="61"/>
      <c r="BV320" s="61"/>
      <c r="BX320" s="61">
        <f t="shared" si="349"/>
        <v>617558.465218</v>
      </c>
      <c r="BY320" s="38">
        <f t="shared" si="352"/>
        <v>1372359.613967998</v>
      </c>
      <c r="BZ320" s="38">
        <f t="shared" si="353"/>
        <v>11186625.335217999</v>
      </c>
      <c r="CB320" s="2"/>
      <c r="CC320" s="2"/>
      <c r="DE320" s="61">
        <v>14524573.590772001</v>
      </c>
      <c r="DL320" s="38">
        <f t="shared" si="351"/>
        <v>14524573.590772001</v>
      </c>
      <c r="DM320" s="38">
        <f t="shared" si="327"/>
        <v>25711198.92599</v>
      </c>
      <c r="ER320" s="61">
        <v>21957.519999999982</v>
      </c>
      <c r="EY320" s="61">
        <f t="shared" si="316"/>
        <v>21957.519999999982</v>
      </c>
      <c r="EZ320" s="61">
        <f t="shared" si="328"/>
        <v>15918890.724739999</v>
      </c>
      <c r="FA320" s="61">
        <f t="shared" si="318"/>
        <v>25733156.44599</v>
      </c>
      <c r="FC320" s="61">
        <f t="shared" si="319"/>
        <v>25733156.44599</v>
      </c>
    </row>
    <row r="321" spans="1:159" outlineLevel="1" x14ac:dyDescent="0.25">
      <c r="A321" s="21">
        <f t="shared" si="354"/>
        <v>313</v>
      </c>
      <c r="B321" s="319"/>
      <c r="C321" s="304" t="s">
        <v>362</v>
      </c>
      <c r="D321" s="305"/>
      <c r="E321" s="108">
        <f t="shared" ref="E321:BZ321" si="356">SUM(E306:E320)</f>
        <v>4223482912.9195833</v>
      </c>
      <c r="F321" s="108">
        <f t="shared" si="356"/>
        <v>0</v>
      </c>
      <c r="G321" s="108">
        <f t="shared" si="356"/>
        <v>0</v>
      </c>
      <c r="H321" s="108">
        <f t="shared" si="356"/>
        <v>0</v>
      </c>
      <c r="I321" s="108">
        <f t="shared" si="356"/>
        <v>0</v>
      </c>
      <c r="J321" s="108">
        <f t="shared" si="356"/>
        <v>0</v>
      </c>
      <c r="K321" s="108">
        <f t="shared" si="356"/>
        <v>0</v>
      </c>
      <c r="L321" s="108">
        <f t="shared" si="356"/>
        <v>0</v>
      </c>
      <c r="M321" s="108">
        <f t="shared" si="356"/>
        <v>0</v>
      </c>
      <c r="N321" s="108">
        <f t="shared" si="356"/>
        <v>0</v>
      </c>
      <c r="O321" s="108">
        <f t="shared" si="356"/>
        <v>0</v>
      </c>
      <c r="P321" s="108">
        <f t="shared" si="356"/>
        <v>0</v>
      </c>
      <c r="Q321" s="108">
        <f t="shared" si="356"/>
        <v>0</v>
      </c>
      <c r="R321" s="108">
        <f t="shared" si="356"/>
        <v>0</v>
      </c>
      <c r="S321" s="108">
        <f t="shared" si="356"/>
        <v>0</v>
      </c>
      <c r="T321" s="108">
        <f t="shared" si="356"/>
        <v>0</v>
      </c>
      <c r="U321" s="108">
        <f t="shared" si="356"/>
        <v>0</v>
      </c>
      <c r="V321" s="108">
        <f t="shared" si="356"/>
        <v>0</v>
      </c>
      <c r="W321" s="108">
        <f t="shared" si="356"/>
        <v>0</v>
      </c>
      <c r="X321" s="108">
        <f t="shared" si="356"/>
        <v>113602115.74291663</v>
      </c>
      <c r="Y321" s="108">
        <f t="shared" si="356"/>
        <v>0</v>
      </c>
      <c r="Z321" s="108">
        <f t="shared" si="356"/>
        <v>0</v>
      </c>
      <c r="AA321" s="108">
        <f t="shared" si="356"/>
        <v>0</v>
      </c>
      <c r="AB321" s="108">
        <f t="shared" si="356"/>
        <v>0</v>
      </c>
      <c r="AC321" s="108">
        <f t="shared" si="356"/>
        <v>-67602036.950000003</v>
      </c>
      <c r="AD321" s="108">
        <f t="shared" si="356"/>
        <v>0</v>
      </c>
      <c r="AE321" s="108">
        <f t="shared" si="356"/>
        <v>0</v>
      </c>
      <c r="AF321" s="108">
        <f t="shared" si="356"/>
        <v>0</v>
      </c>
      <c r="AG321" s="108">
        <f t="shared" si="356"/>
        <v>0</v>
      </c>
      <c r="AH321" s="108">
        <f t="shared" si="356"/>
        <v>-34154268.573750004</v>
      </c>
      <c r="AI321" s="108">
        <f t="shared" si="356"/>
        <v>0</v>
      </c>
      <c r="AJ321" s="108">
        <f t="shared" si="356"/>
        <v>0</v>
      </c>
      <c r="AK321" s="108">
        <f t="shared" si="356"/>
        <v>11845810.219166627</v>
      </c>
      <c r="AL321" s="108">
        <f t="shared" si="356"/>
        <v>0</v>
      </c>
      <c r="AM321" s="108">
        <f t="shared" si="356"/>
        <v>0</v>
      </c>
      <c r="AN321" s="108">
        <f t="shared" si="356"/>
        <v>0</v>
      </c>
      <c r="AO321" s="108">
        <f t="shared" si="356"/>
        <v>0</v>
      </c>
      <c r="AP321" s="108">
        <f t="shared" si="356"/>
        <v>0</v>
      </c>
      <c r="AQ321" s="108">
        <f t="shared" si="356"/>
        <v>0</v>
      </c>
      <c r="AR321" s="108">
        <f t="shared" si="356"/>
        <v>0</v>
      </c>
      <c r="AS321" s="108">
        <f t="shared" si="356"/>
        <v>0</v>
      </c>
      <c r="AT321" s="108">
        <f t="shared" si="356"/>
        <v>0</v>
      </c>
      <c r="AU321" s="108">
        <f t="shared" si="356"/>
        <v>0</v>
      </c>
      <c r="AV321" s="108">
        <f t="shared" si="356"/>
        <v>0</v>
      </c>
      <c r="AW321" s="108">
        <f t="shared" si="356"/>
        <v>0</v>
      </c>
      <c r="AX321" s="108">
        <f t="shared" si="356"/>
        <v>0</v>
      </c>
      <c r="AY321" s="108">
        <f t="shared" si="356"/>
        <v>0</v>
      </c>
      <c r="AZ321" s="108">
        <f t="shared" si="356"/>
        <v>0</v>
      </c>
      <c r="BA321" s="108">
        <f t="shared" si="356"/>
        <v>0</v>
      </c>
      <c r="BB321" s="108">
        <f t="shared" si="356"/>
        <v>0</v>
      </c>
      <c r="BC321" s="108">
        <f t="shared" si="356"/>
        <v>0</v>
      </c>
      <c r="BD321" s="108">
        <f t="shared" si="356"/>
        <v>0</v>
      </c>
      <c r="BE321" s="108">
        <f t="shared" si="356"/>
        <v>0</v>
      </c>
      <c r="BF321" s="108">
        <f t="shared" si="356"/>
        <v>0</v>
      </c>
      <c r="BG321" s="108">
        <f t="shared" si="356"/>
        <v>0</v>
      </c>
      <c r="BH321" s="108">
        <f t="shared" si="356"/>
        <v>0</v>
      </c>
      <c r="BI321" s="108">
        <f t="shared" si="356"/>
        <v>0</v>
      </c>
      <c r="BJ321" s="108">
        <f t="shared" si="356"/>
        <v>0</v>
      </c>
      <c r="BK321" s="108">
        <f t="shared" si="356"/>
        <v>0</v>
      </c>
      <c r="BL321" s="108">
        <f t="shared" si="356"/>
        <v>0</v>
      </c>
      <c r="BM321" s="108">
        <f t="shared" si="356"/>
        <v>0</v>
      </c>
      <c r="BN321" s="109">
        <f t="shared" si="356"/>
        <v>0</v>
      </c>
      <c r="BO321" s="108">
        <f t="shared" ref="BO321:BQ321" si="357">SUM(BO306:BO320)</f>
        <v>0</v>
      </c>
      <c r="BP321" s="109">
        <f t="shared" si="357"/>
        <v>40444940.555218004</v>
      </c>
      <c r="BQ321" s="108">
        <f t="shared" si="357"/>
        <v>56057559.789999992</v>
      </c>
      <c r="BR321" s="109">
        <f t="shared" si="356"/>
        <v>2599.56</v>
      </c>
      <c r="BS321" s="108">
        <f t="shared" ref="BS321" si="358">SUM(BS306:BS320)</f>
        <v>3476872.4400000004</v>
      </c>
      <c r="BT321" s="108">
        <f t="shared" si="356"/>
        <v>0</v>
      </c>
      <c r="BU321" s="108">
        <f t="shared" si="356"/>
        <v>34154268.573750004</v>
      </c>
      <c r="BV321" s="108">
        <f t="shared" si="356"/>
        <v>0</v>
      </c>
      <c r="BW321" s="108">
        <f t="shared" si="356"/>
        <v>0</v>
      </c>
      <c r="BX321" s="108">
        <f t="shared" si="356"/>
        <v>134136240.91896801</v>
      </c>
      <c r="BY321" s="108">
        <f t="shared" si="356"/>
        <v>145982077.13813463</v>
      </c>
      <c r="BZ321" s="108">
        <f t="shared" si="356"/>
        <v>4369464990.0577183</v>
      </c>
      <c r="CA321" s="108">
        <f t="shared" ref="CA321:EL321" si="359">SUM(CA306:CA320)</f>
        <v>0</v>
      </c>
      <c r="CB321" s="108">
        <f t="shared" si="359"/>
        <v>0</v>
      </c>
      <c r="CC321" s="108">
        <f t="shared" si="359"/>
        <v>0</v>
      </c>
      <c r="CD321" s="108">
        <f t="shared" si="359"/>
        <v>0</v>
      </c>
      <c r="CE321" s="108">
        <f t="shared" si="359"/>
        <v>0</v>
      </c>
      <c r="CF321" s="108">
        <f t="shared" si="359"/>
        <v>0</v>
      </c>
      <c r="CG321" s="108">
        <f t="shared" si="359"/>
        <v>0</v>
      </c>
      <c r="CH321" s="108">
        <f t="shared" si="359"/>
        <v>0</v>
      </c>
      <c r="CI321" s="108">
        <f t="shared" si="359"/>
        <v>0</v>
      </c>
      <c r="CJ321" s="108">
        <f t="shared" si="359"/>
        <v>0</v>
      </c>
      <c r="CK321" s="108">
        <f t="shared" si="359"/>
        <v>0</v>
      </c>
      <c r="CL321" s="108">
        <f t="shared" si="359"/>
        <v>0</v>
      </c>
      <c r="CM321" s="108">
        <f t="shared" si="359"/>
        <v>0</v>
      </c>
      <c r="CN321" s="108">
        <f t="shared" si="359"/>
        <v>0</v>
      </c>
      <c r="CO321" s="108">
        <f t="shared" si="359"/>
        <v>0</v>
      </c>
      <c r="CP321" s="108">
        <f t="shared" si="359"/>
        <v>0</v>
      </c>
      <c r="CQ321" s="108">
        <f t="shared" si="359"/>
        <v>0</v>
      </c>
      <c r="CR321" s="108">
        <f t="shared" si="359"/>
        <v>0</v>
      </c>
      <c r="CS321" s="108">
        <f t="shared" si="359"/>
        <v>0</v>
      </c>
      <c r="CT321" s="108">
        <f t="shared" si="359"/>
        <v>0</v>
      </c>
      <c r="CU321" s="108">
        <f t="shared" si="359"/>
        <v>0</v>
      </c>
      <c r="CV321" s="108">
        <f t="shared" si="359"/>
        <v>0</v>
      </c>
      <c r="CW321" s="108">
        <f t="shared" si="359"/>
        <v>0</v>
      </c>
      <c r="CX321" s="108">
        <f t="shared" si="359"/>
        <v>0</v>
      </c>
      <c r="CY321" s="108">
        <f t="shared" si="359"/>
        <v>0</v>
      </c>
      <c r="CZ321" s="108">
        <f t="shared" si="359"/>
        <v>0</v>
      </c>
      <c r="DA321" s="108">
        <f t="shared" si="359"/>
        <v>0</v>
      </c>
      <c r="DB321" s="108">
        <f t="shared" si="359"/>
        <v>0</v>
      </c>
      <c r="DC321" s="108">
        <f t="shared" si="359"/>
        <v>0</v>
      </c>
      <c r="DD321" s="108">
        <f t="shared" si="359"/>
        <v>0</v>
      </c>
      <c r="DE321" s="109">
        <f t="shared" si="359"/>
        <v>111143409.36077201</v>
      </c>
      <c r="DF321" s="108">
        <f t="shared" si="359"/>
        <v>120233571.84</v>
      </c>
      <c r="DG321" s="108">
        <f t="shared" si="359"/>
        <v>1256366.2</v>
      </c>
      <c r="DH321" s="108">
        <f t="shared" si="359"/>
        <v>9648631.2400000021</v>
      </c>
      <c r="DI321" s="108">
        <f t="shared" si="359"/>
        <v>0</v>
      </c>
      <c r="DJ321" s="108">
        <f t="shared" si="359"/>
        <v>0</v>
      </c>
      <c r="DK321" s="108">
        <f t="shared" si="359"/>
        <v>0</v>
      </c>
      <c r="DL321" s="108">
        <f t="shared" si="359"/>
        <v>242281978.64077196</v>
      </c>
      <c r="DM321" s="108">
        <f t="shared" si="359"/>
        <v>4611746968.6984911</v>
      </c>
      <c r="DN321" s="108">
        <f t="shared" si="359"/>
        <v>0</v>
      </c>
      <c r="DO321" s="108">
        <f t="shared" si="359"/>
        <v>0</v>
      </c>
      <c r="DP321" s="108">
        <f t="shared" si="359"/>
        <v>0</v>
      </c>
      <c r="DQ321" s="108">
        <f t="shared" si="359"/>
        <v>0</v>
      </c>
      <c r="DR321" s="108">
        <f t="shared" si="359"/>
        <v>0</v>
      </c>
      <c r="DS321" s="108">
        <f t="shared" si="359"/>
        <v>0</v>
      </c>
      <c r="DT321" s="108">
        <f t="shared" si="359"/>
        <v>0</v>
      </c>
      <c r="DU321" s="108">
        <f t="shared" si="359"/>
        <v>0</v>
      </c>
      <c r="DV321" s="108">
        <f t="shared" si="359"/>
        <v>0</v>
      </c>
      <c r="DW321" s="108">
        <f t="shared" si="359"/>
        <v>0</v>
      </c>
      <c r="DX321" s="108">
        <f t="shared" si="359"/>
        <v>0</v>
      </c>
      <c r="DY321" s="108">
        <f t="shared" si="359"/>
        <v>0</v>
      </c>
      <c r="DZ321" s="108">
        <f t="shared" si="359"/>
        <v>0</v>
      </c>
      <c r="EA321" s="108">
        <f t="shared" si="359"/>
        <v>0</v>
      </c>
      <c r="EB321" s="108">
        <f t="shared" si="359"/>
        <v>0</v>
      </c>
      <c r="EC321" s="108">
        <f t="shared" si="359"/>
        <v>0</v>
      </c>
      <c r="ED321" s="108">
        <f t="shared" si="359"/>
        <v>0</v>
      </c>
      <c r="EE321" s="108">
        <f t="shared" si="359"/>
        <v>0</v>
      </c>
      <c r="EF321" s="108">
        <f t="shared" si="359"/>
        <v>0</v>
      </c>
      <c r="EG321" s="108">
        <f t="shared" si="359"/>
        <v>0</v>
      </c>
      <c r="EH321" s="108">
        <f t="shared" si="359"/>
        <v>0</v>
      </c>
      <c r="EI321" s="108">
        <f t="shared" si="359"/>
        <v>0</v>
      </c>
      <c r="EJ321" s="108">
        <f t="shared" si="359"/>
        <v>0</v>
      </c>
      <c r="EK321" s="108">
        <f t="shared" si="359"/>
        <v>0</v>
      </c>
      <c r="EL321" s="108">
        <f t="shared" si="359"/>
        <v>0</v>
      </c>
      <c r="EM321" s="108">
        <f t="shared" ref="EM321:EY321" si="360">SUM(EM306:EM320)</f>
        <v>0</v>
      </c>
      <c r="EN321" s="108">
        <f t="shared" si="360"/>
        <v>0</v>
      </c>
      <c r="EO321" s="108">
        <f t="shared" si="360"/>
        <v>0</v>
      </c>
      <c r="EP321" s="108">
        <f t="shared" si="360"/>
        <v>0</v>
      </c>
      <c r="EQ321" s="108">
        <f t="shared" si="360"/>
        <v>0</v>
      </c>
      <c r="ER321" s="109">
        <f t="shared" si="360"/>
        <v>52965795.649999999</v>
      </c>
      <c r="ES321" s="108">
        <f t="shared" si="360"/>
        <v>6769603.140000008</v>
      </c>
      <c r="ET321" s="108">
        <f t="shared" si="360"/>
        <v>0</v>
      </c>
      <c r="EU321" s="108">
        <f t="shared" si="360"/>
        <v>6348025.719999996</v>
      </c>
      <c r="EV321" s="108">
        <f t="shared" si="360"/>
        <v>0</v>
      </c>
      <c r="EW321" s="108">
        <f t="shared" si="360"/>
        <v>0</v>
      </c>
      <c r="EX321" s="108">
        <f t="shared" si="360"/>
        <v>0</v>
      </c>
      <c r="EY321" s="108">
        <f t="shared" si="360"/>
        <v>66083424.50999999</v>
      </c>
      <c r="EZ321" s="108">
        <f>SUM(EZ306:EZ320)</f>
        <v>454347454.28890657</v>
      </c>
      <c r="FA321" s="108">
        <f>SUM(FA306:FA320)</f>
        <v>4677830367.2084894</v>
      </c>
      <c r="FB321" s="108">
        <f t="shared" ref="FB321:FC321" si="361">SUM(FB306:FB320)</f>
        <v>0</v>
      </c>
      <c r="FC321" s="108">
        <f t="shared" si="361"/>
        <v>4677830367.2084894</v>
      </c>
    </row>
    <row r="322" spans="1:159" outlineLevel="1" x14ac:dyDescent="0.25">
      <c r="A322" s="21">
        <f t="shared" si="354"/>
        <v>314</v>
      </c>
      <c r="B322" s="319"/>
      <c r="C322" s="120" t="s">
        <v>313</v>
      </c>
      <c r="D322" s="112">
        <v>389</v>
      </c>
      <c r="E322" s="61">
        <v>18337466.509552006</v>
      </c>
      <c r="AK322" s="106">
        <f t="shared" si="355"/>
        <v>0</v>
      </c>
      <c r="BN322" s="61"/>
      <c r="BP322" s="61"/>
      <c r="BR322" s="61"/>
      <c r="BS322" s="61">
        <v>-1066.783042</v>
      </c>
      <c r="BU322" s="61"/>
      <c r="BV322" s="61"/>
      <c r="BX322" s="61">
        <f t="shared" ref="BX322:BX333" si="362">SUM(AL322:BW322)</f>
        <v>-1066.783042</v>
      </c>
      <c r="BY322" s="38">
        <f t="shared" si="352"/>
        <v>-1066.783042</v>
      </c>
      <c r="BZ322" s="38">
        <f t="shared" si="353"/>
        <v>18336399.726510007</v>
      </c>
      <c r="CB322" s="2"/>
      <c r="CC322" s="2"/>
      <c r="DE322" s="61"/>
      <c r="DH322" s="61">
        <v>2500000</v>
      </c>
      <c r="DL322" s="38">
        <f t="shared" ref="DL322:DL333" si="363">SUM(CA322:DK322)</f>
        <v>2500000</v>
      </c>
      <c r="DM322" s="38">
        <f t="shared" si="327"/>
        <v>20836399.726510007</v>
      </c>
      <c r="ER322" s="61"/>
      <c r="EU322" s="61">
        <v>953680.00340600009</v>
      </c>
      <c r="EY322" s="61">
        <f t="shared" si="316"/>
        <v>953680.00340600009</v>
      </c>
      <c r="EZ322" s="61">
        <f t="shared" si="328"/>
        <v>3452613.2203639997</v>
      </c>
      <c r="FA322" s="61">
        <f t="shared" si="318"/>
        <v>21790079.729916006</v>
      </c>
      <c r="FC322" s="61">
        <f t="shared" si="319"/>
        <v>21790079.729916006</v>
      </c>
    </row>
    <row r="323" spans="1:159" outlineLevel="1" x14ac:dyDescent="0.25">
      <c r="A323" s="21">
        <f t="shared" si="354"/>
        <v>315</v>
      </c>
      <c r="B323" s="319"/>
      <c r="C323" s="120" t="s">
        <v>314</v>
      </c>
      <c r="D323" s="112">
        <v>390</v>
      </c>
      <c r="E323" s="61">
        <v>82746468.995839</v>
      </c>
      <c r="X323" s="61">
        <v>-384604.27070758678</v>
      </c>
      <c r="Y323" s="61">
        <v>0</v>
      </c>
      <c r="AC323" s="61"/>
      <c r="AK323" s="106">
        <f t="shared" si="355"/>
        <v>-384604.27070758678</v>
      </c>
      <c r="BI323" s="61"/>
      <c r="BN323" s="61"/>
      <c r="BP323" s="61">
        <v>561.979782</v>
      </c>
      <c r="BR323" s="61"/>
      <c r="BS323" s="61">
        <v>2343526.983176</v>
      </c>
      <c r="BU323" s="61"/>
      <c r="BV323" s="61"/>
      <c r="BX323" s="61">
        <f t="shared" si="362"/>
        <v>2344088.9629580001</v>
      </c>
      <c r="BY323" s="38">
        <f t="shared" si="352"/>
        <v>1959484.6922504134</v>
      </c>
      <c r="BZ323" s="38">
        <f t="shared" si="353"/>
        <v>84705953.688089415</v>
      </c>
      <c r="CB323" s="2"/>
      <c r="CC323" s="2"/>
      <c r="DE323" s="61"/>
      <c r="DH323" s="61">
        <v>855572.54852399963</v>
      </c>
      <c r="DL323" s="38">
        <f t="shared" si="363"/>
        <v>855572.54852399963</v>
      </c>
      <c r="DM323" s="38">
        <f t="shared" si="327"/>
        <v>85561526.236613408</v>
      </c>
      <c r="ER323" s="61"/>
      <c r="EU323" s="61">
        <v>2196001.4700000002</v>
      </c>
      <c r="EY323" s="61">
        <f t="shared" si="316"/>
        <v>2196001.4700000002</v>
      </c>
      <c r="EZ323" s="61">
        <f t="shared" si="328"/>
        <v>5011058.7107744133</v>
      </c>
      <c r="FA323" s="61">
        <f t="shared" si="318"/>
        <v>87757527.706613407</v>
      </c>
      <c r="FC323" s="61">
        <f t="shared" si="319"/>
        <v>87757527.706613407</v>
      </c>
    </row>
    <row r="324" spans="1:159" outlineLevel="1" x14ac:dyDescent="0.25">
      <c r="A324" s="21">
        <f t="shared" si="354"/>
        <v>316</v>
      </c>
      <c r="B324" s="319"/>
      <c r="C324" s="120" t="s">
        <v>363</v>
      </c>
      <c r="D324" s="112">
        <v>391</v>
      </c>
      <c r="E324" s="61">
        <v>46282901.889782831</v>
      </c>
      <c r="X324" s="61">
        <v>-2005321.7360437438</v>
      </c>
      <c r="Y324" s="61">
        <v>0</v>
      </c>
      <c r="AC324" s="61">
        <v>-49115.388510000004</v>
      </c>
      <c r="AK324" s="106">
        <f t="shared" si="355"/>
        <v>-2054437.1245537437</v>
      </c>
      <c r="BI324" s="61">
        <v>0</v>
      </c>
      <c r="BN324" s="61"/>
      <c r="BP324" s="61">
        <v>839591.78176799999</v>
      </c>
      <c r="BR324" s="61">
        <v>3.3991880000000001</v>
      </c>
      <c r="BS324" s="61">
        <v>2208574.2143800003</v>
      </c>
      <c r="BU324" s="61"/>
      <c r="BV324" s="61"/>
      <c r="BX324" s="61">
        <f t="shared" si="362"/>
        <v>3048169.3953360002</v>
      </c>
      <c r="BY324" s="38">
        <f t="shared" si="352"/>
        <v>993732.2707822565</v>
      </c>
      <c r="BZ324" s="38">
        <f t="shared" si="353"/>
        <v>47276634.160565086</v>
      </c>
      <c r="CB324" s="2"/>
      <c r="CC324" s="2"/>
      <c r="DE324" s="61">
        <v>586838.66664000018</v>
      </c>
      <c r="DH324" s="61">
        <v>1240098.5990160001</v>
      </c>
      <c r="DL324" s="38">
        <f t="shared" si="363"/>
        <v>1826937.2656560002</v>
      </c>
      <c r="DM324" s="38">
        <f t="shared" si="327"/>
        <v>49103571.426221088</v>
      </c>
      <c r="ER324" s="61">
        <v>288134.34619799984</v>
      </c>
      <c r="EU324" s="61">
        <v>482992.29845600016</v>
      </c>
      <c r="EY324" s="61">
        <f t="shared" si="316"/>
        <v>771126.64465399995</v>
      </c>
      <c r="EZ324" s="61">
        <f t="shared" si="328"/>
        <v>3591796.1810922567</v>
      </c>
      <c r="FA324" s="61">
        <f t="shared" si="318"/>
        <v>49874698.070875086</v>
      </c>
      <c r="FC324" s="61">
        <f t="shared" si="319"/>
        <v>49874698.070875086</v>
      </c>
    </row>
    <row r="325" spans="1:159" x14ac:dyDescent="0.25">
      <c r="A325" s="21">
        <f t="shared" si="354"/>
        <v>317</v>
      </c>
      <c r="B325" s="319"/>
      <c r="C325" s="120" t="s">
        <v>364</v>
      </c>
      <c r="D325" s="112">
        <v>392</v>
      </c>
      <c r="E325" s="61">
        <v>6569009.5121316668</v>
      </c>
      <c r="X325" s="61">
        <v>-2311849.1215974167</v>
      </c>
      <c r="Y325" s="61">
        <v>0</v>
      </c>
      <c r="AC325" s="61"/>
      <c r="AK325" s="106">
        <f t="shared" si="355"/>
        <v>-2311849.1215974167</v>
      </c>
      <c r="BI325" s="61"/>
      <c r="BN325" s="61"/>
      <c r="BP325" s="61"/>
      <c r="BR325" s="61"/>
      <c r="BS325" s="61">
        <v>225780.36530800001</v>
      </c>
      <c r="BU325" s="61"/>
      <c r="BV325" s="61"/>
      <c r="BX325" s="61">
        <f t="shared" si="362"/>
        <v>225780.36530800001</v>
      </c>
      <c r="BY325" s="38">
        <f t="shared" si="352"/>
        <v>-2086068.7562894167</v>
      </c>
      <c r="BZ325" s="38">
        <f t="shared" si="353"/>
        <v>4482940.7558422498</v>
      </c>
      <c r="CB325" s="2"/>
      <c r="CC325" s="2"/>
      <c r="DE325" s="61"/>
      <c r="DH325" s="61">
        <v>265395.97325799998</v>
      </c>
      <c r="DL325" s="38">
        <f t="shared" si="363"/>
        <v>265395.97325799998</v>
      </c>
      <c r="DM325" s="38">
        <f t="shared" si="327"/>
        <v>4748336.7291002497</v>
      </c>
      <c r="ER325" s="61"/>
      <c r="EU325" s="61">
        <v>11627.938425999979</v>
      </c>
      <c r="EY325" s="61">
        <f t="shared" si="316"/>
        <v>11627.938425999979</v>
      </c>
      <c r="EZ325" s="61">
        <f t="shared" si="328"/>
        <v>-1809044.8446054165</v>
      </c>
      <c r="FA325" s="61">
        <f t="shared" si="318"/>
        <v>4759964.6675262507</v>
      </c>
      <c r="FC325" s="61">
        <f t="shared" si="319"/>
        <v>4759964.6675262507</v>
      </c>
    </row>
    <row r="326" spans="1:159" hidden="1" outlineLevel="1" x14ac:dyDescent="0.25">
      <c r="A326" s="21">
        <f t="shared" si="354"/>
        <v>318</v>
      </c>
      <c r="B326" s="319"/>
      <c r="C326" s="120" t="s">
        <v>365</v>
      </c>
      <c r="D326" s="112">
        <v>393</v>
      </c>
      <c r="E326" s="61">
        <v>31531.307262000002</v>
      </c>
      <c r="X326" s="61">
        <v>0</v>
      </c>
      <c r="Y326" s="61">
        <v>0</v>
      </c>
      <c r="AC326" s="61"/>
      <c r="AK326" s="106">
        <f t="shared" si="355"/>
        <v>0</v>
      </c>
      <c r="BI326" s="61"/>
      <c r="BN326" s="61"/>
      <c r="BP326" s="61"/>
      <c r="BR326" s="61"/>
      <c r="BS326" s="61"/>
      <c r="BU326" s="61"/>
      <c r="BV326" s="61"/>
      <c r="BX326" s="61">
        <f t="shared" si="362"/>
        <v>0</v>
      </c>
      <c r="BY326" s="38">
        <f t="shared" si="352"/>
        <v>0</v>
      </c>
      <c r="BZ326" s="38">
        <f t="shared" si="353"/>
        <v>31531.307262000002</v>
      </c>
      <c r="CB326" s="2"/>
      <c r="CC326" s="2"/>
      <c r="DE326" s="61"/>
      <c r="DH326" s="61"/>
      <c r="DL326" s="38">
        <f t="shared" si="363"/>
        <v>0</v>
      </c>
      <c r="DM326" s="38">
        <f t="shared" si="327"/>
        <v>31531.307262000002</v>
      </c>
      <c r="ER326" s="61"/>
      <c r="EU326" s="61"/>
      <c r="EY326" s="61">
        <f t="shared" ref="EY326:EY333" si="364">SUM(DN326:EX326)</f>
        <v>0</v>
      </c>
      <c r="EZ326" s="61">
        <f t="shared" si="328"/>
        <v>0</v>
      </c>
      <c r="FA326" s="61">
        <f t="shared" ref="FA326:FA333" si="365">+E326+EZ326</f>
        <v>31531.307262000002</v>
      </c>
      <c r="FC326" s="61">
        <f t="shared" ref="FC326:FC333" si="366">+FA326+FB326</f>
        <v>31531.307262000002</v>
      </c>
    </row>
    <row r="327" spans="1:159" hidden="1" outlineLevel="1" x14ac:dyDescent="0.25">
      <c r="A327" s="21">
        <f t="shared" si="354"/>
        <v>319</v>
      </c>
      <c r="B327" s="319"/>
      <c r="C327" s="120" t="s">
        <v>366</v>
      </c>
      <c r="D327" s="112">
        <v>394</v>
      </c>
      <c r="E327" s="61">
        <v>7042433.2312526656</v>
      </c>
      <c r="X327" s="61">
        <v>-35647.535936665721</v>
      </c>
      <c r="Y327" s="61">
        <v>0</v>
      </c>
      <c r="AC327" s="61"/>
      <c r="AK327" s="106">
        <f t="shared" si="355"/>
        <v>-35647.535936665721</v>
      </c>
      <c r="BI327" s="61"/>
      <c r="BN327" s="61"/>
      <c r="BP327" s="61"/>
      <c r="BR327" s="61"/>
      <c r="BS327" s="61">
        <v>872791.79453199997</v>
      </c>
      <c r="BU327" s="61"/>
      <c r="BV327" s="61"/>
      <c r="BX327" s="61">
        <f t="shared" si="362"/>
        <v>872791.79453199997</v>
      </c>
      <c r="BY327" s="38">
        <f t="shared" si="352"/>
        <v>837144.25859533425</v>
      </c>
      <c r="BZ327" s="38">
        <f t="shared" si="353"/>
        <v>7879577.489848</v>
      </c>
      <c r="CB327" s="2"/>
      <c r="CC327" s="2"/>
      <c r="DE327" s="61"/>
      <c r="DH327" s="61">
        <v>1215322.2440220001</v>
      </c>
      <c r="DL327" s="38">
        <f t="shared" si="363"/>
        <v>1215322.2440220001</v>
      </c>
      <c r="DM327" s="38">
        <f t="shared" si="327"/>
        <v>9094899.7338699996</v>
      </c>
      <c r="ER327" s="61"/>
      <c r="EU327" s="61">
        <v>49002.899999999907</v>
      </c>
      <c r="EY327" s="61">
        <f t="shared" si="364"/>
        <v>49002.899999999907</v>
      </c>
      <c r="EZ327" s="61">
        <f t="shared" si="328"/>
        <v>2101469.4026173344</v>
      </c>
      <c r="FA327" s="61">
        <f t="shared" si="365"/>
        <v>9143902.63387</v>
      </c>
      <c r="FC327" s="61">
        <f t="shared" si="366"/>
        <v>9143902.63387</v>
      </c>
    </row>
    <row r="328" spans="1:159" hidden="1" outlineLevel="1" x14ac:dyDescent="0.25">
      <c r="A328" s="21">
        <f t="shared" si="354"/>
        <v>320</v>
      </c>
      <c r="B328" s="319"/>
      <c r="C328" s="120" t="s">
        <v>367</v>
      </c>
      <c r="D328" s="112">
        <v>395</v>
      </c>
      <c r="E328" s="61">
        <v>2746548.6900000004</v>
      </c>
      <c r="X328" s="61">
        <v>0</v>
      </c>
      <c r="Y328" s="61">
        <v>0</v>
      </c>
      <c r="AC328" s="61"/>
      <c r="AK328" s="106">
        <f t="shared" si="355"/>
        <v>0</v>
      </c>
      <c r="BI328" s="61"/>
      <c r="BN328" s="61"/>
      <c r="BP328" s="61"/>
      <c r="BR328" s="61"/>
      <c r="BS328" s="61">
        <v>46249.05</v>
      </c>
      <c r="BU328" s="61"/>
      <c r="BV328" s="61"/>
      <c r="BX328" s="61">
        <f t="shared" si="362"/>
        <v>46249.05</v>
      </c>
      <c r="BY328" s="38">
        <f t="shared" si="352"/>
        <v>46249.05</v>
      </c>
      <c r="BZ328" s="38">
        <f t="shared" si="353"/>
        <v>2792797.74</v>
      </c>
      <c r="CB328" s="2"/>
      <c r="CC328" s="2"/>
      <c r="DE328" s="61"/>
      <c r="DH328" s="61">
        <v>60880.959999999992</v>
      </c>
      <c r="DL328" s="38">
        <f t="shared" si="363"/>
        <v>60880.959999999992</v>
      </c>
      <c r="DM328" s="38">
        <f t="shared" si="327"/>
        <v>2853678.7</v>
      </c>
      <c r="ER328" s="61"/>
      <c r="EU328" s="61">
        <v>2607.1000000000058</v>
      </c>
      <c r="EY328" s="61">
        <f t="shared" si="364"/>
        <v>2607.1000000000058</v>
      </c>
      <c r="EZ328" s="61">
        <f t="shared" si="328"/>
        <v>109737.11</v>
      </c>
      <c r="FA328" s="61">
        <f t="shared" si="365"/>
        <v>2856285.8000000003</v>
      </c>
      <c r="FC328" s="61">
        <f t="shared" si="366"/>
        <v>2856285.8000000003</v>
      </c>
    </row>
    <row r="329" spans="1:159" hidden="1" outlineLevel="1" x14ac:dyDescent="0.25">
      <c r="A329" s="21">
        <f t="shared" si="354"/>
        <v>321</v>
      </c>
      <c r="B329" s="319"/>
      <c r="C329" s="120" t="s">
        <v>368</v>
      </c>
      <c r="D329" s="112">
        <v>396</v>
      </c>
      <c r="E329" s="61">
        <v>241586.59225999992</v>
      </c>
      <c r="X329" s="61">
        <v>-7831.1062194999249</v>
      </c>
      <c r="Y329" s="61">
        <v>0</v>
      </c>
      <c r="AC329" s="61"/>
      <c r="AK329" s="106">
        <f t="shared" si="355"/>
        <v>-7831.1062194999249</v>
      </c>
      <c r="BI329" s="61"/>
      <c r="BN329" s="61"/>
      <c r="BP329" s="61"/>
      <c r="BR329" s="61"/>
      <c r="BS329" s="61">
        <v>7588.7693600000002</v>
      </c>
      <c r="BU329" s="61"/>
      <c r="BV329" s="61"/>
      <c r="BX329" s="61">
        <f t="shared" si="362"/>
        <v>7588.7693600000002</v>
      </c>
      <c r="BY329" s="38">
        <f t="shared" si="352"/>
        <v>-242.33685949992469</v>
      </c>
      <c r="BZ329" s="38">
        <f t="shared" si="353"/>
        <v>241344.2554005</v>
      </c>
      <c r="CB329" s="2"/>
      <c r="CC329" s="2"/>
      <c r="DE329" s="61"/>
      <c r="DH329" s="61">
        <v>8920.3003639999988</v>
      </c>
      <c r="DL329" s="38">
        <f t="shared" si="363"/>
        <v>8920.3003639999988</v>
      </c>
      <c r="DM329" s="38">
        <f t="shared" si="327"/>
        <v>250264.55576449999</v>
      </c>
      <c r="ER329" s="61"/>
      <c r="EU329" s="61">
        <v>390.82317200000034</v>
      </c>
      <c r="EY329" s="61">
        <f t="shared" si="364"/>
        <v>390.82317200000034</v>
      </c>
      <c r="EZ329" s="61">
        <f t="shared" si="328"/>
        <v>9068.7866765000745</v>
      </c>
      <c r="FA329" s="61">
        <f t="shared" si="365"/>
        <v>250655.3789365</v>
      </c>
      <c r="FC329" s="61">
        <f t="shared" si="366"/>
        <v>250655.3789365</v>
      </c>
    </row>
    <row r="330" spans="1:159" hidden="1" outlineLevel="1" x14ac:dyDescent="0.25">
      <c r="A330" s="21">
        <f t="shared" si="354"/>
        <v>322</v>
      </c>
      <c r="B330" s="319"/>
      <c r="C330" s="120" t="s">
        <v>349</v>
      </c>
      <c r="D330" s="112">
        <v>397</v>
      </c>
      <c r="E330" s="61">
        <v>31551797.521141581</v>
      </c>
      <c r="X330" s="61">
        <v>1898776.6075368375</v>
      </c>
      <c r="Y330" s="61">
        <v>0</v>
      </c>
      <c r="AC330" s="61">
        <v>-6470906.562562</v>
      </c>
      <c r="AK330" s="106">
        <f t="shared" si="355"/>
        <v>-4572129.9550251625</v>
      </c>
      <c r="BI330" s="61">
        <v>0</v>
      </c>
      <c r="BN330" s="61"/>
      <c r="BP330" s="61"/>
      <c r="BR330" s="61">
        <v>10.25206</v>
      </c>
      <c r="BS330" s="61">
        <v>871523.76678199996</v>
      </c>
      <c r="BU330" s="61"/>
      <c r="BV330" s="61"/>
      <c r="BX330" s="61">
        <f t="shared" si="362"/>
        <v>871534.01884199993</v>
      </c>
      <c r="BY330" s="38">
        <f t="shared" si="352"/>
        <v>-3700595.9361831625</v>
      </c>
      <c r="BZ330" s="38">
        <f t="shared" si="353"/>
        <v>27851201.584958419</v>
      </c>
      <c r="CB330" s="2"/>
      <c r="CC330" s="2"/>
      <c r="DE330" s="61"/>
      <c r="DH330" s="61">
        <v>141066.61834000016</v>
      </c>
      <c r="DL330" s="38">
        <f t="shared" si="363"/>
        <v>141066.61834000016</v>
      </c>
      <c r="DM330" s="38">
        <f t="shared" si="327"/>
        <v>27992268.20329842</v>
      </c>
      <c r="ER330" s="61"/>
      <c r="EU330" s="61">
        <v>4258.9134899999481</v>
      </c>
      <c r="EY330" s="61">
        <f t="shared" si="364"/>
        <v>4258.9134899999481</v>
      </c>
      <c r="EZ330" s="61">
        <f t="shared" si="328"/>
        <v>-3555270.4043531623</v>
      </c>
      <c r="FA330" s="61">
        <f t="shared" si="365"/>
        <v>27996527.116788417</v>
      </c>
      <c r="FC330" s="61">
        <f t="shared" si="366"/>
        <v>27996527.116788417</v>
      </c>
    </row>
    <row r="331" spans="1:159" hidden="1" outlineLevel="1" x14ac:dyDescent="0.25">
      <c r="A331" s="21">
        <f t="shared" si="354"/>
        <v>323</v>
      </c>
      <c r="B331" s="319"/>
      <c r="C331" s="120" t="s">
        <v>369</v>
      </c>
      <c r="D331" s="112">
        <v>398</v>
      </c>
      <c r="E331" s="61">
        <v>420412.15774916665</v>
      </c>
      <c r="X331" s="61">
        <v>-38035.934211166634</v>
      </c>
      <c r="Y331" s="61">
        <v>0</v>
      </c>
      <c r="AC331" s="61"/>
      <c r="AK331" s="106">
        <f t="shared" si="355"/>
        <v>-38035.934211166634</v>
      </c>
      <c r="BI331" s="61"/>
      <c r="BN331" s="61"/>
      <c r="BP331" s="61"/>
      <c r="BR331" s="61"/>
      <c r="BS331" s="61"/>
      <c r="BU331" s="61"/>
      <c r="BV331" s="61"/>
      <c r="BX331" s="61">
        <f t="shared" si="362"/>
        <v>0</v>
      </c>
      <c r="BY331" s="38">
        <f t="shared" si="352"/>
        <v>-38035.934211166634</v>
      </c>
      <c r="BZ331" s="38">
        <f t="shared" si="353"/>
        <v>382376.22353800002</v>
      </c>
      <c r="CB331" s="2"/>
      <c r="CC331" s="2"/>
      <c r="DE331" s="61"/>
      <c r="DH331" s="61"/>
      <c r="DL331" s="38">
        <f t="shared" si="363"/>
        <v>0</v>
      </c>
      <c r="DM331" s="38">
        <f t="shared" si="327"/>
        <v>382376.22353800002</v>
      </c>
      <c r="ER331" s="61"/>
      <c r="EU331" s="61"/>
      <c r="EY331" s="61">
        <f t="shared" si="364"/>
        <v>0</v>
      </c>
      <c r="EZ331" s="61">
        <f t="shared" si="328"/>
        <v>-38035.934211166634</v>
      </c>
      <c r="FA331" s="61">
        <f t="shared" si="365"/>
        <v>382376.22353800002</v>
      </c>
      <c r="FC331" s="61">
        <f t="shared" si="366"/>
        <v>382376.22353800002</v>
      </c>
    </row>
    <row r="332" spans="1:159" hidden="1" outlineLevel="1" x14ac:dyDescent="0.25">
      <c r="A332" s="21">
        <f t="shared" si="354"/>
        <v>324</v>
      </c>
      <c r="B332" s="319"/>
      <c r="C332" s="120" t="s">
        <v>370</v>
      </c>
      <c r="D332" s="112">
        <v>399</v>
      </c>
      <c r="E332" s="61">
        <v>178792.64982800002</v>
      </c>
      <c r="X332" s="61">
        <v>0</v>
      </c>
      <c r="Y332" s="61">
        <v>0</v>
      </c>
      <c r="AC332" s="61"/>
      <c r="AK332" s="106">
        <f t="shared" si="355"/>
        <v>0</v>
      </c>
      <c r="BI332" s="61"/>
      <c r="BN332" s="61"/>
      <c r="BP332" s="61"/>
      <c r="BR332" s="61"/>
      <c r="BS332" s="61"/>
      <c r="BU332" s="61"/>
      <c r="BV332" s="61"/>
      <c r="BX332" s="61">
        <f t="shared" si="362"/>
        <v>0</v>
      </c>
      <c r="BY332" s="38">
        <f t="shared" si="352"/>
        <v>0</v>
      </c>
      <c r="BZ332" s="38">
        <f t="shared" si="353"/>
        <v>178792.64982800002</v>
      </c>
      <c r="CB332" s="2"/>
      <c r="CC332" s="2"/>
      <c r="DE332" s="124"/>
      <c r="DH332" s="61"/>
      <c r="DL332" s="38">
        <f t="shared" si="363"/>
        <v>0</v>
      </c>
      <c r="DM332" s="38">
        <f t="shared" si="327"/>
        <v>178792.64982800002</v>
      </c>
      <c r="ER332" s="124">
        <v>0</v>
      </c>
      <c r="EU332" s="61"/>
      <c r="EY332" s="61">
        <f t="shared" si="364"/>
        <v>0</v>
      </c>
      <c r="EZ332" s="61">
        <f t="shared" si="328"/>
        <v>0</v>
      </c>
      <c r="FA332" s="61">
        <f t="shared" si="365"/>
        <v>178792.64982800002</v>
      </c>
      <c r="FC332" s="61">
        <f t="shared" si="366"/>
        <v>178792.64982800002</v>
      </c>
    </row>
    <row r="333" spans="1:159" hidden="1" outlineLevel="1" x14ac:dyDescent="0.25">
      <c r="A333" s="21">
        <f t="shared" si="354"/>
        <v>325</v>
      </c>
      <c r="B333" s="319"/>
      <c r="C333" s="118" t="s">
        <v>371</v>
      </c>
      <c r="D333" s="125">
        <v>399.1</v>
      </c>
      <c r="AK333" s="106">
        <f t="shared" si="355"/>
        <v>0</v>
      </c>
      <c r="BX333" s="61">
        <f t="shared" si="362"/>
        <v>0</v>
      </c>
      <c r="BY333" s="38">
        <f t="shared" si="352"/>
        <v>0</v>
      </c>
      <c r="BZ333" s="38">
        <f t="shared" si="353"/>
        <v>0</v>
      </c>
      <c r="CB333" s="2"/>
      <c r="CC333" s="2"/>
      <c r="DL333" s="38">
        <f t="shared" si="363"/>
        <v>0</v>
      </c>
      <c r="DM333" s="38">
        <f t="shared" si="327"/>
        <v>0</v>
      </c>
      <c r="EY333" s="61">
        <f t="shared" si="364"/>
        <v>0</v>
      </c>
      <c r="EZ333" s="61">
        <f t="shared" si="328"/>
        <v>0</v>
      </c>
      <c r="FA333" s="61">
        <f t="shared" si="365"/>
        <v>0</v>
      </c>
      <c r="FC333" s="61">
        <f t="shared" si="366"/>
        <v>0</v>
      </c>
    </row>
    <row r="334" spans="1:159" hidden="1" outlineLevel="1" x14ac:dyDescent="0.25">
      <c r="A334" s="21">
        <f t="shared" si="354"/>
        <v>326</v>
      </c>
      <c r="B334" s="320"/>
      <c r="C334" s="304" t="s">
        <v>372</v>
      </c>
      <c r="D334" s="305"/>
      <c r="E334" s="108">
        <f t="shared" ref="E334:BX334" si="367">SUM(E322:E333)</f>
        <v>196148949.05679893</v>
      </c>
      <c r="F334" s="108">
        <f t="shared" si="367"/>
        <v>0</v>
      </c>
      <c r="G334" s="108">
        <f t="shared" si="367"/>
        <v>0</v>
      </c>
      <c r="H334" s="108">
        <f t="shared" si="367"/>
        <v>0</v>
      </c>
      <c r="I334" s="108">
        <f t="shared" si="367"/>
        <v>0</v>
      </c>
      <c r="J334" s="108">
        <f t="shared" si="367"/>
        <v>0</v>
      </c>
      <c r="K334" s="108">
        <f t="shared" si="367"/>
        <v>0</v>
      </c>
      <c r="L334" s="108">
        <f t="shared" si="367"/>
        <v>0</v>
      </c>
      <c r="M334" s="108">
        <f t="shared" si="367"/>
        <v>0</v>
      </c>
      <c r="N334" s="108">
        <f t="shared" si="367"/>
        <v>0</v>
      </c>
      <c r="O334" s="108">
        <f t="shared" si="367"/>
        <v>0</v>
      </c>
      <c r="P334" s="108">
        <f t="shared" si="367"/>
        <v>0</v>
      </c>
      <c r="Q334" s="108">
        <f t="shared" si="367"/>
        <v>0</v>
      </c>
      <c r="R334" s="108">
        <f t="shared" si="367"/>
        <v>0</v>
      </c>
      <c r="S334" s="108">
        <f t="shared" si="367"/>
        <v>0</v>
      </c>
      <c r="T334" s="108">
        <f t="shared" si="367"/>
        <v>0</v>
      </c>
      <c r="U334" s="108">
        <f t="shared" si="367"/>
        <v>0</v>
      </c>
      <c r="V334" s="108">
        <f t="shared" si="367"/>
        <v>0</v>
      </c>
      <c r="W334" s="108">
        <f t="shared" si="367"/>
        <v>0</v>
      </c>
      <c r="X334" s="108">
        <f t="shared" si="367"/>
        <v>-2884513.0971792424</v>
      </c>
      <c r="Y334" s="108">
        <f t="shared" si="367"/>
        <v>0</v>
      </c>
      <c r="Z334" s="108">
        <f t="shared" si="367"/>
        <v>0</v>
      </c>
      <c r="AA334" s="108">
        <f t="shared" si="367"/>
        <v>0</v>
      </c>
      <c r="AB334" s="108">
        <f t="shared" si="367"/>
        <v>0</v>
      </c>
      <c r="AC334" s="108">
        <f t="shared" si="367"/>
        <v>-6520021.951072</v>
      </c>
      <c r="AD334" s="108">
        <f t="shared" si="367"/>
        <v>0</v>
      </c>
      <c r="AE334" s="108">
        <f t="shared" si="367"/>
        <v>0</v>
      </c>
      <c r="AF334" s="108">
        <f t="shared" si="367"/>
        <v>0</v>
      </c>
      <c r="AG334" s="108">
        <f t="shared" si="367"/>
        <v>0</v>
      </c>
      <c r="AH334" s="108">
        <f t="shared" si="367"/>
        <v>0</v>
      </c>
      <c r="AI334" s="108">
        <f t="shared" si="367"/>
        <v>0</v>
      </c>
      <c r="AJ334" s="108">
        <f t="shared" si="367"/>
        <v>0</v>
      </c>
      <c r="AK334" s="108">
        <f t="shared" si="367"/>
        <v>-9404535.0482512433</v>
      </c>
      <c r="AL334" s="108">
        <f t="shared" si="367"/>
        <v>0</v>
      </c>
      <c r="AM334" s="108">
        <f t="shared" si="367"/>
        <v>0</v>
      </c>
      <c r="AN334" s="108">
        <f t="shared" si="367"/>
        <v>0</v>
      </c>
      <c r="AO334" s="108">
        <f t="shared" si="367"/>
        <v>0</v>
      </c>
      <c r="AP334" s="108">
        <f t="shared" si="367"/>
        <v>0</v>
      </c>
      <c r="AQ334" s="108">
        <f t="shared" si="367"/>
        <v>0</v>
      </c>
      <c r="AR334" s="108">
        <f t="shared" si="367"/>
        <v>0</v>
      </c>
      <c r="AS334" s="108">
        <f t="shared" si="367"/>
        <v>0</v>
      </c>
      <c r="AT334" s="108">
        <f t="shared" si="367"/>
        <v>0</v>
      </c>
      <c r="AU334" s="108">
        <f t="shared" si="367"/>
        <v>0</v>
      </c>
      <c r="AV334" s="108">
        <f t="shared" si="367"/>
        <v>0</v>
      </c>
      <c r="AW334" s="108">
        <f t="shared" si="367"/>
        <v>0</v>
      </c>
      <c r="AX334" s="108">
        <f t="shared" si="367"/>
        <v>0</v>
      </c>
      <c r="AY334" s="108">
        <f t="shared" si="367"/>
        <v>0</v>
      </c>
      <c r="AZ334" s="108">
        <f t="shared" si="367"/>
        <v>0</v>
      </c>
      <c r="BA334" s="108">
        <f t="shared" si="367"/>
        <v>0</v>
      </c>
      <c r="BB334" s="108">
        <f t="shared" si="367"/>
        <v>0</v>
      </c>
      <c r="BC334" s="108">
        <f t="shared" si="367"/>
        <v>0</v>
      </c>
      <c r="BD334" s="108">
        <f t="shared" si="367"/>
        <v>0</v>
      </c>
      <c r="BE334" s="108">
        <f t="shared" si="367"/>
        <v>0</v>
      </c>
      <c r="BF334" s="108">
        <f t="shared" si="367"/>
        <v>0</v>
      </c>
      <c r="BG334" s="108">
        <f t="shared" si="367"/>
        <v>0</v>
      </c>
      <c r="BH334" s="108">
        <f t="shared" si="367"/>
        <v>0</v>
      </c>
      <c r="BI334" s="108">
        <f t="shared" si="367"/>
        <v>0</v>
      </c>
      <c r="BJ334" s="108">
        <f t="shared" si="367"/>
        <v>0</v>
      </c>
      <c r="BK334" s="108">
        <f t="shared" si="367"/>
        <v>0</v>
      </c>
      <c r="BL334" s="108">
        <f t="shared" si="367"/>
        <v>0</v>
      </c>
      <c r="BM334" s="108">
        <f t="shared" si="367"/>
        <v>0</v>
      </c>
      <c r="BN334" s="109">
        <f t="shared" si="367"/>
        <v>0</v>
      </c>
      <c r="BO334" s="108">
        <f t="shared" ref="BO334:BQ334" si="368">SUM(BO322:BO333)</f>
        <v>0</v>
      </c>
      <c r="BP334" s="109">
        <f t="shared" si="368"/>
        <v>840153.76154999994</v>
      </c>
      <c r="BQ334" s="108">
        <f t="shared" si="368"/>
        <v>0</v>
      </c>
      <c r="BR334" s="109">
        <f t="shared" si="367"/>
        <v>13.651248000000001</v>
      </c>
      <c r="BS334" s="108">
        <f t="shared" ref="BS334" si="369">SUM(BS322:BS333)</f>
        <v>6574968.1604959993</v>
      </c>
      <c r="BT334" s="108">
        <f t="shared" si="367"/>
        <v>0</v>
      </c>
      <c r="BU334" s="108">
        <f t="shared" ref="BU334:BV334" si="370">SUM(BU322:BU333)</f>
        <v>0</v>
      </c>
      <c r="BV334" s="108">
        <f t="shared" si="370"/>
        <v>0</v>
      </c>
      <c r="BW334" s="108">
        <f t="shared" si="367"/>
        <v>0</v>
      </c>
      <c r="BX334" s="108">
        <f t="shared" si="367"/>
        <v>7415135.5732939998</v>
      </c>
      <c r="BY334" s="108">
        <f t="shared" ref="BY334:EJ334" si="371">SUM(BY322:BY333)</f>
        <v>-1989399.4749572419</v>
      </c>
      <c r="BZ334" s="108">
        <f t="shared" si="371"/>
        <v>194159549.58184165</v>
      </c>
      <c r="CA334" s="108">
        <f t="shared" si="371"/>
        <v>0</v>
      </c>
      <c r="CB334" s="108">
        <f t="shared" si="371"/>
        <v>0</v>
      </c>
      <c r="CC334" s="108">
        <f t="shared" si="371"/>
        <v>0</v>
      </c>
      <c r="CD334" s="108">
        <f t="shared" si="371"/>
        <v>0</v>
      </c>
      <c r="CE334" s="108">
        <f t="shared" si="371"/>
        <v>0</v>
      </c>
      <c r="CF334" s="108">
        <f t="shared" si="371"/>
        <v>0</v>
      </c>
      <c r="CG334" s="108">
        <f t="shared" si="371"/>
        <v>0</v>
      </c>
      <c r="CH334" s="108">
        <f t="shared" si="371"/>
        <v>0</v>
      </c>
      <c r="CI334" s="108">
        <f t="shared" si="371"/>
        <v>0</v>
      </c>
      <c r="CJ334" s="108">
        <f t="shared" si="371"/>
        <v>0</v>
      </c>
      <c r="CK334" s="108">
        <f t="shared" si="371"/>
        <v>0</v>
      </c>
      <c r="CL334" s="108">
        <f t="shared" si="371"/>
        <v>0</v>
      </c>
      <c r="CM334" s="108">
        <f t="shared" si="371"/>
        <v>0</v>
      </c>
      <c r="CN334" s="108">
        <f t="shared" si="371"/>
        <v>0</v>
      </c>
      <c r="CO334" s="108">
        <f t="shared" si="371"/>
        <v>0</v>
      </c>
      <c r="CP334" s="108">
        <f t="shared" si="371"/>
        <v>0</v>
      </c>
      <c r="CQ334" s="108">
        <f t="shared" si="371"/>
        <v>0</v>
      </c>
      <c r="CR334" s="108">
        <f t="shared" si="371"/>
        <v>0</v>
      </c>
      <c r="CS334" s="108">
        <f t="shared" si="371"/>
        <v>0</v>
      </c>
      <c r="CT334" s="108">
        <f t="shared" si="371"/>
        <v>0</v>
      </c>
      <c r="CU334" s="108">
        <f t="shared" si="371"/>
        <v>0</v>
      </c>
      <c r="CV334" s="108">
        <f t="shared" si="371"/>
        <v>0</v>
      </c>
      <c r="CW334" s="108">
        <f t="shared" si="371"/>
        <v>0</v>
      </c>
      <c r="CX334" s="108">
        <f t="shared" si="371"/>
        <v>0</v>
      </c>
      <c r="CY334" s="108">
        <f t="shared" si="371"/>
        <v>0</v>
      </c>
      <c r="CZ334" s="108">
        <f t="shared" si="371"/>
        <v>0</v>
      </c>
      <c r="DA334" s="108">
        <f t="shared" si="371"/>
        <v>0</v>
      </c>
      <c r="DB334" s="108">
        <f t="shared" si="371"/>
        <v>0</v>
      </c>
      <c r="DC334" s="108">
        <f t="shared" si="371"/>
        <v>0</v>
      </c>
      <c r="DD334" s="108">
        <f t="shared" si="371"/>
        <v>0</v>
      </c>
      <c r="DE334" s="109">
        <f t="shared" si="371"/>
        <v>586838.66664000018</v>
      </c>
      <c r="DF334" s="108">
        <f t="shared" si="371"/>
        <v>0</v>
      </c>
      <c r="DG334" s="108">
        <f t="shared" si="371"/>
        <v>0</v>
      </c>
      <c r="DH334" s="108">
        <f t="shared" si="371"/>
        <v>6287257.243524</v>
      </c>
      <c r="DI334" s="108">
        <f t="shared" si="371"/>
        <v>0</v>
      </c>
      <c r="DJ334" s="108">
        <f t="shared" si="371"/>
        <v>0</v>
      </c>
      <c r="DK334" s="108">
        <f t="shared" si="371"/>
        <v>0</v>
      </c>
      <c r="DL334" s="108">
        <f t="shared" si="371"/>
        <v>6874095.9101640005</v>
      </c>
      <c r="DM334" s="108">
        <f t="shared" si="371"/>
        <v>201033645.49200568</v>
      </c>
      <c r="DN334" s="108">
        <f t="shared" si="371"/>
        <v>0</v>
      </c>
      <c r="DO334" s="108">
        <f t="shared" si="371"/>
        <v>0</v>
      </c>
      <c r="DP334" s="108">
        <f t="shared" si="371"/>
        <v>0</v>
      </c>
      <c r="DQ334" s="108">
        <f t="shared" si="371"/>
        <v>0</v>
      </c>
      <c r="DR334" s="108">
        <f t="shared" si="371"/>
        <v>0</v>
      </c>
      <c r="DS334" s="108">
        <f t="shared" si="371"/>
        <v>0</v>
      </c>
      <c r="DT334" s="108">
        <f t="shared" si="371"/>
        <v>0</v>
      </c>
      <c r="DU334" s="108">
        <f t="shared" si="371"/>
        <v>0</v>
      </c>
      <c r="DV334" s="108">
        <f t="shared" si="371"/>
        <v>0</v>
      </c>
      <c r="DW334" s="108">
        <f t="shared" si="371"/>
        <v>0</v>
      </c>
      <c r="DX334" s="108">
        <f t="shared" si="371"/>
        <v>0</v>
      </c>
      <c r="DY334" s="108">
        <f t="shared" si="371"/>
        <v>0</v>
      </c>
      <c r="DZ334" s="108">
        <f t="shared" si="371"/>
        <v>0</v>
      </c>
      <c r="EA334" s="108">
        <f t="shared" si="371"/>
        <v>0</v>
      </c>
      <c r="EB334" s="108">
        <f t="shared" si="371"/>
        <v>0</v>
      </c>
      <c r="EC334" s="108">
        <f t="shared" si="371"/>
        <v>0</v>
      </c>
      <c r="ED334" s="108">
        <f t="shared" si="371"/>
        <v>0</v>
      </c>
      <c r="EE334" s="108">
        <f t="shared" si="371"/>
        <v>0</v>
      </c>
      <c r="EF334" s="108">
        <f t="shared" si="371"/>
        <v>0</v>
      </c>
      <c r="EG334" s="108">
        <f t="shared" si="371"/>
        <v>0</v>
      </c>
      <c r="EH334" s="108">
        <f t="shared" si="371"/>
        <v>0</v>
      </c>
      <c r="EI334" s="108">
        <f t="shared" si="371"/>
        <v>0</v>
      </c>
      <c r="EJ334" s="108">
        <f t="shared" si="371"/>
        <v>0</v>
      </c>
      <c r="EK334" s="108">
        <f t="shared" ref="EK334:EY334" si="372">SUM(EK322:EK333)</f>
        <v>0</v>
      </c>
      <c r="EL334" s="108">
        <f t="shared" si="372"/>
        <v>0</v>
      </c>
      <c r="EM334" s="108">
        <f t="shared" si="372"/>
        <v>0</v>
      </c>
      <c r="EN334" s="108">
        <f t="shared" si="372"/>
        <v>0</v>
      </c>
      <c r="EO334" s="108">
        <f t="shared" si="372"/>
        <v>0</v>
      </c>
      <c r="EP334" s="108">
        <f t="shared" si="372"/>
        <v>0</v>
      </c>
      <c r="EQ334" s="108">
        <f t="shared" si="372"/>
        <v>0</v>
      </c>
      <c r="ER334" s="109">
        <f t="shared" si="372"/>
        <v>288134.34619799984</v>
      </c>
      <c r="ES334" s="108">
        <f t="shared" si="372"/>
        <v>0</v>
      </c>
      <c r="ET334" s="108">
        <f t="shared" si="372"/>
        <v>0</v>
      </c>
      <c r="EU334" s="108">
        <f t="shared" si="372"/>
        <v>3700561.4469499998</v>
      </c>
      <c r="EV334" s="108">
        <f t="shared" si="372"/>
        <v>0</v>
      </c>
      <c r="EW334" s="108">
        <f t="shared" si="372"/>
        <v>0</v>
      </c>
      <c r="EX334" s="108">
        <f t="shared" si="372"/>
        <v>0</v>
      </c>
      <c r="EY334" s="108">
        <f t="shared" si="372"/>
        <v>3988695.7931479998</v>
      </c>
      <c r="EZ334" s="108">
        <f>SUM(EZ322:EZ333)</f>
        <v>8873392.2283547595</v>
      </c>
      <c r="FA334" s="108">
        <f>SUM(FA322:FA333)</f>
        <v>205022341.28515369</v>
      </c>
      <c r="FB334" s="108">
        <f t="shared" ref="FB334:FC334" si="373">SUM(FB322:FB333)</f>
        <v>0</v>
      </c>
      <c r="FC334" s="108">
        <f t="shared" si="373"/>
        <v>205022341.28515369</v>
      </c>
    </row>
    <row r="335" spans="1:159" ht="16.5" hidden="1" outlineLevel="1" thickBot="1" x14ac:dyDescent="0.3">
      <c r="A335" s="21">
        <f t="shared" si="354"/>
        <v>327</v>
      </c>
      <c r="B335" s="270" t="s">
        <v>373</v>
      </c>
      <c r="C335" s="270"/>
      <c r="D335" s="271"/>
      <c r="E335" s="126">
        <f t="shared" ref="E335:BX335" si="374">+E334+E305+E285+E274+E260+E254+E295+E321</f>
        <v>4734162396.0192709</v>
      </c>
      <c r="F335" s="126">
        <f t="shared" si="374"/>
        <v>0</v>
      </c>
      <c r="G335" s="126">
        <f t="shared" si="374"/>
        <v>0</v>
      </c>
      <c r="H335" s="126">
        <f t="shared" si="374"/>
        <v>0</v>
      </c>
      <c r="I335" s="126">
        <f t="shared" si="374"/>
        <v>0</v>
      </c>
      <c r="J335" s="126">
        <f t="shared" si="374"/>
        <v>0</v>
      </c>
      <c r="K335" s="126">
        <f t="shared" si="374"/>
        <v>0</v>
      </c>
      <c r="L335" s="126">
        <f t="shared" si="374"/>
        <v>0</v>
      </c>
      <c r="M335" s="126">
        <f t="shared" si="374"/>
        <v>0</v>
      </c>
      <c r="N335" s="126">
        <f t="shared" si="374"/>
        <v>0</v>
      </c>
      <c r="O335" s="126">
        <f t="shared" si="374"/>
        <v>0</v>
      </c>
      <c r="P335" s="126">
        <f t="shared" si="374"/>
        <v>0</v>
      </c>
      <c r="Q335" s="126">
        <f t="shared" si="374"/>
        <v>0</v>
      </c>
      <c r="R335" s="126">
        <f t="shared" si="374"/>
        <v>0</v>
      </c>
      <c r="S335" s="126">
        <f t="shared" si="374"/>
        <v>0</v>
      </c>
      <c r="T335" s="126">
        <f t="shared" si="374"/>
        <v>0</v>
      </c>
      <c r="U335" s="126">
        <f t="shared" si="374"/>
        <v>0</v>
      </c>
      <c r="V335" s="126">
        <f t="shared" si="374"/>
        <v>0</v>
      </c>
      <c r="W335" s="126">
        <f t="shared" si="374"/>
        <v>0</v>
      </c>
      <c r="X335" s="126">
        <f t="shared" si="374"/>
        <v>113057818.42187586</v>
      </c>
      <c r="Y335" s="126">
        <f t="shared" si="374"/>
        <v>0</v>
      </c>
      <c r="Z335" s="126">
        <f t="shared" si="374"/>
        <v>0</v>
      </c>
      <c r="AA335" s="126">
        <f t="shared" si="374"/>
        <v>0</v>
      </c>
      <c r="AB335" s="126">
        <f t="shared" si="374"/>
        <v>0</v>
      </c>
      <c r="AC335" s="126">
        <f t="shared" si="374"/>
        <v>-86720157.34478201</v>
      </c>
      <c r="AD335" s="126">
        <f t="shared" si="374"/>
        <v>0</v>
      </c>
      <c r="AE335" s="126">
        <f t="shared" si="374"/>
        <v>0</v>
      </c>
      <c r="AF335" s="126">
        <f t="shared" si="374"/>
        <v>0</v>
      </c>
      <c r="AG335" s="126">
        <f t="shared" si="374"/>
        <v>0</v>
      </c>
      <c r="AH335" s="126">
        <f t="shared" si="374"/>
        <v>-34154268.573750004</v>
      </c>
      <c r="AI335" s="126">
        <f t="shared" si="374"/>
        <v>0</v>
      </c>
      <c r="AJ335" s="126">
        <f t="shared" si="374"/>
        <v>0</v>
      </c>
      <c r="AK335" s="126">
        <f t="shared" si="374"/>
        <v>-7816607.496656144</v>
      </c>
      <c r="AL335" s="126">
        <f t="shared" si="374"/>
        <v>0</v>
      </c>
      <c r="AM335" s="126">
        <f t="shared" si="374"/>
        <v>0</v>
      </c>
      <c r="AN335" s="126">
        <f t="shared" si="374"/>
        <v>0</v>
      </c>
      <c r="AO335" s="126">
        <f t="shared" si="374"/>
        <v>0</v>
      </c>
      <c r="AP335" s="126">
        <f t="shared" si="374"/>
        <v>0</v>
      </c>
      <c r="AQ335" s="126">
        <f t="shared" si="374"/>
        <v>0</v>
      </c>
      <c r="AR335" s="126">
        <f t="shared" si="374"/>
        <v>0</v>
      </c>
      <c r="AS335" s="126">
        <f t="shared" si="374"/>
        <v>0</v>
      </c>
      <c r="AT335" s="126">
        <f t="shared" si="374"/>
        <v>0</v>
      </c>
      <c r="AU335" s="126">
        <f t="shared" si="374"/>
        <v>0</v>
      </c>
      <c r="AV335" s="126">
        <f t="shared" si="374"/>
        <v>0</v>
      </c>
      <c r="AW335" s="126">
        <f t="shared" si="374"/>
        <v>0</v>
      </c>
      <c r="AX335" s="126">
        <f t="shared" si="374"/>
        <v>0</v>
      </c>
      <c r="AY335" s="126">
        <f t="shared" si="374"/>
        <v>0</v>
      </c>
      <c r="AZ335" s="126">
        <f t="shared" si="374"/>
        <v>0</v>
      </c>
      <c r="BA335" s="126">
        <f t="shared" si="374"/>
        <v>0</v>
      </c>
      <c r="BB335" s="126">
        <f t="shared" si="374"/>
        <v>0</v>
      </c>
      <c r="BC335" s="126">
        <f t="shared" si="374"/>
        <v>0</v>
      </c>
      <c r="BD335" s="126">
        <f t="shared" si="374"/>
        <v>0</v>
      </c>
      <c r="BE335" s="126">
        <f t="shared" si="374"/>
        <v>0</v>
      </c>
      <c r="BF335" s="126">
        <f t="shared" si="374"/>
        <v>0</v>
      </c>
      <c r="BG335" s="126">
        <f t="shared" si="374"/>
        <v>0</v>
      </c>
      <c r="BH335" s="126">
        <f t="shared" si="374"/>
        <v>0</v>
      </c>
      <c r="BI335" s="126">
        <f t="shared" si="374"/>
        <v>0</v>
      </c>
      <c r="BJ335" s="126">
        <f t="shared" si="374"/>
        <v>0</v>
      </c>
      <c r="BK335" s="126">
        <f t="shared" si="374"/>
        <v>0</v>
      </c>
      <c r="BL335" s="126">
        <f t="shared" si="374"/>
        <v>0</v>
      </c>
      <c r="BM335" s="126">
        <f t="shared" si="374"/>
        <v>0</v>
      </c>
      <c r="BN335" s="126">
        <f t="shared" si="374"/>
        <v>0</v>
      </c>
      <c r="BO335" s="126">
        <f t="shared" si="374"/>
        <v>0</v>
      </c>
      <c r="BP335" s="126">
        <f t="shared" si="374"/>
        <v>45362554.885974005</v>
      </c>
      <c r="BQ335" s="126">
        <f t="shared" si="374"/>
        <v>56057559.789999992</v>
      </c>
      <c r="BR335" s="126">
        <f t="shared" si="374"/>
        <v>2613.2112480000001</v>
      </c>
      <c r="BS335" s="126">
        <f t="shared" si="374"/>
        <v>22843985.211254001</v>
      </c>
      <c r="BT335" s="126">
        <f t="shared" si="374"/>
        <v>0</v>
      </c>
      <c r="BU335" s="126">
        <f t="shared" si="374"/>
        <v>34154268.573750004</v>
      </c>
      <c r="BV335" s="126">
        <f t="shared" si="374"/>
        <v>0</v>
      </c>
      <c r="BW335" s="126">
        <f t="shared" si="374"/>
        <v>0</v>
      </c>
      <c r="BX335" s="126">
        <f t="shared" si="374"/>
        <v>158420981.67222601</v>
      </c>
      <c r="BY335" s="126">
        <f t="shared" ref="BY335:EJ335" si="375">+BY334+BY305+BY285+BY274+BY260+BY254+BY295+BY321</f>
        <v>150604400.17556986</v>
      </c>
      <c r="BZ335" s="126">
        <f t="shared" si="375"/>
        <v>4884766796.1948414</v>
      </c>
      <c r="CA335" s="126">
        <f t="shared" si="375"/>
        <v>0</v>
      </c>
      <c r="CB335" s="126">
        <f t="shared" si="375"/>
        <v>0</v>
      </c>
      <c r="CC335" s="126">
        <f t="shared" si="375"/>
        <v>0</v>
      </c>
      <c r="CD335" s="126">
        <f t="shared" si="375"/>
        <v>0</v>
      </c>
      <c r="CE335" s="126">
        <f t="shared" si="375"/>
        <v>0</v>
      </c>
      <c r="CF335" s="126">
        <f t="shared" si="375"/>
        <v>0</v>
      </c>
      <c r="CG335" s="126">
        <f t="shared" si="375"/>
        <v>0</v>
      </c>
      <c r="CH335" s="126">
        <f t="shared" si="375"/>
        <v>0</v>
      </c>
      <c r="CI335" s="126">
        <f t="shared" si="375"/>
        <v>0</v>
      </c>
      <c r="CJ335" s="126">
        <f t="shared" si="375"/>
        <v>0</v>
      </c>
      <c r="CK335" s="126">
        <f t="shared" si="375"/>
        <v>0</v>
      </c>
      <c r="CL335" s="126">
        <f t="shared" si="375"/>
        <v>0</v>
      </c>
      <c r="CM335" s="126">
        <f t="shared" si="375"/>
        <v>0</v>
      </c>
      <c r="CN335" s="126">
        <f t="shared" si="375"/>
        <v>0</v>
      </c>
      <c r="CO335" s="126">
        <f t="shared" si="375"/>
        <v>0</v>
      </c>
      <c r="CP335" s="126">
        <f t="shared" si="375"/>
        <v>0</v>
      </c>
      <c r="CQ335" s="126">
        <f t="shared" si="375"/>
        <v>0</v>
      </c>
      <c r="CR335" s="126">
        <f t="shared" si="375"/>
        <v>0</v>
      </c>
      <c r="CS335" s="126">
        <f t="shared" si="375"/>
        <v>0</v>
      </c>
      <c r="CT335" s="126">
        <f t="shared" si="375"/>
        <v>0</v>
      </c>
      <c r="CU335" s="126">
        <f t="shared" si="375"/>
        <v>0</v>
      </c>
      <c r="CV335" s="126">
        <f t="shared" si="375"/>
        <v>0</v>
      </c>
      <c r="CW335" s="126">
        <f t="shared" si="375"/>
        <v>0</v>
      </c>
      <c r="CX335" s="126">
        <f t="shared" si="375"/>
        <v>0</v>
      </c>
      <c r="CY335" s="126">
        <f t="shared" si="375"/>
        <v>0</v>
      </c>
      <c r="CZ335" s="126">
        <f t="shared" si="375"/>
        <v>0</v>
      </c>
      <c r="DA335" s="126">
        <f t="shared" si="375"/>
        <v>0</v>
      </c>
      <c r="DB335" s="126">
        <f t="shared" si="375"/>
        <v>0</v>
      </c>
      <c r="DC335" s="126">
        <f t="shared" si="375"/>
        <v>0</v>
      </c>
      <c r="DD335" s="126">
        <f t="shared" si="375"/>
        <v>0</v>
      </c>
      <c r="DE335" s="126">
        <f t="shared" si="375"/>
        <v>123742113.26939401</v>
      </c>
      <c r="DF335" s="126">
        <f t="shared" si="375"/>
        <v>120233571.84</v>
      </c>
      <c r="DG335" s="126">
        <f t="shared" si="375"/>
        <v>1256366.2</v>
      </c>
      <c r="DH335" s="126">
        <f t="shared" si="375"/>
        <v>29948655.494736005</v>
      </c>
      <c r="DI335" s="126">
        <f t="shared" si="375"/>
        <v>0</v>
      </c>
      <c r="DJ335" s="126">
        <f t="shared" si="375"/>
        <v>0</v>
      </c>
      <c r="DK335" s="126">
        <f t="shared" si="375"/>
        <v>0</v>
      </c>
      <c r="DL335" s="126">
        <f t="shared" si="375"/>
        <v>275180706.80412996</v>
      </c>
      <c r="DM335" s="126">
        <f t="shared" si="375"/>
        <v>5159947502.9989719</v>
      </c>
      <c r="DN335" s="126">
        <f t="shared" si="375"/>
        <v>0</v>
      </c>
      <c r="DO335" s="126">
        <f t="shared" si="375"/>
        <v>0</v>
      </c>
      <c r="DP335" s="126">
        <f t="shared" si="375"/>
        <v>0</v>
      </c>
      <c r="DQ335" s="126">
        <f t="shared" si="375"/>
        <v>0</v>
      </c>
      <c r="DR335" s="126">
        <f t="shared" si="375"/>
        <v>0</v>
      </c>
      <c r="DS335" s="126">
        <f t="shared" si="375"/>
        <v>0</v>
      </c>
      <c r="DT335" s="126">
        <f t="shared" si="375"/>
        <v>0</v>
      </c>
      <c r="DU335" s="126">
        <f t="shared" si="375"/>
        <v>0</v>
      </c>
      <c r="DV335" s="126">
        <f t="shared" si="375"/>
        <v>0</v>
      </c>
      <c r="DW335" s="126">
        <f t="shared" si="375"/>
        <v>0</v>
      </c>
      <c r="DX335" s="126">
        <f t="shared" si="375"/>
        <v>0</v>
      </c>
      <c r="DY335" s="126">
        <f t="shared" si="375"/>
        <v>0</v>
      </c>
      <c r="DZ335" s="126">
        <f t="shared" si="375"/>
        <v>0</v>
      </c>
      <c r="EA335" s="126">
        <f t="shared" si="375"/>
        <v>0</v>
      </c>
      <c r="EB335" s="126">
        <f t="shared" si="375"/>
        <v>0</v>
      </c>
      <c r="EC335" s="126">
        <f t="shared" si="375"/>
        <v>0</v>
      </c>
      <c r="ED335" s="126">
        <f t="shared" si="375"/>
        <v>0</v>
      </c>
      <c r="EE335" s="126">
        <f t="shared" si="375"/>
        <v>0</v>
      </c>
      <c r="EF335" s="126">
        <f t="shared" si="375"/>
        <v>0</v>
      </c>
      <c r="EG335" s="126">
        <f t="shared" si="375"/>
        <v>0</v>
      </c>
      <c r="EH335" s="126">
        <f t="shared" si="375"/>
        <v>0</v>
      </c>
      <c r="EI335" s="126">
        <f t="shared" si="375"/>
        <v>0</v>
      </c>
      <c r="EJ335" s="126">
        <f t="shared" si="375"/>
        <v>0</v>
      </c>
      <c r="EK335" s="126">
        <f t="shared" ref="EK335:EY335" si="376">+EK334+EK305+EK285+EK274+EK260+EK254+EK295+EK321</f>
        <v>0</v>
      </c>
      <c r="EL335" s="126">
        <f t="shared" si="376"/>
        <v>0</v>
      </c>
      <c r="EM335" s="126">
        <f t="shared" si="376"/>
        <v>0</v>
      </c>
      <c r="EN335" s="126">
        <f t="shared" si="376"/>
        <v>0</v>
      </c>
      <c r="EO335" s="126">
        <f t="shared" si="376"/>
        <v>0</v>
      </c>
      <c r="EP335" s="126">
        <f t="shared" si="376"/>
        <v>0</v>
      </c>
      <c r="EQ335" s="126">
        <f t="shared" si="376"/>
        <v>0</v>
      </c>
      <c r="ER335" s="126">
        <f t="shared" si="376"/>
        <v>58558976.4934</v>
      </c>
      <c r="ES335" s="126">
        <f t="shared" si="376"/>
        <v>6769603.140000008</v>
      </c>
      <c r="ET335" s="126">
        <f t="shared" si="376"/>
        <v>0</v>
      </c>
      <c r="EU335" s="126">
        <f t="shared" si="376"/>
        <v>18365621.695231996</v>
      </c>
      <c r="EV335" s="126">
        <f t="shared" si="376"/>
        <v>0</v>
      </c>
      <c r="EW335" s="126">
        <f t="shared" si="376"/>
        <v>0</v>
      </c>
      <c r="EX335" s="126">
        <f t="shared" si="376"/>
        <v>0</v>
      </c>
      <c r="EY335" s="126">
        <f t="shared" si="376"/>
        <v>83694201.328631997</v>
      </c>
      <c r="EZ335" s="126">
        <f>+EZ334+EZ305+EZ285+EZ274+EZ260+EZ254+EZ295+EZ321</f>
        <v>509479282.30833185</v>
      </c>
      <c r="FA335" s="126">
        <f>+FA334+FA305+FA285+FA274+FA260+FA254+FA295+FA321</f>
        <v>5243641678.3276024</v>
      </c>
      <c r="FB335" s="126">
        <f t="shared" ref="FB335:FC335" si="377">+FB334+FB305+FB285+FB274+FB260+FB254+FB295+FB321</f>
        <v>0</v>
      </c>
      <c r="FC335" s="126">
        <f t="shared" si="377"/>
        <v>5243641678.3276024</v>
      </c>
    </row>
    <row r="336" spans="1:159" hidden="1" outlineLevel="1" x14ac:dyDescent="0.25">
      <c r="A336" s="21">
        <f t="shared" si="354"/>
        <v>328</v>
      </c>
      <c r="B336" s="306" t="s">
        <v>374</v>
      </c>
      <c r="C336" s="127" t="s">
        <v>375</v>
      </c>
      <c r="D336" s="128">
        <v>101.1</v>
      </c>
      <c r="AK336" s="106">
        <f t="shared" ref="AK336:AK357" si="378">SUM(F336:AJ336)</f>
        <v>0</v>
      </c>
      <c r="BX336" s="61">
        <f t="shared" ref="BX336:BX341" si="379">SUM(AL336:BW336)</f>
        <v>0</v>
      </c>
      <c r="BY336" s="38">
        <f t="shared" ref="BY336:BY399" si="380">BX336+AK336</f>
        <v>0</v>
      </c>
      <c r="BZ336" s="38">
        <f t="shared" ref="BZ336:BZ399" si="381">BY336+E336</f>
        <v>0</v>
      </c>
      <c r="CB336" s="2"/>
      <c r="CC336" s="2"/>
      <c r="DL336" s="38">
        <f t="shared" ref="DL336:DL341" si="382">SUM(CA336:DK336)</f>
        <v>0</v>
      </c>
      <c r="DM336" s="38">
        <f t="shared" ref="DM336:DM341" si="383">DL336+BZ336</f>
        <v>0</v>
      </c>
      <c r="EY336" s="61">
        <f t="shared" ref="EY336:EY341" si="384">SUM(DN336:EX336)</f>
        <v>0</v>
      </c>
      <c r="EZ336" s="61">
        <f t="shared" ref="EZ336:EZ341" si="385">+BX336+AK336+DL336+EY336</f>
        <v>0</v>
      </c>
      <c r="FA336" s="61">
        <f t="shared" ref="FA336:FA341" si="386">+E336+EZ336</f>
        <v>0</v>
      </c>
      <c r="FC336" s="61">
        <f t="shared" ref="FC336:FC399" si="387">+FA336+FB336</f>
        <v>0</v>
      </c>
    </row>
    <row r="337" spans="1:159" hidden="1" outlineLevel="1" x14ac:dyDescent="0.25">
      <c r="A337" s="21">
        <f t="shared" si="354"/>
        <v>329</v>
      </c>
      <c r="B337" s="307"/>
      <c r="C337" s="129" t="s">
        <v>376</v>
      </c>
      <c r="D337" s="130">
        <v>101.1</v>
      </c>
      <c r="AK337" s="106">
        <f t="shared" si="378"/>
        <v>0</v>
      </c>
      <c r="BS337" s="131"/>
      <c r="BX337" s="61">
        <f t="shared" si="379"/>
        <v>0</v>
      </c>
      <c r="BY337" s="38">
        <f t="shared" si="380"/>
        <v>0</v>
      </c>
      <c r="BZ337" s="38">
        <f t="shared" si="381"/>
        <v>0</v>
      </c>
      <c r="CB337" s="2"/>
      <c r="CC337" s="2"/>
      <c r="DH337" s="131"/>
      <c r="DL337" s="38">
        <f t="shared" si="382"/>
        <v>0</v>
      </c>
      <c r="DM337" s="38">
        <f t="shared" si="383"/>
        <v>0</v>
      </c>
      <c r="EU337" s="131"/>
      <c r="EY337" s="61">
        <f t="shared" si="384"/>
        <v>0</v>
      </c>
      <c r="EZ337" s="61">
        <f t="shared" si="385"/>
        <v>0</v>
      </c>
      <c r="FA337" s="61">
        <f t="shared" si="386"/>
        <v>0</v>
      </c>
      <c r="FC337" s="61">
        <f t="shared" si="387"/>
        <v>0</v>
      </c>
    </row>
    <row r="338" spans="1:159" hidden="1" outlineLevel="1" x14ac:dyDescent="0.25">
      <c r="A338" s="21">
        <f t="shared" si="354"/>
        <v>330</v>
      </c>
      <c r="B338" s="307"/>
      <c r="C338" s="132" t="s">
        <v>377</v>
      </c>
      <c r="D338" s="130">
        <v>101.1</v>
      </c>
      <c r="AK338" s="106">
        <f t="shared" si="378"/>
        <v>0</v>
      </c>
      <c r="BX338" s="61">
        <f t="shared" si="379"/>
        <v>0</v>
      </c>
      <c r="BY338" s="38">
        <f t="shared" si="380"/>
        <v>0</v>
      </c>
      <c r="BZ338" s="38">
        <f t="shared" si="381"/>
        <v>0</v>
      </c>
      <c r="CB338" s="2"/>
      <c r="CC338" s="2"/>
      <c r="DL338" s="38">
        <f t="shared" si="382"/>
        <v>0</v>
      </c>
      <c r="DM338" s="38">
        <f t="shared" si="383"/>
        <v>0</v>
      </c>
      <c r="EY338" s="61">
        <f t="shared" si="384"/>
        <v>0</v>
      </c>
      <c r="EZ338" s="61">
        <f t="shared" si="385"/>
        <v>0</v>
      </c>
      <c r="FA338" s="61">
        <f t="shared" si="386"/>
        <v>0</v>
      </c>
      <c r="FC338" s="61">
        <f t="shared" si="387"/>
        <v>0</v>
      </c>
    </row>
    <row r="339" spans="1:159" collapsed="1" x14ac:dyDescent="0.25">
      <c r="A339" s="21">
        <f t="shared" si="354"/>
        <v>331</v>
      </c>
      <c r="B339" s="307"/>
      <c r="C339" s="129" t="s">
        <v>378</v>
      </c>
      <c r="D339" s="130">
        <v>101.1</v>
      </c>
      <c r="AK339" s="106">
        <f t="shared" si="378"/>
        <v>0</v>
      </c>
      <c r="BX339" s="61">
        <f t="shared" si="379"/>
        <v>0</v>
      </c>
      <c r="BY339" s="38">
        <f t="shared" si="380"/>
        <v>0</v>
      </c>
      <c r="BZ339" s="38">
        <f t="shared" si="381"/>
        <v>0</v>
      </c>
      <c r="CB339" s="2"/>
      <c r="CC339" s="2"/>
      <c r="DL339" s="38">
        <f t="shared" si="382"/>
        <v>0</v>
      </c>
      <c r="DM339" s="38">
        <f t="shared" si="383"/>
        <v>0</v>
      </c>
      <c r="EY339" s="61">
        <f t="shared" si="384"/>
        <v>0</v>
      </c>
      <c r="EZ339" s="61">
        <f t="shared" si="385"/>
        <v>0</v>
      </c>
      <c r="FA339" s="61">
        <f t="shared" si="386"/>
        <v>0</v>
      </c>
      <c r="FC339" s="61">
        <f t="shared" si="387"/>
        <v>0</v>
      </c>
    </row>
    <row r="340" spans="1:159" x14ac:dyDescent="0.25">
      <c r="A340" s="21">
        <f t="shared" si="354"/>
        <v>332</v>
      </c>
      <c r="B340" s="307"/>
      <c r="C340" s="129" t="s">
        <v>379</v>
      </c>
      <c r="D340" s="130">
        <v>101.1</v>
      </c>
      <c r="AK340" s="106">
        <f t="shared" si="378"/>
        <v>0</v>
      </c>
      <c r="BX340" s="61">
        <f t="shared" si="379"/>
        <v>0</v>
      </c>
      <c r="BY340" s="38">
        <f t="shared" si="380"/>
        <v>0</v>
      </c>
      <c r="BZ340" s="38">
        <f t="shared" si="381"/>
        <v>0</v>
      </c>
      <c r="CB340" s="2"/>
      <c r="CC340" s="2"/>
      <c r="DL340" s="38">
        <f t="shared" si="382"/>
        <v>0</v>
      </c>
      <c r="DM340" s="38">
        <f t="shared" si="383"/>
        <v>0</v>
      </c>
      <c r="EY340" s="61">
        <f t="shared" si="384"/>
        <v>0</v>
      </c>
      <c r="EZ340" s="61">
        <f t="shared" si="385"/>
        <v>0</v>
      </c>
      <c r="FA340" s="61">
        <f t="shared" si="386"/>
        <v>0</v>
      </c>
      <c r="FC340" s="61">
        <f t="shared" si="387"/>
        <v>0</v>
      </c>
    </row>
    <row r="341" spans="1:159" outlineLevel="1" x14ac:dyDescent="0.25">
      <c r="A341" s="21">
        <f t="shared" si="354"/>
        <v>333</v>
      </c>
      <c r="B341" s="308"/>
      <c r="C341" s="133" t="s">
        <v>380</v>
      </c>
      <c r="D341" s="134">
        <v>101.1</v>
      </c>
      <c r="AK341" s="106">
        <f t="shared" si="378"/>
        <v>0</v>
      </c>
      <c r="BX341" s="61">
        <f t="shared" si="379"/>
        <v>0</v>
      </c>
      <c r="BY341" s="38">
        <f t="shared" si="380"/>
        <v>0</v>
      </c>
      <c r="BZ341" s="38">
        <f t="shared" si="381"/>
        <v>0</v>
      </c>
      <c r="CB341" s="2"/>
      <c r="CC341" s="2"/>
      <c r="DL341" s="38">
        <f t="shared" si="382"/>
        <v>0</v>
      </c>
      <c r="DM341" s="38">
        <f t="shared" si="383"/>
        <v>0</v>
      </c>
      <c r="EY341" s="61">
        <f t="shared" si="384"/>
        <v>0</v>
      </c>
      <c r="EZ341" s="61">
        <f t="shared" si="385"/>
        <v>0</v>
      </c>
      <c r="FA341" s="61">
        <f t="shared" si="386"/>
        <v>0</v>
      </c>
      <c r="FC341" s="61">
        <f t="shared" si="387"/>
        <v>0</v>
      </c>
    </row>
    <row r="342" spans="1:159" outlineLevel="1" x14ac:dyDescent="0.25">
      <c r="A342" s="21">
        <f t="shared" si="354"/>
        <v>334</v>
      </c>
      <c r="B342" s="298" t="s">
        <v>381</v>
      </c>
      <c r="C342" s="316"/>
      <c r="D342" s="317"/>
      <c r="E342" s="108">
        <f t="shared" ref="E342:BZ342" si="388">SUM(E336:E341)</f>
        <v>0</v>
      </c>
      <c r="F342" s="108">
        <f t="shared" si="388"/>
        <v>0</v>
      </c>
      <c r="G342" s="108">
        <f t="shared" si="388"/>
        <v>0</v>
      </c>
      <c r="H342" s="108">
        <f t="shared" si="388"/>
        <v>0</v>
      </c>
      <c r="I342" s="108">
        <f t="shared" si="388"/>
        <v>0</v>
      </c>
      <c r="J342" s="108">
        <f t="shared" si="388"/>
        <v>0</v>
      </c>
      <c r="K342" s="108">
        <f t="shared" si="388"/>
        <v>0</v>
      </c>
      <c r="L342" s="108">
        <f t="shared" si="388"/>
        <v>0</v>
      </c>
      <c r="M342" s="108">
        <f t="shared" si="388"/>
        <v>0</v>
      </c>
      <c r="N342" s="108">
        <f t="shared" si="388"/>
        <v>0</v>
      </c>
      <c r="O342" s="108">
        <f t="shared" si="388"/>
        <v>0</v>
      </c>
      <c r="P342" s="108">
        <f t="shared" si="388"/>
        <v>0</v>
      </c>
      <c r="Q342" s="108">
        <f t="shared" si="388"/>
        <v>0</v>
      </c>
      <c r="R342" s="108">
        <f t="shared" si="388"/>
        <v>0</v>
      </c>
      <c r="S342" s="108">
        <f t="shared" si="388"/>
        <v>0</v>
      </c>
      <c r="T342" s="108">
        <f t="shared" si="388"/>
        <v>0</v>
      </c>
      <c r="U342" s="108">
        <f t="shared" si="388"/>
        <v>0</v>
      </c>
      <c r="V342" s="108">
        <f t="shared" si="388"/>
        <v>0</v>
      </c>
      <c r="W342" s="108">
        <f t="shared" si="388"/>
        <v>0</v>
      </c>
      <c r="X342" s="108">
        <f t="shared" si="388"/>
        <v>0</v>
      </c>
      <c r="Y342" s="108">
        <f t="shared" si="388"/>
        <v>0</v>
      </c>
      <c r="Z342" s="108">
        <f t="shared" si="388"/>
        <v>0</v>
      </c>
      <c r="AA342" s="108">
        <f t="shared" si="388"/>
        <v>0</v>
      </c>
      <c r="AB342" s="108">
        <f t="shared" si="388"/>
        <v>0</v>
      </c>
      <c r="AC342" s="108">
        <f t="shared" si="388"/>
        <v>0</v>
      </c>
      <c r="AD342" s="108">
        <f t="shared" si="388"/>
        <v>0</v>
      </c>
      <c r="AE342" s="108">
        <f t="shared" si="388"/>
        <v>0</v>
      </c>
      <c r="AF342" s="108">
        <f t="shared" si="388"/>
        <v>0</v>
      </c>
      <c r="AG342" s="108">
        <f t="shared" si="388"/>
        <v>0</v>
      </c>
      <c r="AH342" s="108">
        <f t="shared" si="388"/>
        <v>0</v>
      </c>
      <c r="AI342" s="108">
        <f t="shared" si="388"/>
        <v>0</v>
      </c>
      <c r="AJ342" s="108">
        <f t="shared" si="388"/>
        <v>0</v>
      </c>
      <c r="AK342" s="108">
        <f t="shared" si="388"/>
        <v>0</v>
      </c>
      <c r="AL342" s="108">
        <f t="shared" si="388"/>
        <v>0</v>
      </c>
      <c r="AM342" s="108">
        <f t="shared" si="388"/>
        <v>0</v>
      </c>
      <c r="AN342" s="108">
        <f t="shared" si="388"/>
        <v>0</v>
      </c>
      <c r="AO342" s="108">
        <f t="shared" si="388"/>
        <v>0</v>
      </c>
      <c r="AP342" s="108">
        <f t="shared" si="388"/>
        <v>0</v>
      </c>
      <c r="AQ342" s="108">
        <f t="shared" si="388"/>
        <v>0</v>
      </c>
      <c r="AR342" s="108">
        <f t="shared" si="388"/>
        <v>0</v>
      </c>
      <c r="AS342" s="108">
        <f t="shared" si="388"/>
        <v>0</v>
      </c>
      <c r="AT342" s="108">
        <f t="shared" si="388"/>
        <v>0</v>
      </c>
      <c r="AU342" s="108">
        <f t="shared" si="388"/>
        <v>0</v>
      </c>
      <c r="AV342" s="108">
        <f t="shared" si="388"/>
        <v>0</v>
      </c>
      <c r="AW342" s="108">
        <f t="shared" si="388"/>
        <v>0</v>
      </c>
      <c r="AX342" s="108">
        <f t="shared" si="388"/>
        <v>0</v>
      </c>
      <c r="AY342" s="108">
        <f t="shared" si="388"/>
        <v>0</v>
      </c>
      <c r="AZ342" s="108">
        <f t="shared" si="388"/>
        <v>0</v>
      </c>
      <c r="BA342" s="108">
        <f t="shared" si="388"/>
        <v>0</v>
      </c>
      <c r="BB342" s="108">
        <f t="shared" si="388"/>
        <v>0</v>
      </c>
      <c r="BC342" s="108">
        <f t="shared" si="388"/>
        <v>0</v>
      </c>
      <c r="BD342" s="108">
        <f t="shared" si="388"/>
        <v>0</v>
      </c>
      <c r="BE342" s="108">
        <f t="shared" si="388"/>
        <v>0</v>
      </c>
      <c r="BF342" s="108">
        <f t="shared" si="388"/>
        <v>0</v>
      </c>
      <c r="BG342" s="108">
        <f t="shared" si="388"/>
        <v>0</v>
      </c>
      <c r="BH342" s="108">
        <f t="shared" si="388"/>
        <v>0</v>
      </c>
      <c r="BI342" s="108">
        <f t="shared" si="388"/>
        <v>0</v>
      </c>
      <c r="BJ342" s="108">
        <f t="shared" si="388"/>
        <v>0</v>
      </c>
      <c r="BK342" s="108">
        <f t="shared" si="388"/>
        <v>0</v>
      </c>
      <c r="BL342" s="108">
        <f t="shared" si="388"/>
        <v>0</v>
      </c>
      <c r="BM342" s="108">
        <f t="shared" si="388"/>
        <v>0</v>
      </c>
      <c r="BN342" s="108">
        <f t="shared" si="388"/>
        <v>0</v>
      </c>
      <c r="BO342" s="108">
        <f t="shared" ref="BO342:BQ342" si="389">SUM(BO336:BO341)</f>
        <v>0</v>
      </c>
      <c r="BP342" s="108">
        <f t="shared" si="389"/>
        <v>0</v>
      </c>
      <c r="BQ342" s="108">
        <f t="shared" si="389"/>
        <v>0</v>
      </c>
      <c r="BR342" s="108">
        <f t="shared" si="388"/>
        <v>0</v>
      </c>
      <c r="BS342" s="108">
        <f t="shared" ref="BS342" si="390">SUM(BS336:BS341)</f>
        <v>0</v>
      </c>
      <c r="BT342" s="108">
        <f t="shared" si="388"/>
        <v>0</v>
      </c>
      <c r="BU342" s="108">
        <f t="shared" si="388"/>
        <v>0</v>
      </c>
      <c r="BV342" s="108">
        <f t="shared" si="388"/>
        <v>0</v>
      </c>
      <c r="BW342" s="108">
        <f t="shared" si="388"/>
        <v>0</v>
      </c>
      <c r="BX342" s="108">
        <f t="shared" si="388"/>
        <v>0</v>
      </c>
      <c r="BY342" s="108">
        <f t="shared" si="388"/>
        <v>0</v>
      </c>
      <c r="BZ342" s="108">
        <f t="shared" si="388"/>
        <v>0</v>
      </c>
      <c r="CA342" s="108">
        <f t="shared" ref="CA342:EL342" si="391">SUM(CA336:CA341)</f>
        <v>0</v>
      </c>
      <c r="CB342" s="108">
        <f t="shared" si="391"/>
        <v>0</v>
      </c>
      <c r="CC342" s="108">
        <f t="shared" si="391"/>
        <v>0</v>
      </c>
      <c r="CD342" s="108">
        <f t="shared" si="391"/>
        <v>0</v>
      </c>
      <c r="CE342" s="108">
        <f t="shared" si="391"/>
        <v>0</v>
      </c>
      <c r="CF342" s="108">
        <f t="shared" si="391"/>
        <v>0</v>
      </c>
      <c r="CG342" s="108">
        <f t="shared" si="391"/>
        <v>0</v>
      </c>
      <c r="CH342" s="108">
        <f t="shared" si="391"/>
        <v>0</v>
      </c>
      <c r="CI342" s="108">
        <f t="shared" si="391"/>
        <v>0</v>
      </c>
      <c r="CJ342" s="108">
        <f t="shared" si="391"/>
        <v>0</v>
      </c>
      <c r="CK342" s="108">
        <f t="shared" si="391"/>
        <v>0</v>
      </c>
      <c r="CL342" s="108">
        <f t="shared" si="391"/>
        <v>0</v>
      </c>
      <c r="CM342" s="108">
        <f t="shared" si="391"/>
        <v>0</v>
      </c>
      <c r="CN342" s="108">
        <f t="shared" si="391"/>
        <v>0</v>
      </c>
      <c r="CO342" s="108">
        <f t="shared" si="391"/>
        <v>0</v>
      </c>
      <c r="CP342" s="108">
        <f t="shared" si="391"/>
        <v>0</v>
      </c>
      <c r="CQ342" s="108">
        <f t="shared" si="391"/>
        <v>0</v>
      </c>
      <c r="CR342" s="108">
        <f t="shared" si="391"/>
        <v>0</v>
      </c>
      <c r="CS342" s="108">
        <f t="shared" si="391"/>
        <v>0</v>
      </c>
      <c r="CT342" s="108">
        <f t="shared" si="391"/>
        <v>0</v>
      </c>
      <c r="CU342" s="108">
        <f t="shared" si="391"/>
        <v>0</v>
      </c>
      <c r="CV342" s="108">
        <f t="shared" si="391"/>
        <v>0</v>
      </c>
      <c r="CW342" s="108">
        <f t="shared" si="391"/>
        <v>0</v>
      </c>
      <c r="CX342" s="108">
        <f t="shared" si="391"/>
        <v>0</v>
      </c>
      <c r="CY342" s="108">
        <f t="shared" si="391"/>
        <v>0</v>
      </c>
      <c r="CZ342" s="108">
        <f t="shared" si="391"/>
        <v>0</v>
      </c>
      <c r="DA342" s="108">
        <f t="shared" si="391"/>
        <v>0</v>
      </c>
      <c r="DB342" s="108">
        <f t="shared" si="391"/>
        <v>0</v>
      </c>
      <c r="DC342" s="108">
        <f t="shared" si="391"/>
        <v>0</v>
      </c>
      <c r="DD342" s="108">
        <f t="shared" si="391"/>
        <v>0</v>
      </c>
      <c r="DE342" s="108">
        <f t="shared" si="391"/>
        <v>0</v>
      </c>
      <c r="DF342" s="108">
        <f t="shared" si="391"/>
        <v>0</v>
      </c>
      <c r="DG342" s="108">
        <f t="shared" si="391"/>
        <v>0</v>
      </c>
      <c r="DH342" s="108">
        <f t="shared" si="391"/>
        <v>0</v>
      </c>
      <c r="DI342" s="108">
        <f t="shared" si="391"/>
        <v>0</v>
      </c>
      <c r="DJ342" s="108">
        <f t="shared" si="391"/>
        <v>0</v>
      </c>
      <c r="DK342" s="108">
        <f t="shared" si="391"/>
        <v>0</v>
      </c>
      <c r="DL342" s="108">
        <f t="shared" si="391"/>
        <v>0</v>
      </c>
      <c r="DM342" s="108">
        <f t="shared" si="391"/>
        <v>0</v>
      </c>
      <c r="DN342" s="108">
        <f t="shared" si="391"/>
        <v>0</v>
      </c>
      <c r="DO342" s="108">
        <f t="shared" si="391"/>
        <v>0</v>
      </c>
      <c r="DP342" s="108">
        <f t="shared" si="391"/>
        <v>0</v>
      </c>
      <c r="DQ342" s="108">
        <f t="shared" si="391"/>
        <v>0</v>
      </c>
      <c r="DR342" s="108">
        <f t="shared" si="391"/>
        <v>0</v>
      </c>
      <c r="DS342" s="108">
        <f t="shared" si="391"/>
        <v>0</v>
      </c>
      <c r="DT342" s="108">
        <f t="shared" si="391"/>
        <v>0</v>
      </c>
      <c r="DU342" s="108">
        <f t="shared" si="391"/>
        <v>0</v>
      </c>
      <c r="DV342" s="108">
        <f t="shared" si="391"/>
        <v>0</v>
      </c>
      <c r="DW342" s="108">
        <f t="shared" si="391"/>
        <v>0</v>
      </c>
      <c r="DX342" s="108">
        <f t="shared" si="391"/>
        <v>0</v>
      </c>
      <c r="DY342" s="108">
        <f t="shared" si="391"/>
        <v>0</v>
      </c>
      <c r="DZ342" s="108">
        <f t="shared" si="391"/>
        <v>0</v>
      </c>
      <c r="EA342" s="108">
        <f t="shared" si="391"/>
        <v>0</v>
      </c>
      <c r="EB342" s="108">
        <f t="shared" si="391"/>
        <v>0</v>
      </c>
      <c r="EC342" s="108">
        <f t="shared" si="391"/>
        <v>0</v>
      </c>
      <c r="ED342" s="108">
        <f t="shared" si="391"/>
        <v>0</v>
      </c>
      <c r="EE342" s="108">
        <f t="shared" si="391"/>
        <v>0</v>
      </c>
      <c r="EF342" s="108">
        <f t="shared" si="391"/>
        <v>0</v>
      </c>
      <c r="EG342" s="108">
        <f t="shared" si="391"/>
        <v>0</v>
      </c>
      <c r="EH342" s="108">
        <f t="shared" si="391"/>
        <v>0</v>
      </c>
      <c r="EI342" s="108">
        <f t="shared" si="391"/>
        <v>0</v>
      </c>
      <c r="EJ342" s="108">
        <f t="shared" si="391"/>
        <v>0</v>
      </c>
      <c r="EK342" s="108">
        <f t="shared" si="391"/>
        <v>0</v>
      </c>
      <c r="EL342" s="108">
        <f t="shared" si="391"/>
        <v>0</v>
      </c>
      <c r="EM342" s="108">
        <f t="shared" ref="EM342:EY342" si="392">SUM(EM336:EM341)</f>
        <v>0</v>
      </c>
      <c r="EN342" s="108">
        <f t="shared" si="392"/>
        <v>0</v>
      </c>
      <c r="EO342" s="108">
        <f t="shared" si="392"/>
        <v>0</v>
      </c>
      <c r="EP342" s="108">
        <f t="shared" si="392"/>
        <v>0</v>
      </c>
      <c r="EQ342" s="108">
        <f t="shared" si="392"/>
        <v>0</v>
      </c>
      <c r="ER342" s="108">
        <f t="shared" si="392"/>
        <v>0</v>
      </c>
      <c r="ES342" s="108">
        <f t="shared" si="392"/>
        <v>0</v>
      </c>
      <c r="ET342" s="108">
        <f t="shared" si="392"/>
        <v>0</v>
      </c>
      <c r="EU342" s="108">
        <f t="shared" si="392"/>
        <v>0</v>
      </c>
      <c r="EV342" s="108">
        <f t="shared" si="392"/>
        <v>0</v>
      </c>
      <c r="EW342" s="108">
        <f t="shared" si="392"/>
        <v>0</v>
      </c>
      <c r="EX342" s="108">
        <f t="shared" si="392"/>
        <v>0</v>
      </c>
      <c r="EY342" s="108">
        <f t="shared" si="392"/>
        <v>0</v>
      </c>
      <c r="EZ342" s="108">
        <f>SUM(EZ336:EZ341)</f>
        <v>0</v>
      </c>
      <c r="FA342" s="108">
        <f t="shared" ref="FA342:FC342" si="393">SUM(FA336:FA341)</f>
        <v>0</v>
      </c>
      <c r="FB342" s="108">
        <f t="shared" si="393"/>
        <v>0</v>
      </c>
      <c r="FC342" s="108">
        <f t="shared" si="393"/>
        <v>0</v>
      </c>
    </row>
    <row r="343" spans="1:159" ht="47.25" outlineLevel="1" x14ac:dyDescent="0.25">
      <c r="A343" s="21">
        <f t="shared" si="354"/>
        <v>335</v>
      </c>
      <c r="B343" s="135" t="s">
        <v>382</v>
      </c>
      <c r="C343" s="136" t="s">
        <v>382</v>
      </c>
      <c r="D343" s="137">
        <v>102</v>
      </c>
      <c r="AK343" s="106">
        <f t="shared" si="378"/>
        <v>0</v>
      </c>
      <c r="BX343" s="61">
        <f>SUM(AL343:BW343)</f>
        <v>0</v>
      </c>
      <c r="BY343" s="38">
        <f t="shared" si="380"/>
        <v>0</v>
      </c>
      <c r="BZ343" s="38">
        <f t="shared" si="381"/>
        <v>0</v>
      </c>
      <c r="CB343" s="2"/>
      <c r="CC343" s="2"/>
      <c r="DL343" s="38">
        <f t="shared" ref="DL343" si="394">SUM(CA343:DK343)</f>
        <v>0</v>
      </c>
      <c r="DM343" s="38">
        <f t="shared" ref="DM343" si="395">DL343+BZ343</f>
        <v>0</v>
      </c>
      <c r="EY343" s="61">
        <f t="shared" ref="EY343" si="396">SUM(DN343:EX343)</f>
        <v>0</v>
      </c>
      <c r="EZ343" s="61">
        <f t="shared" ref="EZ343" si="397">+BX343+AK343+DL343+EY343</f>
        <v>0</v>
      </c>
      <c r="FA343" s="61">
        <f t="shared" ref="FA343" si="398">+E343+EZ343</f>
        <v>0</v>
      </c>
      <c r="FC343" s="61">
        <f t="shared" si="387"/>
        <v>0</v>
      </c>
    </row>
    <row r="344" spans="1:159" outlineLevel="1" x14ac:dyDescent="0.25">
      <c r="A344" s="21">
        <f t="shared" si="354"/>
        <v>336</v>
      </c>
      <c r="B344" s="298" t="s">
        <v>383</v>
      </c>
      <c r="C344" s="309"/>
      <c r="D344" s="310"/>
      <c r="E344" s="108">
        <f t="shared" ref="E344:BZ344" si="399">SUM(E343)</f>
        <v>0</v>
      </c>
      <c r="F344" s="108">
        <f t="shared" si="399"/>
        <v>0</v>
      </c>
      <c r="G344" s="108">
        <f t="shared" si="399"/>
        <v>0</v>
      </c>
      <c r="H344" s="108">
        <f t="shared" si="399"/>
        <v>0</v>
      </c>
      <c r="I344" s="108">
        <f t="shared" si="399"/>
        <v>0</v>
      </c>
      <c r="J344" s="108">
        <f t="shared" si="399"/>
        <v>0</v>
      </c>
      <c r="K344" s="108">
        <f t="shared" si="399"/>
        <v>0</v>
      </c>
      <c r="L344" s="108">
        <f t="shared" si="399"/>
        <v>0</v>
      </c>
      <c r="M344" s="108">
        <f t="shared" si="399"/>
        <v>0</v>
      </c>
      <c r="N344" s="108">
        <f t="shared" si="399"/>
        <v>0</v>
      </c>
      <c r="O344" s="108">
        <f t="shared" si="399"/>
        <v>0</v>
      </c>
      <c r="P344" s="108">
        <f t="shared" si="399"/>
        <v>0</v>
      </c>
      <c r="Q344" s="108">
        <f t="shared" si="399"/>
        <v>0</v>
      </c>
      <c r="R344" s="108">
        <f t="shared" si="399"/>
        <v>0</v>
      </c>
      <c r="S344" s="108">
        <f t="shared" si="399"/>
        <v>0</v>
      </c>
      <c r="T344" s="108">
        <f t="shared" si="399"/>
        <v>0</v>
      </c>
      <c r="U344" s="108">
        <f t="shared" si="399"/>
        <v>0</v>
      </c>
      <c r="V344" s="108">
        <f t="shared" si="399"/>
        <v>0</v>
      </c>
      <c r="W344" s="108">
        <f t="shared" si="399"/>
        <v>0</v>
      </c>
      <c r="X344" s="108">
        <f t="shared" si="399"/>
        <v>0</v>
      </c>
      <c r="Y344" s="108">
        <f t="shared" si="399"/>
        <v>0</v>
      </c>
      <c r="Z344" s="108">
        <f t="shared" si="399"/>
        <v>0</v>
      </c>
      <c r="AA344" s="108">
        <f t="shared" si="399"/>
        <v>0</v>
      </c>
      <c r="AB344" s="108">
        <f t="shared" si="399"/>
        <v>0</v>
      </c>
      <c r="AC344" s="108">
        <f t="shared" si="399"/>
        <v>0</v>
      </c>
      <c r="AD344" s="108">
        <f t="shared" si="399"/>
        <v>0</v>
      </c>
      <c r="AE344" s="108">
        <f t="shared" si="399"/>
        <v>0</v>
      </c>
      <c r="AF344" s="108">
        <f t="shared" si="399"/>
        <v>0</v>
      </c>
      <c r="AG344" s="108">
        <f t="shared" si="399"/>
        <v>0</v>
      </c>
      <c r="AH344" s="108">
        <f t="shared" si="399"/>
        <v>0</v>
      </c>
      <c r="AI344" s="108">
        <f t="shared" si="399"/>
        <v>0</v>
      </c>
      <c r="AJ344" s="108">
        <f t="shared" si="399"/>
        <v>0</v>
      </c>
      <c r="AK344" s="108">
        <f t="shared" si="399"/>
        <v>0</v>
      </c>
      <c r="AL344" s="108">
        <f t="shared" si="399"/>
        <v>0</v>
      </c>
      <c r="AM344" s="108">
        <f t="shared" si="399"/>
        <v>0</v>
      </c>
      <c r="AN344" s="108">
        <f t="shared" si="399"/>
        <v>0</v>
      </c>
      <c r="AO344" s="108">
        <f t="shared" si="399"/>
        <v>0</v>
      </c>
      <c r="AP344" s="108">
        <f t="shared" si="399"/>
        <v>0</v>
      </c>
      <c r="AQ344" s="108">
        <f t="shared" si="399"/>
        <v>0</v>
      </c>
      <c r="AR344" s="108">
        <f t="shared" si="399"/>
        <v>0</v>
      </c>
      <c r="AS344" s="108">
        <f t="shared" si="399"/>
        <v>0</v>
      </c>
      <c r="AT344" s="108">
        <f t="shared" si="399"/>
        <v>0</v>
      </c>
      <c r="AU344" s="108">
        <f t="shared" si="399"/>
        <v>0</v>
      </c>
      <c r="AV344" s="108">
        <f t="shared" si="399"/>
        <v>0</v>
      </c>
      <c r="AW344" s="108">
        <f t="shared" si="399"/>
        <v>0</v>
      </c>
      <c r="AX344" s="108">
        <f t="shared" si="399"/>
        <v>0</v>
      </c>
      <c r="AY344" s="108">
        <f t="shared" si="399"/>
        <v>0</v>
      </c>
      <c r="AZ344" s="108">
        <f t="shared" si="399"/>
        <v>0</v>
      </c>
      <c r="BA344" s="108">
        <f t="shared" si="399"/>
        <v>0</v>
      </c>
      <c r="BB344" s="108">
        <f t="shared" si="399"/>
        <v>0</v>
      </c>
      <c r="BC344" s="108">
        <f t="shared" si="399"/>
        <v>0</v>
      </c>
      <c r="BD344" s="108">
        <f t="shared" si="399"/>
        <v>0</v>
      </c>
      <c r="BE344" s="108">
        <f t="shared" si="399"/>
        <v>0</v>
      </c>
      <c r="BF344" s="108">
        <f t="shared" si="399"/>
        <v>0</v>
      </c>
      <c r="BG344" s="108">
        <f t="shared" si="399"/>
        <v>0</v>
      </c>
      <c r="BH344" s="108">
        <f t="shared" si="399"/>
        <v>0</v>
      </c>
      <c r="BI344" s="108">
        <f t="shared" si="399"/>
        <v>0</v>
      </c>
      <c r="BJ344" s="108">
        <f t="shared" si="399"/>
        <v>0</v>
      </c>
      <c r="BK344" s="108">
        <f t="shared" si="399"/>
        <v>0</v>
      </c>
      <c r="BL344" s="108">
        <f t="shared" si="399"/>
        <v>0</v>
      </c>
      <c r="BM344" s="108">
        <f t="shared" si="399"/>
        <v>0</v>
      </c>
      <c r="BN344" s="108">
        <f t="shared" si="399"/>
        <v>0</v>
      </c>
      <c r="BO344" s="108">
        <f t="shared" si="399"/>
        <v>0</v>
      </c>
      <c r="BP344" s="108">
        <f t="shared" si="399"/>
        <v>0</v>
      </c>
      <c r="BQ344" s="108">
        <f t="shared" si="399"/>
        <v>0</v>
      </c>
      <c r="BR344" s="108">
        <f t="shared" si="399"/>
        <v>0</v>
      </c>
      <c r="BS344" s="108">
        <f t="shared" si="399"/>
        <v>0</v>
      </c>
      <c r="BT344" s="108">
        <f t="shared" si="399"/>
        <v>0</v>
      </c>
      <c r="BU344" s="108">
        <f t="shared" si="399"/>
        <v>0</v>
      </c>
      <c r="BV344" s="108">
        <f t="shared" si="399"/>
        <v>0</v>
      </c>
      <c r="BW344" s="108">
        <f t="shared" si="399"/>
        <v>0</v>
      </c>
      <c r="BX344" s="108">
        <f t="shared" si="399"/>
        <v>0</v>
      </c>
      <c r="BY344" s="108">
        <f t="shared" si="399"/>
        <v>0</v>
      </c>
      <c r="BZ344" s="108">
        <f t="shared" si="399"/>
        <v>0</v>
      </c>
      <c r="CA344" s="108">
        <f t="shared" ref="CA344:EL344" si="400">SUM(CA343)</f>
        <v>0</v>
      </c>
      <c r="CB344" s="108">
        <f t="shared" si="400"/>
        <v>0</v>
      </c>
      <c r="CC344" s="108">
        <f t="shared" si="400"/>
        <v>0</v>
      </c>
      <c r="CD344" s="108">
        <f t="shared" si="400"/>
        <v>0</v>
      </c>
      <c r="CE344" s="108">
        <f t="shared" si="400"/>
        <v>0</v>
      </c>
      <c r="CF344" s="108">
        <f t="shared" si="400"/>
        <v>0</v>
      </c>
      <c r="CG344" s="108">
        <f t="shared" si="400"/>
        <v>0</v>
      </c>
      <c r="CH344" s="108">
        <f t="shared" si="400"/>
        <v>0</v>
      </c>
      <c r="CI344" s="108">
        <f t="shared" si="400"/>
        <v>0</v>
      </c>
      <c r="CJ344" s="108">
        <f t="shared" si="400"/>
        <v>0</v>
      </c>
      <c r="CK344" s="108">
        <f t="shared" si="400"/>
        <v>0</v>
      </c>
      <c r="CL344" s="108">
        <f t="shared" si="400"/>
        <v>0</v>
      </c>
      <c r="CM344" s="108">
        <f t="shared" si="400"/>
        <v>0</v>
      </c>
      <c r="CN344" s="108">
        <f t="shared" si="400"/>
        <v>0</v>
      </c>
      <c r="CO344" s="108">
        <f t="shared" si="400"/>
        <v>0</v>
      </c>
      <c r="CP344" s="108">
        <f t="shared" si="400"/>
        <v>0</v>
      </c>
      <c r="CQ344" s="108">
        <f t="shared" si="400"/>
        <v>0</v>
      </c>
      <c r="CR344" s="108">
        <f t="shared" si="400"/>
        <v>0</v>
      </c>
      <c r="CS344" s="108">
        <f t="shared" si="400"/>
        <v>0</v>
      </c>
      <c r="CT344" s="108">
        <f t="shared" si="400"/>
        <v>0</v>
      </c>
      <c r="CU344" s="108">
        <f t="shared" si="400"/>
        <v>0</v>
      </c>
      <c r="CV344" s="108">
        <f t="shared" si="400"/>
        <v>0</v>
      </c>
      <c r="CW344" s="108">
        <f t="shared" si="400"/>
        <v>0</v>
      </c>
      <c r="CX344" s="108">
        <f t="shared" si="400"/>
        <v>0</v>
      </c>
      <c r="CY344" s="108">
        <f t="shared" si="400"/>
        <v>0</v>
      </c>
      <c r="CZ344" s="108">
        <f t="shared" si="400"/>
        <v>0</v>
      </c>
      <c r="DA344" s="108">
        <f t="shared" si="400"/>
        <v>0</v>
      </c>
      <c r="DB344" s="108">
        <f t="shared" si="400"/>
        <v>0</v>
      </c>
      <c r="DC344" s="108">
        <f t="shared" si="400"/>
        <v>0</v>
      </c>
      <c r="DD344" s="108">
        <f t="shared" si="400"/>
        <v>0</v>
      </c>
      <c r="DE344" s="108">
        <f t="shared" si="400"/>
        <v>0</v>
      </c>
      <c r="DF344" s="108">
        <f t="shared" si="400"/>
        <v>0</v>
      </c>
      <c r="DG344" s="108">
        <f t="shared" si="400"/>
        <v>0</v>
      </c>
      <c r="DH344" s="108">
        <f t="shared" si="400"/>
        <v>0</v>
      </c>
      <c r="DI344" s="108">
        <f t="shared" si="400"/>
        <v>0</v>
      </c>
      <c r="DJ344" s="108">
        <f t="shared" si="400"/>
        <v>0</v>
      </c>
      <c r="DK344" s="108">
        <f t="shared" si="400"/>
        <v>0</v>
      </c>
      <c r="DL344" s="108">
        <f t="shared" si="400"/>
        <v>0</v>
      </c>
      <c r="DM344" s="108">
        <f t="shared" si="400"/>
        <v>0</v>
      </c>
      <c r="DN344" s="108">
        <f t="shared" si="400"/>
        <v>0</v>
      </c>
      <c r="DO344" s="108">
        <f t="shared" si="400"/>
        <v>0</v>
      </c>
      <c r="DP344" s="108">
        <f t="shared" si="400"/>
        <v>0</v>
      </c>
      <c r="DQ344" s="108">
        <f t="shared" si="400"/>
        <v>0</v>
      </c>
      <c r="DR344" s="108">
        <f t="shared" si="400"/>
        <v>0</v>
      </c>
      <c r="DS344" s="108">
        <f t="shared" si="400"/>
        <v>0</v>
      </c>
      <c r="DT344" s="108">
        <f t="shared" si="400"/>
        <v>0</v>
      </c>
      <c r="DU344" s="108">
        <f t="shared" si="400"/>
        <v>0</v>
      </c>
      <c r="DV344" s="108">
        <f t="shared" si="400"/>
        <v>0</v>
      </c>
      <c r="DW344" s="108">
        <f t="shared" si="400"/>
        <v>0</v>
      </c>
      <c r="DX344" s="108">
        <f t="shared" si="400"/>
        <v>0</v>
      </c>
      <c r="DY344" s="108">
        <f t="shared" si="400"/>
        <v>0</v>
      </c>
      <c r="DZ344" s="108">
        <f t="shared" si="400"/>
        <v>0</v>
      </c>
      <c r="EA344" s="108">
        <f t="shared" si="400"/>
        <v>0</v>
      </c>
      <c r="EB344" s="108">
        <f t="shared" si="400"/>
        <v>0</v>
      </c>
      <c r="EC344" s="108">
        <f t="shared" si="400"/>
        <v>0</v>
      </c>
      <c r="ED344" s="108">
        <f t="shared" si="400"/>
        <v>0</v>
      </c>
      <c r="EE344" s="108">
        <f t="shared" si="400"/>
        <v>0</v>
      </c>
      <c r="EF344" s="108">
        <f t="shared" si="400"/>
        <v>0</v>
      </c>
      <c r="EG344" s="108">
        <f t="shared" si="400"/>
        <v>0</v>
      </c>
      <c r="EH344" s="108">
        <f t="shared" si="400"/>
        <v>0</v>
      </c>
      <c r="EI344" s="108">
        <f t="shared" si="400"/>
        <v>0</v>
      </c>
      <c r="EJ344" s="108">
        <f t="shared" si="400"/>
        <v>0</v>
      </c>
      <c r="EK344" s="108">
        <f t="shared" si="400"/>
        <v>0</v>
      </c>
      <c r="EL344" s="108">
        <f t="shared" si="400"/>
        <v>0</v>
      </c>
      <c r="EM344" s="108">
        <f t="shared" ref="EM344:EY344" si="401">SUM(EM343)</f>
        <v>0</v>
      </c>
      <c r="EN344" s="108">
        <f t="shared" si="401"/>
        <v>0</v>
      </c>
      <c r="EO344" s="108">
        <f t="shared" si="401"/>
        <v>0</v>
      </c>
      <c r="EP344" s="108">
        <f t="shared" si="401"/>
        <v>0</v>
      </c>
      <c r="EQ344" s="108">
        <f t="shared" si="401"/>
        <v>0</v>
      </c>
      <c r="ER344" s="108">
        <f t="shared" si="401"/>
        <v>0</v>
      </c>
      <c r="ES344" s="108">
        <f t="shared" si="401"/>
        <v>0</v>
      </c>
      <c r="ET344" s="108">
        <f t="shared" si="401"/>
        <v>0</v>
      </c>
      <c r="EU344" s="108">
        <f t="shared" si="401"/>
        <v>0</v>
      </c>
      <c r="EV344" s="108">
        <f t="shared" si="401"/>
        <v>0</v>
      </c>
      <c r="EW344" s="108">
        <f t="shared" si="401"/>
        <v>0</v>
      </c>
      <c r="EX344" s="108">
        <f t="shared" si="401"/>
        <v>0</v>
      </c>
      <c r="EY344" s="108">
        <f t="shared" si="401"/>
        <v>0</v>
      </c>
      <c r="EZ344" s="108">
        <f>SUM(EZ343)</f>
        <v>0</v>
      </c>
      <c r="FA344" s="108">
        <f>SUM(FA343)</f>
        <v>0</v>
      </c>
      <c r="FB344" s="108">
        <f t="shared" ref="FB344:FC344" si="402">SUM(FB343)</f>
        <v>0</v>
      </c>
      <c r="FC344" s="108">
        <f t="shared" si="402"/>
        <v>0</v>
      </c>
    </row>
    <row r="345" spans="1:159" x14ac:dyDescent="0.25">
      <c r="A345" s="21">
        <f t="shared" si="354"/>
        <v>337</v>
      </c>
      <c r="B345" s="306" t="s">
        <v>384</v>
      </c>
      <c r="C345" s="138" t="s">
        <v>375</v>
      </c>
      <c r="D345" s="128">
        <v>104</v>
      </c>
      <c r="AK345" s="106">
        <f t="shared" si="378"/>
        <v>0</v>
      </c>
      <c r="BX345" s="61">
        <f t="shared" ref="BX345:BX350" si="403">SUM(AL345:BW345)</f>
        <v>0</v>
      </c>
      <c r="BY345" s="38">
        <f t="shared" si="380"/>
        <v>0</v>
      </c>
      <c r="BZ345" s="38">
        <f t="shared" si="381"/>
        <v>0</v>
      </c>
      <c r="CB345" s="2"/>
      <c r="CC345" s="2"/>
      <c r="DL345" s="38">
        <f t="shared" ref="DL345:DL350" si="404">SUM(CA345:DK345)</f>
        <v>0</v>
      </c>
      <c r="DM345" s="38">
        <f t="shared" ref="DM345:DM350" si="405">DL345+BZ345</f>
        <v>0</v>
      </c>
      <c r="EY345" s="61">
        <f t="shared" ref="EY345:EY350" si="406">SUM(DN345:EX345)</f>
        <v>0</v>
      </c>
      <c r="EZ345" s="61">
        <f t="shared" ref="EZ345:EZ350" si="407">+BX345+AK345+DL345+EY345</f>
        <v>0</v>
      </c>
      <c r="FA345" s="61">
        <f t="shared" ref="FA345:FA350" si="408">+E345+EZ345</f>
        <v>0</v>
      </c>
      <c r="FC345" s="61">
        <f t="shared" si="387"/>
        <v>0</v>
      </c>
    </row>
    <row r="346" spans="1:159" x14ac:dyDescent="0.25">
      <c r="A346" s="21">
        <f t="shared" si="354"/>
        <v>338</v>
      </c>
      <c r="B346" s="307"/>
      <c r="C346" s="129" t="s">
        <v>385</v>
      </c>
      <c r="D346" s="130">
        <v>104</v>
      </c>
      <c r="AK346" s="106">
        <f t="shared" si="378"/>
        <v>0</v>
      </c>
      <c r="BX346" s="61">
        <f t="shared" si="403"/>
        <v>0</v>
      </c>
      <c r="BY346" s="38">
        <f t="shared" si="380"/>
        <v>0</v>
      </c>
      <c r="BZ346" s="38">
        <f t="shared" si="381"/>
        <v>0</v>
      </c>
      <c r="CB346" s="2"/>
      <c r="CC346" s="2"/>
      <c r="DL346" s="38">
        <f t="shared" si="404"/>
        <v>0</v>
      </c>
      <c r="DM346" s="38">
        <f t="shared" si="405"/>
        <v>0</v>
      </c>
      <c r="EY346" s="61">
        <f t="shared" si="406"/>
        <v>0</v>
      </c>
      <c r="EZ346" s="61">
        <f t="shared" si="407"/>
        <v>0</v>
      </c>
      <c r="FA346" s="61">
        <f t="shared" si="408"/>
        <v>0</v>
      </c>
      <c r="FC346" s="61">
        <f t="shared" si="387"/>
        <v>0</v>
      </c>
    </row>
    <row r="347" spans="1:159" x14ac:dyDescent="0.25">
      <c r="A347" s="21">
        <f t="shared" si="354"/>
        <v>339</v>
      </c>
      <c r="B347" s="307"/>
      <c r="C347" s="132" t="s">
        <v>377</v>
      </c>
      <c r="D347" s="130">
        <v>104</v>
      </c>
      <c r="AK347" s="106">
        <f t="shared" si="378"/>
        <v>0</v>
      </c>
      <c r="BX347" s="61">
        <f t="shared" si="403"/>
        <v>0</v>
      </c>
      <c r="BY347" s="38">
        <f t="shared" si="380"/>
        <v>0</v>
      </c>
      <c r="BZ347" s="38">
        <f t="shared" si="381"/>
        <v>0</v>
      </c>
      <c r="CB347" s="2"/>
      <c r="CC347" s="2"/>
      <c r="DL347" s="38">
        <f t="shared" si="404"/>
        <v>0</v>
      </c>
      <c r="DM347" s="38">
        <f t="shared" si="405"/>
        <v>0</v>
      </c>
      <c r="EY347" s="61">
        <f t="shared" si="406"/>
        <v>0</v>
      </c>
      <c r="EZ347" s="61">
        <f t="shared" si="407"/>
        <v>0</v>
      </c>
      <c r="FA347" s="61">
        <f t="shared" si="408"/>
        <v>0</v>
      </c>
      <c r="FC347" s="61">
        <f t="shared" si="387"/>
        <v>0</v>
      </c>
    </row>
    <row r="348" spans="1:159" x14ac:dyDescent="0.25">
      <c r="A348" s="21">
        <f t="shared" si="354"/>
        <v>340</v>
      </c>
      <c r="B348" s="307"/>
      <c r="C348" s="139" t="s">
        <v>378</v>
      </c>
      <c r="D348" s="130">
        <v>104</v>
      </c>
      <c r="AK348" s="106">
        <f t="shared" si="378"/>
        <v>0</v>
      </c>
      <c r="BX348" s="61">
        <f t="shared" si="403"/>
        <v>0</v>
      </c>
      <c r="BY348" s="38">
        <f t="shared" si="380"/>
        <v>0</v>
      </c>
      <c r="BZ348" s="38">
        <f t="shared" si="381"/>
        <v>0</v>
      </c>
      <c r="CB348" s="2"/>
      <c r="CC348" s="2"/>
      <c r="DL348" s="38">
        <f t="shared" si="404"/>
        <v>0</v>
      </c>
      <c r="DM348" s="38">
        <f t="shared" si="405"/>
        <v>0</v>
      </c>
      <c r="EY348" s="61">
        <f t="shared" si="406"/>
        <v>0</v>
      </c>
      <c r="EZ348" s="61">
        <f t="shared" si="407"/>
        <v>0</v>
      </c>
      <c r="FA348" s="61">
        <f t="shared" si="408"/>
        <v>0</v>
      </c>
      <c r="FC348" s="61">
        <f t="shared" si="387"/>
        <v>0</v>
      </c>
    </row>
    <row r="349" spans="1:159" x14ac:dyDescent="0.25">
      <c r="A349" s="21">
        <f t="shared" si="354"/>
        <v>341</v>
      </c>
      <c r="B349" s="307"/>
      <c r="C349" s="139" t="s">
        <v>379</v>
      </c>
      <c r="D349" s="130">
        <v>104</v>
      </c>
      <c r="AK349" s="106">
        <f t="shared" si="378"/>
        <v>0</v>
      </c>
      <c r="BX349" s="61">
        <f t="shared" si="403"/>
        <v>0</v>
      </c>
      <c r="BY349" s="38">
        <f t="shared" si="380"/>
        <v>0</v>
      </c>
      <c r="BZ349" s="38">
        <f t="shared" si="381"/>
        <v>0</v>
      </c>
      <c r="CB349" s="2"/>
      <c r="CC349" s="2"/>
      <c r="DL349" s="38">
        <f t="shared" si="404"/>
        <v>0</v>
      </c>
      <c r="DM349" s="38">
        <f t="shared" si="405"/>
        <v>0</v>
      </c>
      <c r="EY349" s="61">
        <f t="shared" si="406"/>
        <v>0</v>
      </c>
      <c r="EZ349" s="61">
        <f t="shared" si="407"/>
        <v>0</v>
      </c>
      <c r="FA349" s="61">
        <f t="shared" si="408"/>
        <v>0</v>
      </c>
      <c r="FC349" s="61">
        <f t="shared" si="387"/>
        <v>0</v>
      </c>
    </row>
    <row r="350" spans="1:159" outlineLevel="1" x14ac:dyDescent="0.25">
      <c r="A350" s="21">
        <f t="shared" si="354"/>
        <v>342</v>
      </c>
      <c r="B350" s="308"/>
      <c r="C350" s="140" t="s">
        <v>380</v>
      </c>
      <c r="D350" s="134">
        <v>104</v>
      </c>
      <c r="AK350" s="106">
        <f t="shared" si="378"/>
        <v>0</v>
      </c>
      <c r="BX350" s="61">
        <f t="shared" si="403"/>
        <v>0</v>
      </c>
      <c r="BY350" s="38">
        <f t="shared" si="380"/>
        <v>0</v>
      </c>
      <c r="BZ350" s="38">
        <f t="shared" si="381"/>
        <v>0</v>
      </c>
      <c r="CB350" s="2"/>
      <c r="CC350" s="2"/>
      <c r="DL350" s="38">
        <f t="shared" si="404"/>
        <v>0</v>
      </c>
      <c r="DM350" s="38">
        <f t="shared" si="405"/>
        <v>0</v>
      </c>
      <c r="EY350" s="61">
        <f t="shared" si="406"/>
        <v>0</v>
      </c>
      <c r="EZ350" s="61">
        <f t="shared" si="407"/>
        <v>0</v>
      </c>
      <c r="FA350" s="61">
        <f t="shared" si="408"/>
        <v>0</v>
      </c>
      <c r="FC350" s="61">
        <f t="shared" si="387"/>
        <v>0</v>
      </c>
    </row>
    <row r="351" spans="1:159" outlineLevel="1" x14ac:dyDescent="0.25">
      <c r="A351" s="21">
        <f t="shared" si="354"/>
        <v>343</v>
      </c>
      <c r="B351" s="298" t="s">
        <v>386</v>
      </c>
      <c r="C351" s="299"/>
      <c r="D351" s="300"/>
      <c r="E351" s="108">
        <f t="shared" ref="E351:BZ351" si="409">SUM(E345:E350)</f>
        <v>0</v>
      </c>
      <c r="F351" s="108">
        <f t="shared" si="409"/>
        <v>0</v>
      </c>
      <c r="G351" s="108">
        <f t="shared" si="409"/>
        <v>0</v>
      </c>
      <c r="H351" s="108">
        <f t="shared" si="409"/>
        <v>0</v>
      </c>
      <c r="I351" s="108">
        <f t="shared" si="409"/>
        <v>0</v>
      </c>
      <c r="J351" s="108">
        <f t="shared" si="409"/>
        <v>0</v>
      </c>
      <c r="K351" s="108">
        <f t="shared" si="409"/>
        <v>0</v>
      </c>
      <c r="L351" s="108">
        <f t="shared" si="409"/>
        <v>0</v>
      </c>
      <c r="M351" s="108">
        <f t="shared" si="409"/>
        <v>0</v>
      </c>
      <c r="N351" s="108">
        <f t="shared" si="409"/>
        <v>0</v>
      </c>
      <c r="O351" s="108">
        <f t="shared" si="409"/>
        <v>0</v>
      </c>
      <c r="P351" s="108">
        <f t="shared" si="409"/>
        <v>0</v>
      </c>
      <c r="Q351" s="108">
        <f t="shared" si="409"/>
        <v>0</v>
      </c>
      <c r="R351" s="108">
        <f t="shared" si="409"/>
        <v>0</v>
      </c>
      <c r="S351" s="108">
        <f t="shared" si="409"/>
        <v>0</v>
      </c>
      <c r="T351" s="108">
        <f t="shared" si="409"/>
        <v>0</v>
      </c>
      <c r="U351" s="108">
        <f t="shared" si="409"/>
        <v>0</v>
      </c>
      <c r="V351" s="108">
        <f t="shared" si="409"/>
        <v>0</v>
      </c>
      <c r="W351" s="108">
        <f t="shared" si="409"/>
        <v>0</v>
      </c>
      <c r="X351" s="108">
        <f t="shared" si="409"/>
        <v>0</v>
      </c>
      <c r="Y351" s="108">
        <f t="shared" si="409"/>
        <v>0</v>
      </c>
      <c r="Z351" s="108">
        <f t="shared" si="409"/>
        <v>0</v>
      </c>
      <c r="AA351" s="108">
        <f t="shared" si="409"/>
        <v>0</v>
      </c>
      <c r="AB351" s="108">
        <f t="shared" si="409"/>
        <v>0</v>
      </c>
      <c r="AC351" s="108">
        <f t="shared" si="409"/>
        <v>0</v>
      </c>
      <c r="AD351" s="108">
        <f t="shared" si="409"/>
        <v>0</v>
      </c>
      <c r="AE351" s="108">
        <f t="shared" si="409"/>
        <v>0</v>
      </c>
      <c r="AF351" s="108">
        <f t="shared" si="409"/>
        <v>0</v>
      </c>
      <c r="AG351" s="108">
        <f t="shared" si="409"/>
        <v>0</v>
      </c>
      <c r="AH351" s="108">
        <f t="shared" si="409"/>
        <v>0</v>
      </c>
      <c r="AI351" s="108">
        <f t="shared" si="409"/>
        <v>0</v>
      </c>
      <c r="AJ351" s="108">
        <f t="shared" si="409"/>
        <v>0</v>
      </c>
      <c r="AK351" s="108">
        <f t="shared" si="409"/>
        <v>0</v>
      </c>
      <c r="AL351" s="108">
        <f t="shared" si="409"/>
        <v>0</v>
      </c>
      <c r="AM351" s="108">
        <f t="shared" si="409"/>
        <v>0</v>
      </c>
      <c r="AN351" s="108">
        <f t="shared" si="409"/>
        <v>0</v>
      </c>
      <c r="AO351" s="108">
        <f t="shared" si="409"/>
        <v>0</v>
      </c>
      <c r="AP351" s="108">
        <f t="shared" si="409"/>
        <v>0</v>
      </c>
      <c r="AQ351" s="108">
        <f t="shared" si="409"/>
        <v>0</v>
      </c>
      <c r="AR351" s="108">
        <f t="shared" si="409"/>
        <v>0</v>
      </c>
      <c r="AS351" s="108">
        <f t="shared" si="409"/>
        <v>0</v>
      </c>
      <c r="AT351" s="108">
        <f t="shared" si="409"/>
        <v>0</v>
      </c>
      <c r="AU351" s="108">
        <f t="shared" si="409"/>
        <v>0</v>
      </c>
      <c r="AV351" s="108">
        <f t="shared" si="409"/>
        <v>0</v>
      </c>
      <c r="AW351" s="108">
        <f t="shared" si="409"/>
        <v>0</v>
      </c>
      <c r="AX351" s="108">
        <f t="shared" si="409"/>
        <v>0</v>
      </c>
      <c r="AY351" s="108">
        <f t="shared" si="409"/>
        <v>0</v>
      </c>
      <c r="AZ351" s="108">
        <f t="shared" si="409"/>
        <v>0</v>
      </c>
      <c r="BA351" s="108">
        <f t="shared" si="409"/>
        <v>0</v>
      </c>
      <c r="BB351" s="108">
        <f t="shared" si="409"/>
        <v>0</v>
      </c>
      <c r="BC351" s="108">
        <f t="shared" si="409"/>
        <v>0</v>
      </c>
      <c r="BD351" s="108">
        <f t="shared" si="409"/>
        <v>0</v>
      </c>
      <c r="BE351" s="108">
        <f t="shared" si="409"/>
        <v>0</v>
      </c>
      <c r="BF351" s="108">
        <f t="shared" si="409"/>
        <v>0</v>
      </c>
      <c r="BG351" s="108">
        <f t="shared" si="409"/>
        <v>0</v>
      </c>
      <c r="BH351" s="108">
        <f t="shared" si="409"/>
        <v>0</v>
      </c>
      <c r="BI351" s="108">
        <f t="shared" si="409"/>
        <v>0</v>
      </c>
      <c r="BJ351" s="108">
        <f t="shared" si="409"/>
        <v>0</v>
      </c>
      <c r="BK351" s="108">
        <f t="shared" si="409"/>
        <v>0</v>
      </c>
      <c r="BL351" s="108">
        <f t="shared" si="409"/>
        <v>0</v>
      </c>
      <c r="BM351" s="108">
        <f t="shared" si="409"/>
        <v>0</v>
      </c>
      <c r="BN351" s="108">
        <f t="shared" si="409"/>
        <v>0</v>
      </c>
      <c r="BO351" s="108">
        <f t="shared" ref="BO351:BQ351" si="410">SUM(BO345:BO350)</f>
        <v>0</v>
      </c>
      <c r="BP351" s="108">
        <f t="shared" si="410"/>
        <v>0</v>
      </c>
      <c r="BQ351" s="108">
        <f t="shared" si="410"/>
        <v>0</v>
      </c>
      <c r="BR351" s="108">
        <f t="shared" si="409"/>
        <v>0</v>
      </c>
      <c r="BS351" s="108">
        <f t="shared" ref="BS351" si="411">SUM(BS345:BS350)</f>
        <v>0</v>
      </c>
      <c r="BT351" s="108">
        <f t="shared" si="409"/>
        <v>0</v>
      </c>
      <c r="BU351" s="108">
        <f t="shared" si="409"/>
        <v>0</v>
      </c>
      <c r="BV351" s="108">
        <f t="shared" si="409"/>
        <v>0</v>
      </c>
      <c r="BW351" s="108">
        <f t="shared" si="409"/>
        <v>0</v>
      </c>
      <c r="BX351" s="108">
        <f t="shared" si="409"/>
        <v>0</v>
      </c>
      <c r="BY351" s="108">
        <f t="shared" si="409"/>
        <v>0</v>
      </c>
      <c r="BZ351" s="108">
        <f t="shared" si="409"/>
        <v>0</v>
      </c>
      <c r="CA351" s="108">
        <f t="shared" ref="CA351:EL351" si="412">SUM(CA345:CA350)</f>
        <v>0</v>
      </c>
      <c r="CB351" s="108">
        <f t="shared" si="412"/>
        <v>0</v>
      </c>
      <c r="CC351" s="108">
        <f t="shared" si="412"/>
        <v>0</v>
      </c>
      <c r="CD351" s="108">
        <f t="shared" si="412"/>
        <v>0</v>
      </c>
      <c r="CE351" s="108">
        <f t="shared" si="412"/>
        <v>0</v>
      </c>
      <c r="CF351" s="108">
        <f t="shared" si="412"/>
        <v>0</v>
      </c>
      <c r="CG351" s="108">
        <f t="shared" si="412"/>
        <v>0</v>
      </c>
      <c r="CH351" s="108">
        <f t="shared" si="412"/>
        <v>0</v>
      </c>
      <c r="CI351" s="108">
        <f t="shared" si="412"/>
        <v>0</v>
      </c>
      <c r="CJ351" s="108">
        <f t="shared" si="412"/>
        <v>0</v>
      </c>
      <c r="CK351" s="108">
        <f t="shared" si="412"/>
        <v>0</v>
      </c>
      <c r="CL351" s="108">
        <f t="shared" si="412"/>
        <v>0</v>
      </c>
      <c r="CM351" s="108">
        <f t="shared" si="412"/>
        <v>0</v>
      </c>
      <c r="CN351" s="108">
        <f t="shared" si="412"/>
        <v>0</v>
      </c>
      <c r="CO351" s="108">
        <f t="shared" si="412"/>
        <v>0</v>
      </c>
      <c r="CP351" s="108">
        <f t="shared" si="412"/>
        <v>0</v>
      </c>
      <c r="CQ351" s="108">
        <f t="shared" si="412"/>
        <v>0</v>
      </c>
      <c r="CR351" s="108">
        <f t="shared" si="412"/>
        <v>0</v>
      </c>
      <c r="CS351" s="108">
        <f t="shared" si="412"/>
        <v>0</v>
      </c>
      <c r="CT351" s="108">
        <f t="shared" si="412"/>
        <v>0</v>
      </c>
      <c r="CU351" s="108">
        <f t="shared" si="412"/>
        <v>0</v>
      </c>
      <c r="CV351" s="108">
        <f t="shared" si="412"/>
        <v>0</v>
      </c>
      <c r="CW351" s="108">
        <f t="shared" si="412"/>
        <v>0</v>
      </c>
      <c r="CX351" s="108">
        <f t="shared" si="412"/>
        <v>0</v>
      </c>
      <c r="CY351" s="108">
        <f t="shared" si="412"/>
        <v>0</v>
      </c>
      <c r="CZ351" s="108">
        <f t="shared" si="412"/>
        <v>0</v>
      </c>
      <c r="DA351" s="108">
        <f t="shared" si="412"/>
        <v>0</v>
      </c>
      <c r="DB351" s="108">
        <f t="shared" si="412"/>
        <v>0</v>
      </c>
      <c r="DC351" s="108">
        <f t="shared" si="412"/>
        <v>0</v>
      </c>
      <c r="DD351" s="108">
        <f t="shared" si="412"/>
        <v>0</v>
      </c>
      <c r="DE351" s="108">
        <f t="shared" si="412"/>
        <v>0</v>
      </c>
      <c r="DF351" s="108">
        <f t="shared" si="412"/>
        <v>0</v>
      </c>
      <c r="DG351" s="108">
        <f t="shared" si="412"/>
        <v>0</v>
      </c>
      <c r="DH351" s="108">
        <f t="shared" si="412"/>
        <v>0</v>
      </c>
      <c r="DI351" s="108">
        <f t="shared" si="412"/>
        <v>0</v>
      </c>
      <c r="DJ351" s="108">
        <f t="shared" si="412"/>
        <v>0</v>
      </c>
      <c r="DK351" s="108">
        <f t="shared" si="412"/>
        <v>0</v>
      </c>
      <c r="DL351" s="108">
        <f t="shared" si="412"/>
        <v>0</v>
      </c>
      <c r="DM351" s="108">
        <f t="shared" si="412"/>
        <v>0</v>
      </c>
      <c r="DN351" s="108">
        <f t="shared" si="412"/>
        <v>0</v>
      </c>
      <c r="DO351" s="108">
        <f t="shared" si="412"/>
        <v>0</v>
      </c>
      <c r="DP351" s="108">
        <f t="shared" si="412"/>
        <v>0</v>
      </c>
      <c r="DQ351" s="108">
        <f t="shared" si="412"/>
        <v>0</v>
      </c>
      <c r="DR351" s="108">
        <f t="shared" si="412"/>
        <v>0</v>
      </c>
      <c r="DS351" s="108">
        <f t="shared" si="412"/>
        <v>0</v>
      </c>
      <c r="DT351" s="108">
        <f t="shared" si="412"/>
        <v>0</v>
      </c>
      <c r="DU351" s="108">
        <f t="shared" si="412"/>
        <v>0</v>
      </c>
      <c r="DV351" s="108">
        <f t="shared" si="412"/>
        <v>0</v>
      </c>
      <c r="DW351" s="108">
        <f t="shared" si="412"/>
        <v>0</v>
      </c>
      <c r="DX351" s="108">
        <f t="shared" si="412"/>
        <v>0</v>
      </c>
      <c r="DY351" s="108">
        <f t="shared" si="412"/>
        <v>0</v>
      </c>
      <c r="DZ351" s="108">
        <f t="shared" si="412"/>
        <v>0</v>
      </c>
      <c r="EA351" s="108">
        <f t="shared" si="412"/>
        <v>0</v>
      </c>
      <c r="EB351" s="108">
        <f t="shared" si="412"/>
        <v>0</v>
      </c>
      <c r="EC351" s="108">
        <f t="shared" si="412"/>
        <v>0</v>
      </c>
      <c r="ED351" s="108">
        <f t="shared" si="412"/>
        <v>0</v>
      </c>
      <c r="EE351" s="108">
        <f t="shared" si="412"/>
        <v>0</v>
      </c>
      <c r="EF351" s="108">
        <f t="shared" si="412"/>
        <v>0</v>
      </c>
      <c r="EG351" s="108">
        <f t="shared" si="412"/>
        <v>0</v>
      </c>
      <c r="EH351" s="108">
        <f t="shared" si="412"/>
        <v>0</v>
      </c>
      <c r="EI351" s="108">
        <f t="shared" si="412"/>
        <v>0</v>
      </c>
      <c r="EJ351" s="108">
        <f t="shared" si="412"/>
        <v>0</v>
      </c>
      <c r="EK351" s="108">
        <f t="shared" si="412"/>
        <v>0</v>
      </c>
      <c r="EL351" s="108">
        <f t="shared" si="412"/>
        <v>0</v>
      </c>
      <c r="EM351" s="108">
        <f t="shared" ref="EM351:EY351" si="413">SUM(EM345:EM350)</f>
        <v>0</v>
      </c>
      <c r="EN351" s="108">
        <f t="shared" si="413"/>
        <v>0</v>
      </c>
      <c r="EO351" s="108">
        <f t="shared" si="413"/>
        <v>0</v>
      </c>
      <c r="EP351" s="108">
        <f t="shared" si="413"/>
        <v>0</v>
      </c>
      <c r="EQ351" s="108">
        <f t="shared" si="413"/>
        <v>0</v>
      </c>
      <c r="ER351" s="108">
        <f t="shared" si="413"/>
        <v>0</v>
      </c>
      <c r="ES351" s="108">
        <f t="shared" si="413"/>
        <v>0</v>
      </c>
      <c r="ET351" s="108">
        <f t="shared" si="413"/>
        <v>0</v>
      </c>
      <c r="EU351" s="108">
        <f t="shared" si="413"/>
        <v>0</v>
      </c>
      <c r="EV351" s="108">
        <f t="shared" si="413"/>
        <v>0</v>
      </c>
      <c r="EW351" s="108">
        <f t="shared" si="413"/>
        <v>0</v>
      </c>
      <c r="EX351" s="108">
        <f t="shared" si="413"/>
        <v>0</v>
      </c>
      <c r="EY351" s="108">
        <f t="shared" si="413"/>
        <v>0</v>
      </c>
      <c r="EZ351" s="108">
        <f>SUM(EZ345:EZ350)</f>
        <v>0</v>
      </c>
      <c r="FA351" s="108">
        <f>SUM(FA345:FA350)</f>
        <v>0</v>
      </c>
      <c r="FB351" s="108">
        <f t="shared" ref="FB351:FC351" si="414">SUM(FB345:FB350)</f>
        <v>0</v>
      </c>
      <c r="FC351" s="108">
        <f t="shared" si="414"/>
        <v>0</v>
      </c>
    </row>
    <row r="352" spans="1:159" outlineLevel="1" x14ac:dyDescent="0.25">
      <c r="A352" s="21">
        <f t="shared" si="354"/>
        <v>344</v>
      </c>
      <c r="B352" s="311" t="s">
        <v>387</v>
      </c>
      <c r="C352" s="127" t="s">
        <v>375</v>
      </c>
      <c r="D352" s="128">
        <v>105</v>
      </c>
      <c r="E352" s="61">
        <v>0</v>
      </c>
      <c r="AK352" s="106">
        <f t="shared" si="378"/>
        <v>0</v>
      </c>
      <c r="BN352" s="61"/>
      <c r="BP352" s="61"/>
      <c r="BR352" s="61"/>
      <c r="BU352" s="61"/>
      <c r="BV352" s="61"/>
      <c r="BX352" s="61">
        <f t="shared" ref="BX352:BX357" si="415">SUM(AL352:BW352)</f>
        <v>0</v>
      </c>
      <c r="BY352" s="38">
        <f t="shared" si="380"/>
        <v>0</v>
      </c>
      <c r="BZ352" s="38">
        <f t="shared" si="381"/>
        <v>0</v>
      </c>
      <c r="CB352" s="2"/>
      <c r="CC352" s="2"/>
      <c r="DE352" s="61"/>
      <c r="DL352" s="38">
        <f t="shared" ref="DL352:DL357" si="416">SUM(CA352:DK352)</f>
        <v>0</v>
      </c>
      <c r="DM352" s="38">
        <f t="shared" ref="DM352:DM357" si="417">DL352+BZ352</f>
        <v>0</v>
      </c>
      <c r="ER352" s="61"/>
      <c r="EY352" s="61">
        <f t="shared" ref="EY352:EY357" si="418">SUM(DN352:EX352)</f>
        <v>0</v>
      </c>
      <c r="EZ352" s="61">
        <f t="shared" ref="EZ352:EZ357" si="419">+BX352+AK352+DL352+EY352</f>
        <v>0</v>
      </c>
      <c r="FA352" s="61">
        <f t="shared" ref="FA352:FA357" si="420">+E352+EZ352</f>
        <v>0</v>
      </c>
      <c r="FC352" s="61">
        <f t="shared" si="387"/>
        <v>0</v>
      </c>
    </row>
    <row r="353" spans="1:159" outlineLevel="1" x14ac:dyDescent="0.25">
      <c r="A353" s="21">
        <f t="shared" si="354"/>
        <v>345</v>
      </c>
      <c r="B353" s="312"/>
      <c r="C353" s="129" t="s">
        <v>385</v>
      </c>
      <c r="D353" s="130">
        <v>105</v>
      </c>
      <c r="E353" s="61">
        <v>6735040.4799999995</v>
      </c>
      <c r="AK353" s="106">
        <f t="shared" si="378"/>
        <v>0</v>
      </c>
      <c r="BN353" s="61"/>
      <c r="BP353" s="61"/>
      <c r="BR353" s="61"/>
      <c r="BU353" s="61"/>
      <c r="BV353" s="61"/>
      <c r="BX353" s="61">
        <f t="shared" si="415"/>
        <v>0</v>
      </c>
      <c r="BY353" s="38">
        <f t="shared" si="380"/>
        <v>0</v>
      </c>
      <c r="BZ353" s="38">
        <f t="shared" si="381"/>
        <v>6735040.4799999995</v>
      </c>
      <c r="CB353" s="2"/>
      <c r="CC353" s="2"/>
      <c r="DE353" s="61"/>
      <c r="DL353" s="38">
        <f t="shared" si="416"/>
        <v>0</v>
      </c>
      <c r="DM353" s="38">
        <f t="shared" si="417"/>
        <v>6735040.4799999995</v>
      </c>
      <c r="ER353" s="61"/>
      <c r="EY353" s="61">
        <f t="shared" si="418"/>
        <v>0</v>
      </c>
      <c r="EZ353" s="61">
        <f t="shared" si="419"/>
        <v>0</v>
      </c>
      <c r="FA353" s="61">
        <f t="shared" si="420"/>
        <v>6735040.4799999995</v>
      </c>
      <c r="FC353" s="61">
        <f t="shared" si="387"/>
        <v>6735040.4799999995</v>
      </c>
    </row>
    <row r="354" spans="1:159" outlineLevel="1" x14ac:dyDescent="0.25">
      <c r="A354" s="21">
        <f t="shared" si="354"/>
        <v>346</v>
      </c>
      <c r="B354" s="312"/>
      <c r="C354" s="132" t="s">
        <v>377</v>
      </c>
      <c r="D354" s="130">
        <v>105</v>
      </c>
      <c r="E354" s="61">
        <v>0</v>
      </c>
      <c r="AK354" s="106">
        <f t="shared" si="378"/>
        <v>0</v>
      </c>
      <c r="BN354" s="61"/>
      <c r="BP354" s="61"/>
      <c r="BR354" s="61"/>
      <c r="BU354" s="61"/>
      <c r="BV354" s="61"/>
      <c r="BX354" s="61">
        <f t="shared" si="415"/>
        <v>0</v>
      </c>
      <c r="BY354" s="38">
        <f t="shared" si="380"/>
        <v>0</v>
      </c>
      <c r="BZ354" s="38">
        <f t="shared" si="381"/>
        <v>0</v>
      </c>
      <c r="CB354" s="2"/>
      <c r="CC354" s="2"/>
      <c r="DE354" s="61"/>
      <c r="DL354" s="38">
        <f t="shared" si="416"/>
        <v>0</v>
      </c>
      <c r="DM354" s="38">
        <f t="shared" si="417"/>
        <v>0</v>
      </c>
      <c r="ER354" s="61"/>
      <c r="EY354" s="61">
        <f t="shared" si="418"/>
        <v>0</v>
      </c>
      <c r="EZ354" s="61">
        <f t="shared" si="419"/>
        <v>0</v>
      </c>
      <c r="FA354" s="61">
        <f t="shared" si="420"/>
        <v>0</v>
      </c>
      <c r="FC354" s="61">
        <f t="shared" si="387"/>
        <v>0</v>
      </c>
    </row>
    <row r="355" spans="1:159" x14ac:dyDescent="0.25">
      <c r="A355" s="21">
        <f t="shared" si="354"/>
        <v>347</v>
      </c>
      <c r="B355" s="312"/>
      <c r="C355" s="129" t="s">
        <v>378</v>
      </c>
      <c r="D355" s="130">
        <v>105</v>
      </c>
      <c r="E355" s="2">
        <v>0</v>
      </c>
      <c r="AK355" s="106">
        <f t="shared" si="378"/>
        <v>0</v>
      </c>
      <c r="BX355" s="61">
        <f t="shared" si="415"/>
        <v>0</v>
      </c>
      <c r="BY355" s="38">
        <f t="shared" si="380"/>
        <v>0</v>
      </c>
      <c r="BZ355" s="38">
        <f t="shared" si="381"/>
        <v>0</v>
      </c>
      <c r="CB355" s="2"/>
      <c r="CC355" s="2"/>
      <c r="DL355" s="38">
        <f t="shared" si="416"/>
        <v>0</v>
      </c>
      <c r="DM355" s="38">
        <f t="shared" si="417"/>
        <v>0</v>
      </c>
      <c r="EY355" s="61">
        <f t="shared" si="418"/>
        <v>0</v>
      </c>
      <c r="EZ355" s="61">
        <f t="shared" si="419"/>
        <v>0</v>
      </c>
      <c r="FA355" s="61">
        <f t="shared" si="420"/>
        <v>0</v>
      </c>
      <c r="FC355" s="61">
        <f t="shared" si="387"/>
        <v>0</v>
      </c>
    </row>
    <row r="356" spans="1:159" x14ac:dyDescent="0.25">
      <c r="A356" s="21">
        <f t="shared" si="354"/>
        <v>348</v>
      </c>
      <c r="B356" s="312"/>
      <c r="C356" s="129" t="s">
        <v>379</v>
      </c>
      <c r="D356" s="130">
        <v>105</v>
      </c>
      <c r="E356" s="61">
        <v>639193.1399999999</v>
      </c>
      <c r="AK356" s="106">
        <f t="shared" si="378"/>
        <v>0</v>
      </c>
      <c r="BN356" s="61"/>
      <c r="BP356" s="61"/>
      <c r="BR356" s="61"/>
      <c r="BU356" s="61"/>
      <c r="BV356" s="61"/>
      <c r="BX356" s="61">
        <f t="shared" si="415"/>
        <v>0</v>
      </c>
      <c r="BY356" s="38">
        <f t="shared" si="380"/>
        <v>0</v>
      </c>
      <c r="BZ356" s="38">
        <f t="shared" si="381"/>
        <v>639193.1399999999</v>
      </c>
      <c r="CB356" s="2"/>
      <c r="CC356" s="2"/>
      <c r="DE356" s="61"/>
      <c r="DL356" s="38">
        <f t="shared" si="416"/>
        <v>0</v>
      </c>
      <c r="DM356" s="38">
        <f t="shared" si="417"/>
        <v>639193.1399999999</v>
      </c>
      <c r="ER356" s="61"/>
      <c r="EY356" s="61">
        <f t="shared" si="418"/>
        <v>0</v>
      </c>
      <c r="EZ356" s="61">
        <f t="shared" si="419"/>
        <v>0</v>
      </c>
      <c r="FA356" s="61">
        <f t="shared" si="420"/>
        <v>639193.1399999999</v>
      </c>
      <c r="FC356" s="61">
        <f t="shared" si="387"/>
        <v>639193.1399999999</v>
      </c>
    </row>
    <row r="357" spans="1:159" outlineLevel="1" x14ac:dyDescent="0.25">
      <c r="A357" s="21">
        <f t="shared" si="354"/>
        <v>349</v>
      </c>
      <c r="B357" s="313"/>
      <c r="C357" s="133" t="s">
        <v>380</v>
      </c>
      <c r="D357" s="134">
        <v>105</v>
      </c>
      <c r="E357" s="61">
        <v>0</v>
      </c>
      <c r="AK357" s="106">
        <f t="shared" si="378"/>
        <v>0</v>
      </c>
      <c r="BN357" s="61"/>
      <c r="BP357" s="61"/>
      <c r="BR357" s="61"/>
      <c r="BU357" s="61"/>
      <c r="BV357" s="61"/>
      <c r="BX357" s="61">
        <f t="shared" si="415"/>
        <v>0</v>
      </c>
      <c r="BY357" s="38">
        <f t="shared" si="380"/>
        <v>0</v>
      </c>
      <c r="BZ357" s="38">
        <f t="shared" si="381"/>
        <v>0</v>
      </c>
      <c r="CB357" s="2"/>
      <c r="CC357" s="2"/>
      <c r="DE357" s="61"/>
      <c r="DL357" s="38">
        <f t="shared" si="416"/>
        <v>0</v>
      </c>
      <c r="DM357" s="38">
        <f t="shared" si="417"/>
        <v>0</v>
      </c>
      <c r="ER357" s="61"/>
      <c r="EY357" s="61">
        <f t="shared" si="418"/>
        <v>0</v>
      </c>
      <c r="EZ357" s="61">
        <f t="shared" si="419"/>
        <v>0</v>
      </c>
      <c r="FA357" s="61">
        <f t="shared" si="420"/>
        <v>0</v>
      </c>
      <c r="FC357" s="61">
        <f t="shared" si="387"/>
        <v>0</v>
      </c>
    </row>
    <row r="358" spans="1:159" outlineLevel="1" x14ac:dyDescent="0.25">
      <c r="A358" s="21">
        <f t="shared" si="354"/>
        <v>350</v>
      </c>
      <c r="B358" s="298" t="s">
        <v>388</v>
      </c>
      <c r="C358" s="299"/>
      <c r="D358" s="300"/>
      <c r="E358" s="108">
        <f t="shared" ref="E358:BZ358" si="421">SUM(E352:E357)</f>
        <v>7374233.6199999992</v>
      </c>
      <c r="F358" s="108">
        <f t="shared" si="421"/>
        <v>0</v>
      </c>
      <c r="G358" s="108">
        <f t="shared" si="421"/>
        <v>0</v>
      </c>
      <c r="H358" s="108">
        <f t="shared" si="421"/>
        <v>0</v>
      </c>
      <c r="I358" s="108">
        <f t="shared" si="421"/>
        <v>0</v>
      </c>
      <c r="J358" s="108">
        <f t="shared" si="421"/>
        <v>0</v>
      </c>
      <c r="K358" s="108">
        <f t="shared" si="421"/>
        <v>0</v>
      </c>
      <c r="L358" s="108">
        <f t="shared" si="421"/>
        <v>0</v>
      </c>
      <c r="M358" s="108">
        <f t="shared" si="421"/>
        <v>0</v>
      </c>
      <c r="N358" s="108">
        <f t="shared" si="421"/>
        <v>0</v>
      </c>
      <c r="O358" s="108">
        <f t="shared" si="421"/>
        <v>0</v>
      </c>
      <c r="P358" s="108">
        <f t="shared" si="421"/>
        <v>0</v>
      </c>
      <c r="Q358" s="108">
        <f t="shared" si="421"/>
        <v>0</v>
      </c>
      <c r="R358" s="108">
        <f t="shared" si="421"/>
        <v>0</v>
      </c>
      <c r="S358" s="108">
        <f t="shared" si="421"/>
        <v>0</v>
      </c>
      <c r="T358" s="108">
        <f t="shared" si="421"/>
        <v>0</v>
      </c>
      <c r="U358" s="108">
        <f t="shared" si="421"/>
        <v>0</v>
      </c>
      <c r="V358" s="108">
        <f t="shared" si="421"/>
        <v>0</v>
      </c>
      <c r="W358" s="108">
        <f t="shared" si="421"/>
        <v>0</v>
      </c>
      <c r="X358" s="108">
        <f t="shared" si="421"/>
        <v>0</v>
      </c>
      <c r="Y358" s="108">
        <f t="shared" si="421"/>
        <v>0</v>
      </c>
      <c r="Z358" s="108">
        <f t="shared" si="421"/>
        <v>0</v>
      </c>
      <c r="AA358" s="108">
        <f t="shared" si="421"/>
        <v>0</v>
      </c>
      <c r="AB358" s="108">
        <f t="shared" si="421"/>
        <v>0</v>
      </c>
      <c r="AC358" s="108">
        <f t="shared" si="421"/>
        <v>0</v>
      </c>
      <c r="AD358" s="108">
        <f t="shared" si="421"/>
        <v>0</v>
      </c>
      <c r="AE358" s="108">
        <f t="shared" si="421"/>
        <v>0</v>
      </c>
      <c r="AF358" s="108">
        <f t="shared" si="421"/>
        <v>0</v>
      </c>
      <c r="AG358" s="108">
        <f t="shared" si="421"/>
        <v>0</v>
      </c>
      <c r="AH358" s="108">
        <f t="shared" si="421"/>
        <v>0</v>
      </c>
      <c r="AI358" s="108">
        <f t="shared" si="421"/>
        <v>0</v>
      </c>
      <c r="AJ358" s="108">
        <f t="shared" si="421"/>
        <v>0</v>
      </c>
      <c r="AK358" s="108">
        <f t="shared" si="421"/>
        <v>0</v>
      </c>
      <c r="AL358" s="108">
        <f t="shared" si="421"/>
        <v>0</v>
      </c>
      <c r="AM358" s="108">
        <f t="shared" si="421"/>
        <v>0</v>
      </c>
      <c r="AN358" s="108">
        <f t="shared" si="421"/>
        <v>0</v>
      </c>
      <c r="AO358" s="108">
        <f t="shared" si="421"/>
        <v>0</v>
      </c>
      <c r="AP358" s="108">
        <f t="shared" si="421"/>
        <v>0</v>
      </c>
      <c r="AQ358" s="108">
        <f t="shared" si="421"/>
        <v>0</v>
      </c>
      <c r="AR358" s="108">
        <f t="shared" si="421"/>
        <v>0</v>
      </c>
      <c r="AS358" s="108">
        <f t="shared" si="421"/>
        <v>0</v>
      </c>
      <c r="AT358" s="108">
        <f t="shared" si="421"/>
        <v>0</v>
      </c>
      <c r="AU358" s="108">
        <f t="shared" si="421"/>
        <v>0</v>
      </c>
      <c r="AV358" s="108">
        <f t="shared" si="421"/>
        <v>0</v>
      </c>
      <c r="AW358" s="108">
        <f t="shared" si="421"/>
        <v>0</v>
      </c>
      <c r="AX358" s="108">
        <f t="shared" si="421"/>
        <v>0</v>
      </c>
      <c r="AY358" s="108">
        <f t="shared" si="421"/>
        <v>0</v>
      </c>
      <c r="AZ358" s="108">
        <f t="shared" si="421"/>
        <v>0</v>
      </c>
      <c r="BA358" s="108">
        <f t="shared" si="421"/>
        <v>0</v>
      </c>
      <c r="BB358" s="108">
        <f t="shared" si="421"/>
        <v>0</v>
      </c>
      <c r="BC358" s="108">
        <f t="shared" si="421"/>
        <v>0</v>
      </c>
      <c r="BD358" s="108">
        <f t="shared" si="421"/>
        <v>0</v>
      </c>
      <c r="BE358" s="108">
        <f t="shared" si="421"/>
        <v>0</v>
      </c>
      <c r="BF358" s="108">
        <f t="shared" si="421"/>
        <v>0</v>
      </c>
      <c r="BG358" s="108">
        <f t="shared" si="421"/>
        <v>0</v>
      </c>
      <c r="BH358" s="108">
        <f t="shared" si="421"/>
        <v>0</v>
      </c>
      <c r="BI358" s="108">
        <f t="shared" si="421"/>
        <v>0</v>
      </c>
      <c r="BJ358" s="108">
        <f t="shared" si="421"/>
        <v>0</v>
      </c>
      <c r="BK358" s="108">
        <f t="shared" si="421"/>
        <v>0</v>
      </c>
      <c r="BL358" s="108">
        <f t="shared" si="421"/>
        <v>0</v>
      </c>
      <c r="BM358" s="108">
        <f t="shared" si="421"/>
        <v>0</v>
      </c>
      <c r="BN358" s="108"/>
      <c r="BO358" s="108">
        <f t="shared" ref="BO358:BQ358" si="422">SUM(BO352:BO357)</f>
        <v>0</v>
      </c>
      <c r="BP358" s="108">
        <f t="shared" si="422"/>
        <v>0</v>
      </c>
      <c r="BQ358" s="108">
        <f t="shared" si="422"/>
        <v>0</v>
      </c>
      <c r="BR358" s="108">
        <f t="shared" si="421"/>
        <v>0</v>
      </c>
      <c r="BS358" s="108">
        <f t="shared" ref="BS358" si="423">SUM(BS352:BS357)</f>
        <v>0</v>
      </c>
      <c r="BT358" s="108">
        <f t="shared" si="421"/>
        <v>0</v>
      </c>
      <c r="BU358" s="108">
        <f t="shared" si="421"/>
        <v>0</v>
      </c>
      <c r="BV358" s="108"/>
      <c r="BW358" s="108">
        <f t="shared" si="421"/>
        <v>0</v>
      </c>
      <c r="BX358" s="108">
        <f t="shared" si="421"/>
        <v>0</v>
      </c>
      <c r="BY358" s="108">
        <f t="shared" si="421"/>
        <v>0</v>
      </c>
      <c r="BZ358" s="108">
        <f t="shared" si="421"/>
        <v>7374233.6199999992</v>
      </c>
      <c r="CA358" s="108">
        <f t="shared" ref="CA358:EL358" si="424">SUM(CA352:CA357)</f>
        <v>0</v>
      </c>
      <c r="CB358" s="108">
        <f t="shared" si="424"/>
        <v>0</v>
      </c>
      <c r="CC358" s="108">
        <f t="shared" si="424"/>
        <v>0</v>
      </c>
      <c r="CD358" s="108">
        <f t="shared" si="424"/>
        <v>0</v>
      </c>
      <c r="CE358" s="108">
        <f t="shared" si="424"/>
        <v>0</v>
      </c>
      <c r="CF358" s="108">
        <f t="shared" si="424"/>
        <v>0</v>
      </c>
      <c r="CG358" s="108">
        <f t="shared" si="424"/>
        <v>0</v>
      </c>
      <c r="CH358" s="108">
        <f t="shared" si="424"/>
        <v>0</v>
      </c>
      <c r="CI358" s="108">
        <f t="shared" si="424"/>
        <v>0</v>
      </c>
      <c r="CJ358" s="108">
        <f t="shared" si="424"/>
        <v>0</v>
      </c>
      <c r="CK358" s="108">
        <f t="shared" si="424"/>
        <v>0</v>
      </c>
      <c r="CL358" s="108">
        <f t="shared" si="424"/>
        <v>0</v>
      </c>
      <c r="CM358" s="108">
        <f t="shared" si="424"/>
        <v>0</v>
      </c>
      <c r="CN358" s="108">
        <f t="shared" si="424"/>
        <v>0</v>
      </c>
      <c r="CO358" s="108">
        <f t="shared" si="424"/>
        <v>0</v>
      </c>
      <c r="CP358" s="108">
        <f t="shared" si="424"/>
        <v>0</v>
      </c>
      <c r="CQ358" s="108">
        <f t="shared" si="424"/>
        <v>0</v>
      </c>
      <c r="CR358" s="108">
        <f t="shared" si="424"/>
        <v>0</v>
      </c>
      <c r="CS358" s="108">
        <f t="shared" si="424"/>
        <v>0</v>
      </c>
      <c r="CT358" s="108">
        <f t="shared" si="424"/>
        <v>0</v>
      </c>
      <c r="CU358" s="108">
        <f t="shared" si="424"/>
        <v>0</v>
      </c>
      <c r="CV358" s="108">
        <f t="shared" si="424"/>
        <v>0</v>
      </c>
      <c r="CW358" s="108">
        <f t="shared" si="424"/>
        <v>0</v>
      </c>
      <c r="CX358" s="108">
        <f t="shared" si="424"/>
        <v>0</v>
      </c>
      <c r="CY358" s="108">
        <f t="shared" si="424"/>
        <v>0</v>
      </c>
      <c r="CZ358" s="108">
        <f t="shared" si="424"/>
        <v>0</v>
      </c>
      <c r="DA358" s="108">
        <f t="shared" si="424"/>
        <v>0</v>
      </c>
      <c r="DB358" s="108">
        <f t="shared" si="424"/>
        <v>0</v>
      </c>
      <c r="DC358" s="108">
        <f t="shared" si="424"/>
        <v>0</v>
      </c>
      <c r="DD358" s="108">
        <f t="shared" si="424"/>
        <v>0</v>
      </c>
      <c r="DE358" s="108">
        <f t="shared" si="424"/>
        <v>0</v>
      </c>
      <c r="DF358" s="108">
        <f t="shared" si="424"/>
        <v>0</v>
      </c>
      <c r="DG358" s="108">
        <f t="shared" si="424"/>
        <v>0</v>
      </c>
      <c r="DH358" s="108">
        <f t="shared" si="424"/>
        <v>0</v>
      </c>
      <c r="DI358" s="108">
        <f t="shared" si="424"/>
        <v>0</v>
      </c>
      <c r="DJ358" s="108">
        <f t="shared" si="424"/>
        <v>0</v>
      </c>
      <c r="DK358" s="108">
        <f t="shared" si="424"/>
        <v>0</v>
      </c>
      <c r="DL358" s="108">
        <f t="shared" si="424"/>
        <v>0</v>
      </c>
      <c r="DM358" s="108">
        <f t="shared" si="424"/>
        <v>7374233.6199999992</v>
      </c>
      <c r="DN358" s="108">
        <f t="shared" si="424"/>
        <v>0</v>
      </c>
      <c r="DO358" s="108">
        <f t="shared" si="424"/>
        <v>0</v>
      </c>
      <c r="DP358" s="108">
        <f t="shared" si="424"/>
        <v>0</v>
      </c>
      <c r="DQ358" s="108">
        <f t="shared" si="424"/>
        <v>0</v>
      </c>
      <c r="DR358" s="108">
        <f t="shared" si="424"/>
        <v>0</v>
      </c>
      <c r="DS358" s="108">
        <f t="shared" si="424"/>
        <v>0</v>
      </c>
      <c r="DT358" s="108">
        <f t="shared" si="424"/>
        <v>0</v>
      </c>
      <c r="DU358" s="108">
        <f t="shared" si="424"/>
        <v>0</v>
      </c>
      <c r="DV358" s="108">
        <f t="shared" si="424"/>
        <v>0</v>
      </c>
      <c r="DW358" s="108">
        <f t="shared" si="424"/>
        <v>0</v>
      </c>
      <c r="DX358" s="108">
        <f t="shared" si="424"/>
        <v>0</v>
      </c>
      <c r="DY358" s="108">
        <f t="shared" si="424"/>
        <v>0</v>
      </c>
      <c r="DZ358" s="108">
        <f t="shared" si="424"/>
        <v>0</v>
      </c>
      <c r="EA358" s="108">
        <f t="shared" si="424"/>
        <v>0</v>
      </c>
      <c r="EB358" s="108">
        <f t="shared" si="424"/>
        <v>0</v>
      </c>
      <c r="EC358" s="108">
        <f t="shared" si="424"/>
        <v>0</v>
      </c>
      <c r="ED358" s="108">
        <f t="shared" si="424"/>
        <v>0</v>
      </c>
      <c r="EE358" s="108">
        <f t="shared" si="424"/>
        <v>0</v>
      </c>
      <c r="EF358" s="108">
        <f t="shared" si="424"/>
        <v>0</v>
      </c>
      <c r="EG358" s="108">
        <f t="shared" si="424"/>
        <v>0</v>
      </c>
      <c r="EH358" s="108">
        <f t="shared" si="424"/>
        <v>0</v>
      </c>
      <c r="EI358" s="108">
        <f t="shared" si="424"/>
        <v>0</v>
      </c>
      <c r="EJ358" s="108">
        <f t="shared" si="424"/>
        <v>0</v>
      </c>
      <c r="EK358" s="108">
        <f t="shared" si="424"/>
        <v>0</v>
      </c>
      <c r="EL358" s="108">
        <f t="shared" si="424"/>
        <v>0</v>
      </c>
      <c r="EM358" s="108">
        <f t="shared" ref="EM358:EY358" si="425">SUM(EM352:EM357)</f>
        <v>0</v>
      </c>
      <c r="EN358" s="108">
        <f t="shared" si="425"/>
        <v>0</v>
      </c>
      <c r="EO358" s="108">
        <f t="shared" si="425"/>
        <v>0</v>
      </c>
      <c r="EP358" s="108">
        <f t="shared" si="425"/>
        <v>0</v>
      </c>
      <c r="EQ358" s="108">
        <f t="shared" si="425"/>
        <v>0</v>
      </c>
      <c r="ER358" s="108">
        <f t="shared" si="425"/>
        <v>0</v>
      </c>
      <c r="ES358" s="108">
        <f t="shared" si="425"/>
        <v>0</v>
      </c>
      <c r="ET358" s="108">
        <f t="shared" si="425"/>
        <v>0</v>
      </c>
      <c r="EU358" s="108">
        <f t="shared" si="425"/>
        <v>0</v>
      </c>
      <c r="EV358" s="108">
        <f t="shared" si="425"/>
        <v>0</v>
      </c>
      <c r="EW358" s="108">
        <f t="shared" si="425"/>
        <v>0</v>
      </c>
      <c r="EX358" s="108">
        <f t="shared" si="425"/>
        <v>0</v>
      </c>
      <c r="EY358" s="108">
        <f t="shared" si="425"/>
        <v>0</v>
      </c>
      <c r="EZ358" s="108">
        <f>SUM(EZ352:EZ357)</f>
        <v>0</v>
      </c>
      <c r="FA358" s="108">
        <f>SUM(FA352:FA357)</f>
        <v>7374233.6199999992</v>
      </c>
      <c r="FB358" s="108">
        <f t="shared" ref="FB358:FC358" si="426">SUM(FB352:FB357)</f>
        <v>0</v>
      </c>
      <c r="FC358" s="108">
        <f t="shared" si="426"/>
        <v>7374233.6199999992</v>
      </c>
    </row>
    <row r="359" spans="1:159" outlineLevel="1" x14ac:dyDescent="0.25">
      <c r="A359" s="21">
        <f t="shared" si="354"/>
        <v>351</v>
      </c>
      <c r="B359" s="141" t="s">
        <v>389</v>
      </c>
      <c r="C359" s="142" t="s">
        <v>389</v>
      </c>
      <c r="D359" s="143">
        <v>106</v>
      </c>
      <c r="E359" s="61">
        <v>127571520.02940111</v>
      </c>
      <c r="AK359" s="144"/>
      <c r="BN359" s="61"/>
      <c r="BP359" s="61"/>
      <c r="BR359" s="61"/>
      <c r="BU359" s="61"/>
      <c r="BV359" s="61"/>
      <c r="BX359" s="61">
        <f>SUM(AL359:BW359)</f>
        <v>0</v>
      </c>
      <c r="BY359" s="38">
        <f t="shared" si="380"/>
        <v>0</v>
      </c>
      <c r="BZ359" s="38">
        <f t="shared" si="381"/>
        <v>127571520.02940111</v>
      </c>
      <c r="CB359" s="2"/>
      <c r="CC359" s="2"/>
      <c r="DE359" s="61"/>
      <c r="DL359" s="61">
        <f t="shared" ref="DL359" si="427">SUM(CA359:DK359)</f>
        <v>0</v>
      </c>
      <c r="DM359" s="38">
        <f t="shared" ref="DM359" si="428">DL359+BZ359</f>
        <v>127571520.02940111</v>
      </c>
      <c r="ER359" s="61"/>
      <c r="EY359" s="61">
        <f t="shared" ref="EY359" si="429">SUM(DN359:EX359)</f>
        <v>0</v>
      </c>
      <c r="EZ359" s="61">
        <f>+BX359+AK359</f>
        <v>0</v>
      </c>
      <c r="FA359" s="61">
        <f t="shared" ref="FA359" si="430">+E359+EZ359</f>
        <v>127571520.02940111</v>
      </c>
      <c r="FC359" s="61">
        <f t="shared" si="387"/>
        <v>127571520.02940111</v>
      </c>
    </row>
    <row r="360" spans="1:159" outlineLevel="1" x14ac:dyDescent="0.25">
      <c r="A360" s="21">
        <f t="shared" si="354"/>
        <v>352</v>
      </c>
      <c r="B360" s="298" t="s">
        <v>390</v>
      </c>
      <c r="C360" s="299"/>
      <c r="D360" s="300"/>
      <c r="E360" s="108">
        <f t="shared" ref="E360:BZ360" si="431">SUM(E359)</f>
        <v>127571520.02940111</v>
      </c>
      <c r="F360" s="108">
        <f t="shared" si="431"/>
        <v>0</v>
      </c>
      <c r="G360" s="108">
        <f t="shared" si="431"/>
        <v>0</v>
      </c>
      <c r="H360" s="108">
        <f t="shared" si="431"/>
        <v>0</v>
      </c>
      <c r="I360" s="108">
        <f t="shared" si="431"/>
        <v>0</v>
      </c>
      <c r="J360" s="108">
        <f t="shared" si="431"/>
        <v>0</v>
      </c>
      <c r="K360" s="108">
        <f t="shared" si="431"/>
        <v>0</v>
      </c>
      <c r="L360" s="108">
        <f t="shared" si="431"/>
        <v>0</v>
      </c>
      <c r="M360" s="108">
        <f t="shared" si="431"/>
        <v>0</v>
      </c>
      <c r="N360" s="108">
        <f t="shared" si="431"/>
        <v>0</v>
      </c>
      <c r="O360" s="108">
        <f t="shared" si="431"/>
        <v>0</v>
      </c>
      <c r="P360" s="108">
        <f t="shared" si="431"/>
        <v>0</v>
      </c>
      <c r="Q360" s="108">
        <f t="shared" si="431"/>
        <v>0</v>
      </c>
      <c r="R360" s="108">
        <f t="shared" si="431"/>
        <v>0</v>
      </c>
      <c r="S360" s="108">
        <f t="shared" si="431"/>
        <v>0</v>
      </c>
      <c r="T360" s="108">
        <f t="shared" si="431"/>
        <v>0</v>
      </c>
      <c r="U360" s="108">
        <f t="shared" si="431"/>
        <v>0</v>
      </c>
      <c r="V360" s="108">
        <f t="shared" si="431"/>
        <v>0</v>
      </c>
      <c r="W360" s="108">
        <f t="shared" si="431"/>
        <v>0</v>
      </c>
      <c r="X360" s="108">
        <f t="shared" si="431"/>
        <v>0</v>
      </c>
      <c r="Y360" s="108">
        <f t="shared" si="431"/>
        <v>0</v>
      </c>
      <c r="Z360" s="108">
        <f t="shared" si="431"/>
        <v>0</v>
      </c>
      <c r="AA360" s="108">
        <f t="shared" si="431"/>
        <v>0</v>
      </c>
      <c r="AB360" s="108">
        <f t="shared" si="431"/>
        <v>0</v>
      </c>
      <c r="AC360" s="108">
        <f t="shared" si="431"/>
        <v>0</v>
      </c>
      <c r="AD360" s="108">
        <f t="shared" si="431"/>
        <v>0</v>
      </c>
      <c r="AE360" s="108">
        <f t="shared" si="431"/>
        <v>0</v>
      </c>
      <c r="AF360" s="108">
        <f t="shared" si="431"/>
        <v>0</v>
      </c>
      <c r="AG360" s="108">
        <f t="shared" si="431"/>
        <v>0</v>
      </c>
      <c r="AH360" s="108">
        <f t="shared" si="431"/>
        <v>0</v>
      </c>
      <c r="AI360" s="108">
        <f t="shared" si="431"/>
        <v>0</v>
      </c>
      <c r="AJ360" s="108">
        <f t="shared" si="431"/>
        <v>0</v>
      </c>
      <c r="AK360" s="108">
        <f t="shared" si="431"/>
        <v>0</v>
      </c>
      <c r="AL360" s="108">
        <f t="shared" si="431"/>
        <v>0</v>
      </c>
      <c r="AM360" s="108">
        <f t="shared" si="431"/>
        <v>0</v>
      </c>
      <c r="AN360" s="108">
        <f t="shared" si="431"/>
        <v>0</v>
      </c>
      <c r="AO360" s="108">
        <f t="shared" si="431"/>
        <v>0</v>
      </c>
      <c r="AP360" s="108">
        <f t="shared" si="431"/>
        <v>0</v>
      </c>
      <c r="AQ360" s="108">
        <f t="shared" si="431"/>
        <v>0</v>
      </c>
      <c r="AR360" s="108">
        <f t="shared" si="431"/>
        <v>0</v>
      </c>
      <c r="AS360" s="108">
        <f t="shared" si="431"/>
        <v>0</v>
      </c>
      <c r="AT360" s="108">
        <f t="shared" si="431"/>
        <v>0</v>
      </c>
      <c r="AU360" s="108">
        <f t="shared" si="431"/>
        <v>0</v>
      </c>
      <c r="AV360" s="108">
        <f t="shared" si="431"/>
        <v>0</v>
      </c>
      <c r="AW360" s="108">
        <f t="shared" si="431"/>
        <v>0</v>
      </c>
      <c r="AX360" s="108">
        <f t="shared" si="431"/>
        <v>0</v>
      </c>
      <c r="AY360" s="108">
        <f t="shared" si="431"/>
        <v>0</v>
      </c>
      <c r="AZ360" s="108">
        <f t="shared" si="431"/>
        <v>0</v>
      </c>
      <c r="BA360" s="108">
        <f t="shared" si="431"/>
        <v>0</v>
      </c>
      <c r="BB360" s="108">
        <f t="shared" si="431"/>
        <v>0</v>
      </c>
      <c r="BC360" s="108">
        <f t="shared" si="431"/>
        <v>0</v>
      </c>
      <c r="BD360" s="108">
        <f t="shared" si="431"/>
        <v>0</v>
      </c>
      <c r="BE360" s="108">
        <f t="shared" si="431"/>
        <v>0</v>
      </c>
      <c r="BF360" s="108">
        <f t="shared" si="431"/>
        <v>0</v>
      </c>
      <c r="BG360" s="108">
        <f t="shared" si="431"/>
        <v>0</v>
      </c>
      <c r="BH360" s="108">
        <f t="shared" si="431"/>
        <v>0</v>
      </c>
      <c r="BI360" s="108">
        <f t="shared" si="431"/>
        <v>0</v>
      </c>
      <c r="BJ360" s="108">
        <f t="shared" si="431"/>
        <v>0</v>
      </c>
      <c r="BK360" s="108">
        <f t="shared" si="431"/>
        <v>0</v>
      </c>
      <c r="BL360" s="108">
        <f t="shared" si="431"/>
        <v>0</v>
      </c>
      <c r="BM360" s="108">
        <f t="shared" si="431"/>
        <v>0</v>
      </c>
      <c r="BN360" s="108"/>
      <c r="BO360" s="108">
        <f t="shared" si="431"/>
        <v>0</v>
      </c>
      <c r="BP360" s="108">
        <f t="shared" si="431"/>
        <v>0</v>
      </c>
      <c r="BQ360" s="108">
        <f t="shared" si="431"/>
        <v>0</v>
      </c>
      <c r="BR360" s="108">
        <f t="shared" si="431"/>
        <v>0</v>
      </c>
      <c r="BS360" s="108">
        <f t="shared" si="431"/>
        <v>0</v>
      </c>
      <c r="BT360" s="108">
        <f t="shared" si="431"/>
        <v>0</v>
      </c>
      <c r="BU360" s="108">
        <f t="shared" si="431"/>
        <v>0</v>
      </c>
      <c r="BV360" s="108"/>
      <c r="BW360" s="108">
        <f t="shared" si="431"/>
        <v>0</v>
      </c>
      <c r="BX360" s="108">
        <f t="shared" si="431"/>
        <v>0</v>
      </c>
      <c r="BY360" s="108">
        <f t="shared" si="431"/>
        <v>0</v>
      </c>
      <c r="BZ360" s="108">
        <f t="shared" si="431"/>
        <v>127571520.02940111</v>
      </c>
      <c r="CA360" s="108">
        <f t="shared" ref="CA360:EL360" si="432">SUM(CA359)</f>
        <v>0</v>
      </c>
      <c r="CB360" s="108">
        <f t="shared" si="432"/>
        <v>0</v>
      </c>
      <c r="CC360" s="108">
        <f t="shared" si="432"/>
        <v>0</v>
      </c>
      <c r="CD360" s="108">
        <f t="shared" si="432"/>
        <v>0</v>
      </c>
      <c r="CE360" s="108">
        <f t="shared" si="432"/>
        <v>0</v>
      </c>
      <c r="CF360" s="108">
        <f t="shared" si="432"/>
        <v>0</v>
      </c>
      <c r="CG360" s="108">
        <f t="shared" si="432"/>
        <v>0</v>
      </c>
      <c r="CH360" s="108">
        <f t="shared" si="432"/>
        <v>0</v>
      </c>
      <c r="CI360" s="108">
        <f t="shared" si="432"/>
        <v>0</v>
      </c>
      <c r="CJ360" s="108">
        <f t="shared" si="432"/>
        <v>0</v>
      </c>
      <c r="CK360" s="108">
        <f t="shared" si="432"/>
        <v>0</v>
      </c>
      <c r="CL360" s="108">
        <f t="shared" si="432"/>
        <v>0</v>
      </c>
      <c r="CM360" s="108">
        <f t="shared" si="432"/>
        <v>0</v>
      </c>
      <c r="CN360" s="108">
        <f t="shared" si="432"/>
        <v>0</v>
      </c>
      <c r="CO360" s="108">
        <f t="shared" si="432"/>
        <v>0</v>
      </c>
      <c r="CP360" s="108">
        <f t="shared" si="432"/>
        <v>0</v>
      </c>
      <c r="CQ360" s="108">
        <f t="shared" si="432"/>
        <v>0</v>
      </c>
      <c r="CR360" s="108">
        <f t="shared" si="432"/>
        <v>0</v>
      </c>
      <c r="CS360" s="108">
        <f t="shared" si="432"/>
        <v>0</v>
      </c>
      <c r="CT360" s="108">
        <f t="shared" si="432"/>
        <v>0</v>
      </c>
      <c r="CU360" s="108">
        <f t="shared" si="432"/>
        <v>0</v>
      </c>
      <c r="CV360" s="108">
        <f t="shared" si="432"/>
        <v>0</v>
      </c>
      <c r="CW360" s="108">
        <f t="shared" si="432"/>
        <v>0</v>
      </c>
      <c r="CX360" s="108">
        <f t="shared" si="432"/>
        <v>0</v>
      </c>
      <c r="CY360" s="108">
        <f t="shared" si="432"/>
        <v>0</v>
      </c>
      <c r="CZ360" s="108">
        <f t="shared" si="432"/>
        <v>0</v>
      </c>
      <c r="DA360" s="108">
        <f t="shared" si="432"/>
        <v>0</v>
      </c>
      <c r="DB360" s="108">
        <f t="shared" si="432"/>
        <v>0</v>
      </c>
      <c r="DC360" s="108">
        <f t="shared" si="432"/>
        <v>0</v>
      </c>
      <c r="DD360" s="108">
        <f t="shared" si="432"/>
        <v>0</v>
      </c>
      <c r="DE360" s="108">
        <f t="shared" si="432"/>
        <v>0</v>
      </c>
      <c r="DF360" s="108">
        <f t="shared" si="432"/>
        <v>0</v>
      </c>
      <c r="DG360" s="108">
        <f t="shared" si="432"/>
        <v>0</v>
      </c>
      <c r="DH360" s="108">
        <f t="shared" si="432"/>
        <v>0</v>
      </c>
      <c r="DI360" s="108">
        <f t="shared" si="432"/>
        <v>0</v>
      </c>
      <c r="DJ360" s="108">
        <f t="shared" si="432"/>
        <v>0</v>
      </c>
      <c r="DK360" s="108">
        <f t="shared" si="432"/>
        <v>0</v>
      </c>
      <c r="DL360" s="108">
        <f t="shared" si="432"/>
        <v>0</v>
      </c>
      <c r="DM360" s="108">
        <f t="shared" si="432"/>
        <v>127571520.02940111</v>
      </c>
      <c r="DN360" s="108">
        <f t="shared" si="432"/>
        <v>0</v>
      </c>
      <c r="DO360" s="108">
        <f t="shared" si="432"/>
        <v>0</v>
      </c>
      <c r="DP360" s="108">
        <f t="shared" si="432"/>
        <v>0</v>
      </c>
      <c r="DQ360" s="108">
        <f t="shared" si="432"/>
        <v>0</v>
      </c>
      <c r="DR360" s="108">
        <f t="shared" si="432"/>
        <v>0</v>
      </c>
      <c r="DS360" s="108">
        <f t="shared" si="432"/>
        <v>0</v>
      </c>
      <c r="DT360" s="108">
        <f t="shared" si="432"/>
        <v>0</v>
      </c>
      <c r="DU360" s="108">
        <f t="shared" si="432"/>
        <v>0</v>
      </c>
      <c r="DV360" s="108">
        <f t="shared" si="432"/>
        <v>0</v>
      </c>
      <c r="DW360" s="108">
        <f t="shared" si="432"/>
        <v>0</v>
      </c>
      <c r="DX360" s="108">
        <f t="shared" si="432"/>
        <v>0</v>
      </c>
      <c r="DY360" s="108">
        <f t="shared" si="432"/>
        <v>0</v>
      </c>
      <c r="DZ360" s="108">
        <f t="shared" si="432"/>
        <v>0</v>
      </c>
      <c r="EA360" s="108">
        <f t="shared" si="432"/>
        <v>0</v>
      </c>
      <c r="EB360" s="108">
        <f t="shared" si="432"/>
        <v>0</v>
      </c>
      <c r="EC360" s="108">
        <f t="shared" si="432"/>
        <v>0</v>
      </c>
      <c r="ED360" s="108">
        <f t="shared" si="432"/>
        <v>0</v>
      </c>
      <c r="EE360" s="108">
        <f t="shared" si="432"/>
        <v>0</v>
      </c>
      <c r="EF360" s="108">
        <f t="shared" si="432"/>
        <v>0</v>
      </c>
      <c r="EG360" s="108">
        <f t="shared" si="432"/>
        <v>0</v>
      </c>
      <c r="EH360" s="108">
        <f t="shared" si="432"/>
        <v>0</v>
      </c>
      <c r="EI360" s="108">
        <f t="shared" si="432"/>
        <v>0</v>
      </c>
      <c r="EJ360" s="108">
        <f t="shared" si="432"/>
        <v>0</v>
      </c>
      <c r="EK360" s="108">
        <f t="shared" si="432"/>
        <v>0</v>
      </c>
      <c r="EL360" s="108">
        <f t="shared" si="432"/>
        <v>0</v>
      </c>
      <c r="EM360" s="108">
        <f t="shared" ref="EM360:EY360" si="433">SUM(EM359)</f>
        <v>0</v>
      </c>
      <c r="EN360" s="108">
        <f t="shared" si="433"/>
        <v>0</v>
      </c>
      <c r="EO360" s="108">
        <f t="shared" si="433"/>
        <v>0</v>
      </c>
      <c r="EP360" s="108">
        <f t="shared" si="433"/>
        <v>0</v>
      </c>
      <c r="EQ360" s="108">
        <f t="shared" si="433"/>
        <v>0</v>
      </c>
      <c r="ER360" s="108">
        <f t="shared" si="433"/>
        <v>0</v>
      </c>
      <c r="ES360" s="108">
        <f t="shared" si="433"/>
        <v>0</v>
      </c>
      <c r="ET360" s="108">
        <f t="shared" si="433"/>
        <v>0</v>
      </c>
      <c r="EU360" s="108">
        <f t="shared" si="433"/>
        <v>0</v>
      </c>
      <c r="EV360" s="108">
        <f t="shared" si="433"/>
        <v>0</v>
      </c>
      <c r="EW360" s="108">
        <f t="shared" si="433"/>
        <v>0</v>
      </c>
      <c r="EX360" s="108">
        <f t="shared" si="433"/>
        <v>0</v>
      </c>
      <c r="EY360" s="108">
        <f t="shared" si="433"/>
        <v>0</v>
      </c>
      <c r="EZ360" s="108">
        <f>SUM(EZ359)</f>
        <v>0</v>
      </c>
      <c r="FA360" s="108">
        <f>SUM(FA359)</f>
        <v>127571520.02940111</v>
      </c>
      <c r="FB360" s="108">
        <f t="shared" ref="FB360:FC360" si="434">SUM(FB359)</f>
        <v>0</v>
      </c>
      <c r="FC360" s="108">
        <f t="shared" si="434"/>
        <v>127571520.02940111</v>
      </c>
    </row>
    <row r="361" spans="1:159" x14ac:dyDescent="0.25">
      <c r="A361" s="21">
        <f t="shared" si="354"/>
        <v>353</v>
      </c>
      <c r="B361" s="306" t="s">
        <v>391</v>
      </c>
      <c r="C361" s="127" t="s">
        <v>375</v>
      </c>
      <c r="D361" s="128">
        <v>107</v>
      </c>
      <c r="AK361" s="106">
        <f t="shared" ref="AK361:AK420" si="435">SUM(F361:AJ361)</f>
        <v>0</v>
      </c>
      <c r="BX361" s="61">
        <f t="shared" ref="BX361:BX366" si="436">SUM(AL361:BW361)</f>
        <v>0</v>
      </c>
      <c r="BY361" s="38">
        <f t="shared" si="380"/>
        <v>0</v>
      </c>
      <c r="BZ361" s="38">
        <f t="shared" si="381"/>
        <v>0</v>
      </c>
      <c r="CB361" s="2"/>
      <c r="CC361" s="2"/>
      <c r="DL361" s="38">
        <f t="shared" ref="DL361:DL366" si="437">SUM(CA361:DK361)</f>
        <v>0</v>
      </c>
      <c r="DM361" s="38">
        <f t="shared" ref="DM361:DM366" si="438">DL361+BZ361</f>
        <v>0</v>
      </c>
      <c r="EY361" s="61">
        <f t="shared" ref="EY361:EY366" si="439">SUM(DN361:EX361)</f>
        <v>0</v>
      </c>
      <c r="EZ361" s="61">
        <f t="shared" ref="EZ361:EZ366" si="440">+BX361+AK361+DL361+EY361</f>
        <v>0</v>
      </c>
      <c r="FA361" s="61">
        <f t="shared" ref="FA361:FA366" si="441">+E361+EZ361</f>
        <v>0</v>
      </c>
      <c r="FC361" s="61">
        <f t="shared" si="387"/>
        <v>0</v>
      </c>
    </row>
    <row r="362" spans="1:159" x14ac:dyDescent="0.25">
      <c r="A362" s="21">
        <f t="shared" si="354"/>
        <v>354</v>
      </c>
      <c r="B362" s="307"/>
      <c r="C362" s="129" t="s">
        <v>385</v>
      </c>
      <c r="D362" s="130">
        <v>107</v>
      </c>
      <c r="AK362" s="106">
        <f t="shared" si="435"/>
        <v>0</v>
      </c>
      <c r="BX362" s="61">
        <f t="shared" si="436"/>
        <v>0</v>
      </c>
      <c r="BY362" s="38">
        <f t="shared" si="380"/>
        <v>0</v>
      </c>
      <c r="BZ362" s="38">
        <f t="shared" si="381"/>
        <v>0</v>
      </c>
      <c r="CB362" s="2"/>
      <c r="CC362" s="2"/>
      <c r="DL362" s="38">
        <f t="shared" si="437"/>
        <v>0</v>
      </c>
      <c r="DM362" s="38">
        <f t="shared" si="438"/>
        <v>0</v>
      </c>
      <c r="EY362" s="61">
        <f t="shared" si="439"/>
        <v>0</v>
      </c>
      <c r="EZ362" s="61">
        <f t="shared" si="440"/>
        <v>0</v>
      </c>
      <c r="FA362" s="61">
        <f t="shared" si="441"/>
        <v>0</v>
      </c>
      <c r="FC362" s="61">
        <f t="shared" si="387"/>
        <v>0</v>
      </c>
    </row>
    <row r="363" spans="1:159" x14ac:dyDescent="0.25">
      <c r="A363" s="21">
        <f t="shared" si="354"/>
        <v>355</v>
      </c>
      <c r="B363" s="307"/>
      <c r="C363" s="132" t="s">
        <v>377</v>
      </c>
      <c r="D363" s="130">
        <v>107</v>
      </c>
      <c r="AK363" s="106">
        <f t="shared" si="435"/>
        <v>0</v>
      </c>
      <c r="BX363" s="61">
        <f t="shared" si="436"/>
        <v>0</v>
      </c>
      <c r="BY363" s="38">
        <f t="shared" si="380"/>
        <v>0</v>
      </c>
      <c r="BZ363" s="38">
        <f t="shared" si="381"/>
        <v>0</v>
      </c>
      <c r="CB363" s="2"/>
      <c r="CC363" s="2"/>
      <c r="DL363" s="38">
        <f t="shared" si="437"/>
        <v>0</v>
      </c>
      <c r="DM363" s="38">
        <f t="shared" si="438"/>
        <v>0</v>
      </c>
      <c r="EY363" s="61">
        <f t="shared" si="439"/>
        <v>0</v>
      </c>
      <c r="EZ363" s="61">
        <f t="shared" si="440"/>
        <v>0</v>
      </c>
      <c r="FA363" s="61">
        <f t="shared" si="441"/>
        <v>0</v>
      </c>
      <c r="FC363" s="61">
        <f t="shared" si="387"/>
        <v>0</v>
      </c>
    </row>
    <row r="364" spans="1:159" x14ac:dyDescent="0.25">
      <c r="A364" s="21">
        <f t="shared" si="354"/>
        <v>356</v>
      </c>
      <c r="B364" s="307"/>
      <c r="C364" s="129" t="s">
        <v>378</v>
      </c>
      <c r="D364" s="130">
        <v>107</v>
      </c>
      <c r="AK364" s="106">
        <f t="shared" si="435"/>
        <v>0</v>
      </c>
      <c r="BX364" s="61">
        <f t="shared" si="436"/>
        <v>0</v>
      </c>
      <c r="BY364" s="38">
        <f t="shared" si="380"/>
        <v>0</v>
      </c>
      <c r="BZ364" s="38">
        <f t="shared" si="381"/>
        <v>0</v>
      </c>
      <c r="CB364" s="2"/>
      <c r="CC364" s="2"/>
      <c r="DL364" s="38">
        <f t="shared" si="437"/>
        <v>0</v>
      </c>
      <c r="DM364" s="38">
        <f t="shared" si="438"/>
        <v>0</v>
      </c>
      <c r="EY364" s="61">
        <f t="shared" si="439"/>
        <v>0</v>
      </c>
      <c r="EZ364" s="61">
        <f t="shared" si="440"/>
        <v>0</v>
      </c>
      <c r="FA364" s="61">
        <f t="shared" si="441"/>
        <v>0</v>
      </c>
      <c r="FC364" s="61">
        <f t="shared" si="387"/>
        <v>0</v>
      </c>
    </row>
    <row r="365" spans="1:159" x14ac:dyDescent="0.25">
      <c r="A365" s="21">
        <f t="shared" si="354"/>
        <v>357</v>
      </c>
      <c r="B365" s="307"/>
      <c r="C365" s="129" t="s">
        <v>379</v>
      </c>
      <c r="D365" s="130">
        <v>107</v>
      </c>
      <c r="AK365" s="106">
        <f t="shared" si="435"/>
        <v>0</v>
      </c>
      <c r="BX365" s="61">
        <f t="shared" si="436"/>
        <v>0</v>
      </c>
      <c r="BY365" s="38">
        <f t="shared" si="380"/>
        <v>0</v>
      </c>
      <c r="BZ365" s="38">
        <f t="shared" si="381"/>
        <v>0</v>
      </c>
      <c r="CB365" s="2"/>
      <c r="CC365" s="2"/>
      <c r="DL365" s="38">
        <f t="shared" si="437"/>
        <v>0</v>
      </c>
      <c r="DM365" s="38">
        <f t="shared" si="438"/>
        <v>0</v>
      </c>
      <c r="EY365" s="61">
        <f t="shared" si="439"/>
        <v>0</v>
      </c>
      <c r="EZ365" s="61">
        <f t="shared" si="440"/>
        <v>0</v>
      </c>
      <c r="FA365" s="61">
        <f t="shared" si="441"/>
        <v>0</v>
      </c>
      <c r="FC365" s="61">
        <f t="shared" si="387"/>
        <v>0</v>
      </c>
    </row>
    <row r="366" spans="1:159" outlineLevel="1" x14ac:dyDescent="0.25">
      <c r="A366" s="21">
        <f t="shared" si="354"/>
        <v>358</v>
      </c>
      <c r="B366" s="308"/>
      <c r="C366" s="129" t="s">
        <v>380</v>
      </c>
      <c r="D366" s="130">
        <v>107</v>
      </c>
      <c r="AK366" s="106">
        <f t="shared" si="435"/>
        <v>0</v>
      </c>
      <c r="BX366" s="61">
        <f t="shared" si="436"/>
        <v>0</v>
      </c>
      <c r="BY366" s="38">
        <f t="shared" si="380"/>
        <v>0</v>
      </c>
      <c r="BZ366" s="38">
        <f t="shared" si="381"/>
        <v>0</v>
      </c>
      <c r="CB366" s="2"/>
      <c r="CC366" s="2"/>
      <c r="DL366" s="38">
        <f t="shared" si="437"/>
        <v>0</v>
      </c>
      <c r="DM366" s="38">
        <f t="shared" si="438"/>
        <v>0</v>
      </c>
      <c r="EY366" s="61">
        <f t="shared" si="439"/>
        <v>0</v>
      </c>
      <c r="EZ366" s="61">
        <f t="shared" si="440"/>
        <v>0</v>
      </c>
      <c r="FA366" s="61">
        <f t="shared" si="441"/>
        <v>0</v>
      </c>
      <c r="FC366" s="61">
        <f t="shared" si="387"/>
        <v>0</v>
      </c>
    </row>
    <row r="367" spans="1:159" outlineLevel="1" x14ac:dyDescent="0.25">
      <c r="A367" s="21">
        <f t="shared" si="354"/>
        <v>359</v>
      </c>
      <c r="B367" s="298" t="s">
        <v>392</v>
      </c>
      <c r="C367" s="299"/>
      <c r="D367" s="300"/>
      <c r="E367" s="108">
        <f t="shared" ref="E367:BZ367" si="442">SUM(E361:E366)</f>
        <v>0</v>
      </c>
      <c r="F367" s="108">
        <f t="shared" si="442"/>
        <v>0</v>
      </c>
      <c r="G367" s="108">
        <f t="shared" si="442"/>
        <v>0</v>
      </c>
      <c r="H367" s="108">
        <f t="shared" si="442"/>
        <v>0</v>
      </c>
      <c r="I367" s="108">
        <f t="shared" si="442"/>
        <v>0</v>
      </c>
      <c r="J367" s="108">
        <f t="shared" si="442"/>
        <v>0</v>
      </c>
      <c r="K367" s="108">
        <f t="shared" si="442"/>
        <v>0</v>
      </c>
      <c r="L367" s="108">
        <f t="shared" si="442"/>
        <v>0</v>
      </c>
      <c r="M367" s="108">
        <f t="shared" si="442"/>
        <v>0</v>
      </c>
      <c r="N367" s="108">
        <f t="shared" si="442"/>
        <v>0</v>
      </c>
      <c r="O367" s="108">
        <f t="shared" si="442"/>
        <v>0</v>
      </c>
      <c r="P367" s="108">
        <f t="shared" si="442"/>
        <v>0</v>
      </c>
      <c r="Q367" s="108">
        <f t="shared" si="442"/>
        <v>0</v>
      </c>
      <c r="R367" s="108">
        <f t="shared" si="442"/>
        <v>0</v>
      </c>
      <c r="S367" s="108">
        <f t="shared" si="442"/>
        <v>0</v>
      </c>
      <c r="T367" s="108">
        <f t="shared" si="442"/>
        <v>0</v>
      </c>
      <c r="U367" s="108">
        <f t="shared" si="442"/>
        <v>0</v>
      </c>
      <c r="V367" s="108">
        <f t="shared" si="442"/>
        <v>0</v>
      </c>
      <c r="W367" s="108">
        <f t="shared" si="442"/>
        <v>0</v>
      </c>
      <c r="X367" s="108">
        <f t="shared" si="442"/>
        <v>0</v>
      </c>
      <c r="Y367" s="108">
        <f t="shared" si="442"/>
        <v>0</v>
      </c>
      <c r="Z367" s="108">
        <f t="shared" si="442"/>
        <v>0</v>
      </c>
      <c r="AA367" s="108">
        <f t="shared" si="442"/>
        <v>0</v>
      </c>
      <c r="AB367" s="108">
        <f t="shared" si="442"/>
        <v>0</v>
      </c>
      <c r="AC367" s="108">
        <f t="shared" si="442"/>
        <v>0</v>
      </c>
      <c r="AD367" s="108">
        <f t="shared" si="442"/>
        <v>0</v>
      </c>
      <c r="AE367" s="108">
        <f t="shared" si="442"/>
        <v>0</v>
      </c>
      <c r="AF367" s="108">
        <f t="shared" si="442"/>
        <v>0</v>
      </c>
      <c r="AG367" s="108">
        <f t="shared" si="442"/>
        <v>0</v>
      </c>
      <c r="AH367" s="108">
        <f t="shared" si="442"/>
        <v>0</v>
      </c>
      <c r="AI367" s="108">
        <f t="shared" si="442"/>
        <v>0</v>
      </c>
      <c r="AJ367" s="108">
        <f t="shared" si="442"/>
        <v>0</v>
      </c>
      <c r="AK367" s="108">
        <f t="shared" si="442"/>
        <v>0</v>
      </c>
      <c r="AL367" s="108">
        <f t="shared" si="442"/>
        <v>0</v>
      </c>
      <c r="AM367" s="108">
        <f t="shared" si="442"/>
        <v>0</v>
      </c>
      <c r="AN367" s="108">
        <f t="shared" si="442"/>
        <v>0</v>
      </c>
      <c r="AO367" s="108">
        <f t="shared" si="442"/>
        <v>0</v>
      </c>
      <c r="AP367" s="108">
        <f t="shared" si="442"/>
        <v>0</v>
      </c>
      <c r="AQ367" s="108">
        <f t="shared" si="442"/>
        <v>0</v>
      </c>
      <c r="AR367" s="108">
        <f t="shared" si="442"/>
        <v>0</v>
      </c>
      <c r="AS367" s="108">
        <f t="shared" si="442"/>
        <v>0</v>
      </c>
      <c r="AT367" s="108">
        <f t="shared" si="442"/>
        <v>0</v>
      </c>
      <c r="AU367" s="108">
        <f t="shared" si="442"/>
        <v>0</v>
      </c>
      <c r="AV367" s="108">
        <f t="shared" si="442"/>
        <v>0</v>
      </c>
      <c r="AW367" s="108">
        <f t="shared" si="442"/>
        <v>0</v>
      </c>
      <c r="AX367" s="108">
        <f t="shared" si="442"/>
        <v>0</v>
      </c>
      <c r="AY367" s="108">
        <f t="shared" si="442"/>
        <v>0</v>
      </c>
      <c r="AZ367" s="108">
        <f t="shared" si="442"/>
        <v>0</v>
      </c>
      <c r="BA367" s="108">
        <f t="shared" si="442"/>
        <v>0</v>
      </c>
      <c r="BB367" s="108">
        <f t="shared" si="442"/>
        <v>0</v>
      </c>
      <c r="BC367" s="108">
        <f t="shared" si="442"/>
        <v>0</v>
      </c>
      <c r="BD367" s="108">
        <f t="shared" si="442"/>
        <v>0</v>
      </c>
      <c r="BE367" s="108">
        <f t="shared" si="442"/>
        <v>0</v>
      </c>
      <c r="BF367" s="108">
        <f t="shared" si="442"/>
        <v>0</v>
      </c>
      <c r="BG367" s="108">
        <f t="shared" si="442"/>
        <v>0</v>
      </c>
      <c r="BH367" s="108">
        <f t="shared" si="442"/>
        <v>0</v>
      </c>
      <c r="BI367" s="108">
        <f t="shared" si="442"/>
        <v>0</v>
      </c>
      <c r="BJ367" s="108">
        <f t="shared" si="442"/>
        <v>0</v>
      </c>
      <c r="BK367" s="108">
        <f t="shared" si="442"/>
        <v>0</v>
      </c>
      <c r="BL367" s="108">
        <f t="shared" si="442"/>
        <v>0</v>
      </c>
      <c r="BM367" s="108">
        <f t="shared" si="442"/>
        <v>0</v>
      </c>
      <c r="BN367" s="108">
        <f t="shared" si="442"/>
        <v>0</v>
      </c>
      <c r="BO367" s="108">
        <f t="shared" ref="BO367:BQ367" si="443">SUM(BO361:BO366)</f>
        <v>0</v>
      </c>
      <c r="BP367" s="108">
        <f t="shared" si="443"/>
        <v>0</v>
      </c>
      <c r="BQ367" s="108">
        <f t="shared" si="443"/>
        <v>0</v>
      </c>
      <c r="BR367" s="108">
        <f t="shared" si="442"/>
        <v>0</v>
      </c>
      <c r="BS367" s="108">
        <f t="shared" ref="BS367" si="444">SUM(BS361:BS366)</f>
        <v>0</v>
      </c>
      <c r="BT367" s="108">
        <f t="shared" si="442"/>
        <v>0</v>
      </c>
      <c r="BU367" s="108">
        <f t="shared" si="442"/>
        <v>0</v>
      </c>
      <c r="BV367" s="108">
        <f t="shared" si="442"/>
        <v>0</v>
      </c>
      <c r="BW367" s="108">
        <f t="shared" si="442"/>
        <v>0</v>
      </c>
      <c r="BX367" s="108">
        <f t="shared" si="442"/>
        <v>0</v>
      </c>
      <c r="BY367" s="108">
        <f t="shared" si="442"/>
        <v>0</v>
      </c>
      <c r="BZ367" s="108">
        <f t="shared" si="442"/>
        <v>0</v>
      </c>
      <c r="CA367" s="108">
        <f t="shared" ref="CA367:EL367" si="445">SUM(CA361:CA366)</f>
        <v>0</v>
      </c>
      <c r="CB367" s="108">
        <f t="shared" si="445"/>
        <v>0</v>
      </c>
      <c r="CC367" s="108">
        <f t="shared" si="445"/>
        <v>0</v>
      </c>
      <c r="CD367" s="108">
        <f t="shared" si="445"/>
        <v>0</v>
      </c>
      <c r="CE367" s="108">
        <f t="shared" si="445"/>
        <v>0</v>
      </c>
      <c r="CF367" s="108">
        <f t="shared" si="445"/>
        <v>0</v>
      </c>
      <c r="CG367" s="108">
        <f t="shared" si="445"/>
        <v>0</v>
      </c>
      <c r="CH367" s="108">
        <f t="shared" si="445"/>
        <v>0</v>
      </c>
      <c r="CI367" s="108">
        <f t="shared" si="445"/>
        <v>0</v>
      </c>
      <c r="CJ367" s="108">
        <f t="shared" si="445"/>
        <v>0</v>
      </c>
      <c r="CK367" s="108">
        <f t="shared" si="445"/>
        <v>0</v>
      </c>
      <c r="CL367" s="108">
        <f t="shared" si="445"/>
        <v>0</v>
      </c>
      <c r="CM367" s="108">
        <f t="shared" si="445"/>
        <v>0</v>
      </c>
      <c r="CN367" s="108">
        <f t="shared" si="445"/>
        <v>0</v>
      </c>
      <c r="CO367" s="108">
        <f t="shared" si="445"/>
        <v>0</v>
      </c>
      <c r="CP367" s="108">
        <f t="shared" si="445"/>
        <v>0</v>
      </c>
      <c r="CQ367" s="108">
        <f t="shared" si="445"/>
        <v>0</v>
      </c>
      <c r="CR367" s="108">
        <f t="shared" si="445"/>
        <v>0</v>
      </c>
      <c r="CS367" s="108">
        <f t="shared" si="445"/>
        <v>0</v>
      </c>
      <c r="CT367" s="108">
        <f t="shared" si="445"/>
        <v>0</v>
      </c>
      <c r="CU367" s="108">
        <f t="shared" si="445"/>
        <v>0</v>
      </c>
      <c r="CV367" s="108">
        <f t="shared" si="445"/>
        <v>0</v>
      </c>
      <c r="CW367" s="108">
        <f t="shared" si="445"/>
        <v>0</v>
      </c>
      <c r="CX367" s="108">
        <f t="shared" si="445"/>
        <v>0</v>
      </c>
      <c r="CY367" s="108">
        <f t="shared" si="445"/>
        <v>0</v>
      </c>
      <c r="CZ367" s="108">
        <f t="shared" si="445"/>
        <v>0</v>
      </c>
      <c r="DA367" s="108">
        <f t="shared" si="445"/>
        <v>0</v>
      </c>
      <c r="DB367" s="108">
        <f t="shared" si="445"/>
        <v>0</v>
      </c>
      <c r="DC367" s="108">
        <f t="shared" si="445"/>
        <v>0</v>
      </c>
      <c r="DD367" s="108">
        <f t="shared" si="445"/>
        <v>0</v>
      </c>
      <c r="DE367" s="108">
        <f t="shared" si="445"/>
        <v>0</v>
      </c>
      <c r="DF367" s="108">
        <f t="shared" si="445"/>
        <v>0</v>
      </c>
      <c r="DG367" s="108">
        <f t="shared" si="445"/>
        <v>0</v>
      </c>
      <c r="DH367" s="108">
        <f t="shared" si="445"/>
        <v>0</v>
      </c>
      <c r="DI367" s="108">
        <f t="shared" si="445"/>
        <v>0</v>
      </c>
      <c r="DJ367" s="108">
        <f t="shared" si="445"/>
        <v>0</v>
      </c>
      <c r="DK367" s="108">
        <f t="shared" si="445"/>
        <v>0</v>
      </c>
      <c r="DL367" s="108">
        <f t="shared" si="445"/>
        <v>0</v>
      </c>
      <c r="DM367" s="108">
        <f t="shared" si="445"/>
        <v>0</v>
      </c>
      <c r="DN367" s="108">
        <f t="shared" si="445"/>
        <v>0</v>
      </c>
      <c r="DO367" s="108">
        <f t="shared" si="445"/>
        <v>0</v>
      </c>
      <c r="DP367" s="108">
        <f t="shared" si="445"/>
        <v>0</v>
      </c>
      <c r="DQ367" s="108">
        <f t="shared" si="445"/>
        <v>0</v>
      </c>
      <c r="DR367" s="108">
        <f t="shared" si="445"/>
        <v>0</v>
      </c>
      <c r="DS367" s="108">
        <f t="shared" si="445"/>
        <v>0</v>
      </c>
      <c r="DT367" s="108">
        <f t="shared" si="445"/>
        <v>0</v>
      </c>
      <c r="DU367" s="108">
        <f t="shared" si="445"/>
        <v>0</v>
      </c>
      <c r="DV367" s="108">
        <f t="shared" si="445"/>
        <v>0</v>
      </c>
      <c r="DW367" s="108">
        <f t="shared" si="445"/>
        <v>0</v>
      </c>
      <c r="DX367" s="108">
        <f t="shared" si="445"/>
        <v>0</v>
      </c>
      <c r="DY367" s="108">
        <f t="shared" si="445"/>
        <v>0</v>
      </c>
      <c r="DZ367" s="108">
        <f t="shared" si="445"/>
        <v>0</v>
      </c>
      <c r="EA367" s="108">
        <f t="shared" si="445"/>
        <v>0</v>
      </c>
      <c r="EB367" s="108">
        <f t="shared" si="445"/>
        <v>0</v>
      </c>
      <c r="EC367" s="108">
        <f t="shared" si="445"/>
        <v>0</v>
      </c>
      <c r="ED367" s="108">
        <f t="shared" si="445"/>
        <v>0</v>
      </c>
      <c r="EE367" s="108">
        <f t="shared" si="445"/>
        <v>0</v>
      </c>
      <c r="EF367" s="108">
        <f t="shared" si="445"/>
        <v>0</v>
      </c>
      <c r="EG367" s="108">
        <f t="shared" si="445"/>
        <v>0</v>
      </c>
      <c r="EH367" s="108">
        <f t="shared" si="445"/>
        <v>0</v>
      </c>
      <c r="EI367" s="108">
        <f t="shared" si="445"/>
        <v>0</v>
      </c>
      <c r="EJ367" s="108">
        <f t="shared" si="445"/>
        <v>0</v>
      </c>
      <c r="EK367" s="108">
        <f t="shared" si="445"/>
        <v>0</v>
      </c>
      <c r="EL367" s="108">
        <f t="shared" si="445"/>
        <v>0</v>
      </c>
      <c r="EM367" s="108">
        <f t="shared" ref="EM367:EY367" si="446">SUM(EM361:EM366)</f>
        <v>0</v>
      </c>
      <c r="EN367" s="108">
        <f t="shared" si="446"/>
        <v>0</v>
      </c>
      <c r="EO367" s="108">
        <f t="shared" si="446"/>
        <v>0</v>
      </c>
      <c r="EP367" s="108">
        <f t="shared" si="446"/>
        <v>0</v>
      </c>
      <c r="EQ367" s="108">
        <f t="shared" si="446"/>
        <v>0</v>
      </c>
      <c r="ER367" s="108">
        <f t="shared" si="446"/>
        <v>0</v>
      </c>
      <c r="ES367" s="108">
        <f t="shared" si="446"/>
        <v>0</v>
      </c>
      <c r="ET367" s="108">
        <f t="shared" si="446"/>
        <v>0</v>
      </c>
      <c r="EU367" s="108">
        <f t="shared" si="446"/>
        <v>0</v>
      </c>
      <c r="EV367" s="108">
        <f t="shared" si="446"/>
        <v>0</v>
      </c>
      <c r="EW367" s="108">
        <f t="shared" si="446"/>
        <v>0</v>
      </c>
      <c r="EX367" s="108">
        <f t="shared" si="446"/>
        <v>0</v>
      </c>
      <c r="EY367" s="108">
        <f t="shared" si="446"/>
        <v>0</v>
      </c>
      <c r="EZ367" s="108">
        <f>SUM(EZ361:EZ366)</f>
        <v>0</v>
      </c>
      <c r="FA367" s="108">
        <f>SUM(FA361:FA366)</f>
        <v>0</v>
      </c>
      <c r="FB367" s="108">
        <f t="shared" ref="FB367:FC367" si="447">SUM(FB361:FB366)</f>
        <v>0</v>
      </c>
      <c r="FC367" s="108">
        <f t="shared" si="447"/>
        <v>0</v>
      </c>
    </row>
    <row r="368" spans="1:159" ht="15.6" customHeight="1" outlineLevel="2" x14ac:dyDescent="0.25">
      <c r="A368" s="21">
        <f t="shared" si="354"/>
        <v>360</v>
      </c>
      <c r="B368" s="307"/>
      <c r="C368" s="145" t="s">
        <v>393</v>
      </c>
      <c r="D368" s="146">
        <v>108</v>
      </c>
      <c r="E368" s="61"/>
      <c r="AK368" s="106">
        <f t="shared" si="435"/>
        <v>0</v>
      </c>
      <c r="BN368" s="61"/>
      <c r="BP368" s="61"/>
      <c r="BR368" s="61"/>
      <c r="BU368" s="61"/>
      <c r="BV368" s="61"/>
      <c r="BX368" s="61">
        <f>SUM(AL368:BW368)</f>
        <v>0</v>
      </c>
      <c r="BY368" s="38">
        <f t="shared" si="380"/>
        <v>0</v>
      </c>
      <c r="BZ368" s="38">
        <f t="shared" si="381"/>
        <v>0</v>
      </c>
      <c r="CB368" s="2"/>
      <c r="CC368" s="2"/>
      <c r="DC368" s="61"/>
      <c r="DE368" s="61"/>
      <c r="DL368" s="38">
        <f t="shared" ref="DL368:DL372" si="448">SUM(CA368:DK368)</f>
        <v>0</v>
      </c>
      <c r="DM368" s="38">
        <f t="shared" ref="DM368:DM372" si="449">DL368+BZ368</f>
        <v>0</v>
      </c>
      <c r="EP368" s="61"/>
      <c r="EQ368" s="61"/>
      <c r="ER368" s="61"/>
      <c r="EY368" s="61">
        <f t="shared" ref="EY368:EY372" si="450">SUM(DN368:EX368)</f>
        <v>0</v>
      </c>
      <c r="EZ368" s="61">
        <f t="shared" ref="EZ368:EZ372" si="451">+BX368+AK368+DL368+EY368</f>
        <v>0</v>
      </c>
      <c r="FA368" s="61">
        <f t="shared" ref="FA368:FA372" si="452">+E368+EZ368</f>
        <v>0</v>
      </c>
      <c r="FC368" s="61">
        <f t="shared" si="387"/>
        <v>0</v>
      </c>
    </row>
    <row r="369" spans="1:159" ht="15.6" customHeight="1" outlineLevel="2" x14ac:dyDescent="0.25">
      <c r="A369" s="21">
        <f t="shared" si="354"/>
        <v>361</v>
      </c>
      <c r="B369" s="307"/>
      <c r="C369" s="147" t="s">
        <v>394</v>
      </c>
      <c r="D369" s="123">
        <v>108</v>
      </c>
      <c r="E369" s="61">
        <v>-493738.47000000003</v>
      </c>
      <c r="AC369" s="61"/>
      <c r="AK369" s="106">
        <f t="shared" si="435"/>
        <v>0</v>
      </c>
      <c r="BI369" s="61"/>
      <c r="BN369" s="61">
        <v>1.0000000009313226E-2</v>
      </c>
      <c r="BP369" s="61"/>
      <c r="BR369" s="61"/>
      <c r="BU369" s="61"/>
      <c r="BV369" s="61"/>
      <c r="BX369" s="61">
        <f>SUM(AL369:BW369)</f>
        <v>1.0000000009313226E-2</v>
      </c>
      <c r="BY369" s="38">
        <f t="shared" si="380"/>
        <v>1.0000000009313226E-2</v>
      </c>
      <c r="BZ369" s="38">
        <f t="shared" si="381"/>
        <v>-493738.46</v>
      </c>
      <c r="CB369" s="2"/>
      <c r="CC369" s="2"/>
      <c r="DC369" s="61">
        <v>1.0000000009313226E-2</v>
      </c>
      <c r="DE369" s="61"/>
      <c r="DL369" s="38">
        <f t="shared" si="448"/>
        <v>1.0000000009313226E-2</v>
      </c>
      <c r="DM369" s="38">
        <f t="shared" si="449"/>
        <v>-493738.45</v>
      </c>
      <c r="EP369" s="61"/>
      <c r="EQ369" s="61"/>
      <c r="ER369" s="61"/>
      <c r="EY369" s="61">
        <f t="shared" si="450"/>
        <v>0</v>
      </c>
      <c r="EZ369" s="61">
        <f t="shared" si="451"/>
        <v>2.0000000018626451E-2</v>
      </c>
      <c r="FA369" s="61">
        <f t="shared" si="452"/>
        <v>-493738.45</v>
      </c>
      <c r="FC369" s="61">
        <f t="shared" si="387"/>
        <v>-493738.45</v>
      </c>
    </row>
    <row r="370" spans="1:159" ht="15.6" customHeight="1" outlineLevel="2" x14ac:dyDescent="0.25">
      <c r="A370" s="21">
        <f t="shared" si="354"/>
        <v>362</v>
      </c>
      <c r="B370" s="307"/>
      <c r="C370" s="147" t="s">
        <v>395</v>
      </c>
      <c r="D370" s="123">
        <v>108</v>
      </c>
      <c r="E370" s="61">
        <v>-5865540.9500000002</v>
      </c>
      <c r="AC370" s="61"/>
      <c r="AK370" s="106">
        <f t="shared" si="435"/>
        <v>0</v>
      </c>
      <c r="BI370" s="61"/>
      <c r="BN370" s="61"/>
      <c r="BP370" s="61"/>
      <c r="BR370" s="61"/>
      <c r="BU370" s="61"/>
      <c r="BV370" s="61"/>
      <c r="BX370" s="61">
        <f>SUM(AL370:BW370)</f>
        <v>0</v>
      </c>
      <c r="BY370" s="38">
        <f t="shared" si="380"/>
        <v>0</v>
      </c>
      <c r="BZ370" s="38">
        <f t="shared" si="381"/>
        <v>-5865540.9500000002</v>
      </c>
      <c r="CB370" s="2"/>
      <c r="CC370" s="2"/>
      <c r="DC370" s="61"/>
      <c r="DE370" s="61"/>
      <c r="DL370" s="38">
        <f t="shared" si="448"/>
        <v>0</v>
      </c>
      <c r="DM370" s="38">
        <f t="shared" si="449"/>
        <v>-5865540.9500000002</v>
      </c>
      <c r="EP370" s="61"/>
      <c r="EQ370" s="61"/>
      <c r="ER370" s="61"/>
      <c r="EY370" s="61">
        <f t="shared" si="450"/>
        <v>0</v>
      </c>
      <c r="EZ370" s="61">
        <f t="shared" si="451"/>
        <v>0</v>
      </c>
      <c r="FA370" s="61">
        <f t="shared" si="452"/>
        <v>-5865540.9500000002</v>
      </c>
      <c r="FC370" s="61">
        <f t="shared" si="387"/>
        <v>-5865540.9500000002</v>
      </c>
    </row>
    <row r="371" spans="1:159" ht="15.6" customHeight="1" outlineLevel="2" x14ac:dyDescent="0.25">
      <c r="A371" s="21">
        <f t="shared" si="354"/>
        <v>363</v>
      </c>
      <c r="B371" s="307"/>
      <c r="C371" s="147" t="s">
        <v>396</v>
      </c>
      <c r="D371" s="123">
        <v>108</v>
      </c>
      <c r="E371" s="61">
        <v>-1083.3399999999999</v>
      </c>
      <c r="AC371" s="61"/>
      <c r="AK371" s="106">
        <f t="shared" si="435"/>
        <v>0</v>
      </c>
      <c r="BI371" s="61"/>
      <c r="BN371" s="61"/>
      <c r="BP371" s="61"/>
      <c r="BR371" s="61"/>
      <c r="BU371" s="61"/>
      <c r="BV371" s="61"/>
      <c r="BX371" s="61">
        <f>SUM(AL371:BW371)</f>
        <v>0</v>
      </c>
      <c r="BY371" s="38">
        <f t="shared" si="380"/>
        <v>0</v>
      </c>
      <c r="BZ371" s="38">
        <f t="shared" si="381"/>
        <v>-1083.3399999999999</v>
      </c>
      <c r="CB371" s="2"/>
      <c r="CC371" s="2"/>
      <c r="DC371" s="61"/>
      <c r="DE371" s="61"/>
      <c r="DL371" s="38">
        <f t="shared" si="448"/>
        <v>0</v>
      </c>
      <c r="DM371" s="38">
        <f t="shared" si="449"/>
        <v>-1083.3399999999999</v>
      </c>
      <c r="EP371" s="61"/>
      <c r="EQ371" s="61"/>
      <c r="ER371" s="61"/>
      <c r="EY371" s="61">
        <f t="shared" si="450"/>
        <v>0</v>
      </c>
      <c r="EZ371" s="61">
        <f t="shared" si="451"/>
        <v>0</v>
      </c>
      <c r="FA371" s="61">
        <f t="shared" si="452"/>
        <v>-1083.3399999999999</v>
      </c>
      <c r="FC371" s="61">
        <f t="shared" si="387"/>
        <v>-1083.3399999999999</v>
      </c>
    </row>
    <row r="372" spans="1:159" ht="15.6" customHeight="1" outlineLevel="2" x14ac:dyDescent="0.25">
      <c r="A372" s="21">
        <f t="shared" si="354"/>
        <v>364</v>
      </c>
      <c r="B372" s="307"/>
      <c r="C372" s="148" t="s">
        <v>397</v>
      </c>
      <c r="D372" s="149">
        <v>108</v>
      </c>
      <c r="AK372" s="106">
        <f t="shared" si="435"/>
        <v>0</v>
      </c>
      <c r="BX372" s="61">
        <f>SUM(AL372:BW372)</f>
        <v>0</v>
      </c>
      <c r="BY372" s="38">
        <f t="shared" si="380"/>
        <v>0</v>
      </c>
      <c r="BZ372" s="38">
        <f t="shared" si="381"/>
        <v>0</v>
      </c>
      <c r="CB372" s="2"/>
      <c r="CC372" s="2"/>
      <c r="DL372" s="38">
        <f t="shared" si="448"/>
        <v>0</v>
      </c>
      <c r="DM372" s="38">
        <f t="shared" si="449"/>
        <v>0</v>
      </c>
      <c r="EY372" s="61">
        <f t="shared" si="450"/>
        <v>0</v>
      </c>
      <c r="EZ372" s="61">
        <f t="shared" si="451"/>
        <v>0</v>
      </c>
      <c r="FA372" s="61">
        <f t="shared" si="452"/>
        <v>0</v>
      </c>
      <c r="FC372" s="61">
        <f t="shared" si="387"/>
        <v>0</v>
      </c>
    </row>
    <row r="373" spans="1:159" ht="15.6" customHeight="1" outlineLevel="2" x14ac:dyDescent="0.25">
      <c r="A373" s="21">
        <f t="shared" si="354"/>
        <v>365</v>
      </c>
      <c r="B373" s="307"/>
      <c r="C373" s="314" t="s">
        <v>398</v>
      </c>
      <c r="D373" s="315"/>
      <c r="E373" s="108">
        <f t="shared" ref="E373:BZ373" si="453">SUM(E368:E372)</f>
        <v>-6360362.7599999998</v>
      </c>
      <c r="F373" s="108">
        <f t="shared" si="453"/>
        <v>0</v>
      </c>
      <c r="G373" s="108">
        <f t="shared" si="453"/>
        <v>0</v>
      </c>
      <c r="H373" s="108">
        <f t="shared" si="453"/>
        <v>0</v>
      </c>
      <c r="I373" s="108">
        <f t="shared" si="453"/>
        <v>0</v>
      </c>
      <c r="J373" s="108">
        <f t="shared" si="453"/>
        <v>0</v>
      </c>
      <c r="K373" s="108">
        <f t="shared" si="453"/>
        <v>0</v>
      </c>
      <c r="L373" s="108">
        <f t="shared" si="453"/>
        <v>0</v>
      </c>
      <c r="M373" s="108">
        <f t="shared" si="453"/>
        <v>0</v>
      </c>
      <c r="N373" s="108">
        <f t="shared" si="453"/>
        <v>0</v>
      </c>
      <c r="O373" s="108">
        <f t="shared" si="453"/>
        <v>0</v>
      </c>
      <c r="P373" s="108">
        <f t="shared" si="453"/>
        <v>0</v>
      </c>
      <c r="Q373" s="108">
        <f t="shared" si="453"/>
        <v>0</v>
      </c>
      <c r="R373" s="108">
        <f t="shared" si="453"/>
        <v>0</v>
      </c>
      <c r="S373" s="108">
        <f t="shared" si="453"/>
        <v>0</v>
      </c>
      <c r="T373" s="108">
        <f t="shared" si="453"/>
        <v>0</v>
      </c>
      <c r="U373" s="108">
        <f t="shared" si="453"/>
        <v>0</v>
      </c>
      <c r="V373" s="108">
        <f t="shared" si="453"/>
        <v>0</v>
      </c>
      <c r="W373" s="108">
        <f t="shared" si="453"/>
        <v>0</v>
      </c>
      <c r="X373" s="108">
        <f t="shared" si="453"/>
        <v>0</v>
      </c>
      <c r="Y373" s="108">
        <f t="shared" si="453"/>
        <v>0</v>
      </c>
      <c r="Z373" s="108">
        <f t="shared" si="453"/>
        <v>0</v>
      </c>
      <c r="AA373" s="108">
        <f t="shared" si="453"/>
        <v>0</v>
      </c>
      <c r="AB373" s="108">
        <f t="shared" si="453"/>
        <v>0</v>
      </c>
      <c r="AC373" s="108">
        <f t="shared" si="453"/>
        <v>0</v>
      </c>
      <c r="AD373" s="108">
        <f t="shared" si="453"/>
        <v>0</v>
      </c>
      <c r="AE373" s="108">
        <f t="shared" si="453"/>
        <v>0</v>
      </c>
      <c r="AF373" s="108">
        <f t="shared" si="453"/>
        <v>0</v>
      </c>
      <c r="AG373" s="108">
        <f t="shared" si="453"/>
        <v>0</v>
      </c>
      <c r="AH373" s="108">
        <f t="shared" si="453"/>
        <v>0</v>
      </c>
      <c r="AI373" s="108">
        <f t="shared" si="453"/>
        <v>0</v>
      </c>
      <c r="AJ373" s="108">
        <f t="shared" si="453"/>
        <v>0</v>
      </c>
      <c r="AK373" s="108">
        <f t="shared" si="453"/>
        <v>0</v>
      </c>
      <c r="AL373" s="108">
        <f t="shared" si="453"/>
        <v>0</v>
      </c>
      <c r="AM373" s="108">
        <f t="shared" si="453"/>
        <v>0</v>
      </c>
      <c r="AN373" s="108">
        <f t="shared" si="453"/>
        <v>0</v>
      </c>
      <c r="AO373" s="108">
        <f t="shared" si="453"/>
        <v>0</v>
      </c>
      <c r="AP373" s="108">
        <f t="shared" si="453"/>
        <v>0</v>
      </c>
      <c r="AQ373" s="108">
        <f t="shared" si="453"/>
        <v>0</v>
      </c>
      <c r="AR373" s="108">
        <f t="shared" si="453"/>
        <v>0</v>
      </c>
      <c r="AS373" s="108">
        <f t="shared" si="453"/>
        <v>0</v>
      </c>
      <c r="AT373" s="108">
        <f t="shared" si="453"/>
        <v>0</v>
      </c>
      <c r="AU373" s="108">
        <f t="shared" si="453"/>
        <v>0</v>
      </c>
      <c r="AV373" s="108">
        <f t="shared" si="453"/>
        <v>0</v>
      </c>
      <c r="AW373" s="108">
        <f t="shared" si="453"/>
        <v>0</v>
      </c>
      <c r="AX373" s="108">
        <f t="shared" si="453"/>
        <v>0</v>
      </c>
      <c r="AY373" s="108">
        <f t="shared" si="453"/>
        <v>0</v>
      </c>
      <c r="AZ373" s="108">
        <f t="shared" si="453"/>
        <v>0</v>
      </c>
      <c r="BA373" s="108">
        <f t="shared" si="453"/>
        <v>0</v>
      </c>
      <c r="BB373" s="108">
        <f t="shared" si="453"/>
        <v>0</v>
      </c>
      <c r="BC373" s="108">
        <f t="shared" si="453"/>
        <v>0</v>
      </c>
      <c r="BD373" s="108">
        <f t="shared" si="453"/>
        <v>0</v>
      </c>
      <c r="BE373" s="108">
        <f t="shared" si="453"/>
        <v>0</v>
      </c>
      <c r="BF373" s="108">
        <f t="shared" si="453"/>
        <v>0</v>
      </c>
      <c r="BG373" s="108">
        <f t="shared" si="453"/>
        <v>0</v>
      </c>
      <c r="BH373" s="108">
        <f t="shared" si="453"/>
        <v>0</v>
      </c>
      <c r="BI373" s="108">
        <f t="shared" si="453"/>
        <v>0</v>
      </c>
      <c r="BJ373" s="108">
        <f t="shared" si="453"/>
        <v>0</v>
      </c>
      <c r="BK373" s="108">
        <f t="shared" si="453"/>
        <v>0</v>
      </c>
      <c r="BL373" s="108">
        <f t="shared" si="453"/>
        <v>0</v>
      </c>
      <c r="BM373" s="108">
        <f t="shared" si="453"/>
        <v>0</v>
      </c>
      <c r="BN373" s="108">
        <f t="shared" si="453"/>
        <v>1.0000000009313226E-2</v>
      </c>
      <c r="BO373" s="108">
        <f t="shared" si="453"/>
        <v>0</v>
      </c>
      <c r="BP373" s="108">
        <f t="shared" si="453"/>
        <v>0</v>
      </c>
      <c r="BQ373" s="108">
        <f t="shared" si="453"/>
        <v>0</v>
      </c>
      <c r="BR373" s="108">
        <f t="shared" si="453"/>
        <v>0</v>
      </c>
      <c r="BS373" s="108">
        <f t="shared" si="453"/>
        <v>0</v>
      </c>
      <c r="BT373" s="108">
        <f t="shared" si="453"/>
        <v>0</v>
      </c>
      <c r="BU373" s="108">
        <f t="shared" si="453"/>
        <v>0</v>
      </c>
      <c r="BV373" s="108">
        <f t="shared" si="453"/>
        <v>0</v>
      </c>
      <c r="BW373" s="108">
        <f t="shared" si="453"/>
        <v>0</v>
      </c>
      <c r="BX373" s="108">
        <f t="shared" si="453"/>
        <v>1.0000000009313226E-2</v>
      </c>
      <c r="BY373" s="108">
        <f t="shared" si="453"/>
        <v>1.0000000009313226E-2</v>
      </c>
      <c r="BZ373" s="108">
        <f t="shared" si="453"/>
        <v>-6360362.75</v>
      </c>
      <c r="CA373" s="108">
        <f t="shared" ref="CA373:EL373" si="454">SUM(CA368:CA372)</f>
        <v>0</v>
      </c>
      <c r="CB373" s="108">
        <f t="shared" si="454"/>
        <v>0</v>
      </c>
      <c r="CC373" s="108">
        <f t="shared" si="454"/>
        <v>0</v>
      </c>
      <c r="CD373" s="108">
        <f t="shared" si="454"/>
        <v>0</v>
      </c>
      <c r="CE373" s="108">
        <f t="shared" si="454"/>
        <v>0</v>
      </c>
      <c r="CF373" s="108">
        <f t="shared" si="454"/>
        <v>0</v>
      </c>
      <c r="CG373" s="108">
        <f t="shared" si="454"/>
        <v>0</v>
      </c>
      <c r="CH373" s="108">
        <f t="shared" si="454"/>
        <v>0</v>
      </c>
      <c r="CI373" s="108">
        <f t="shared" si="454"/>
        <v>0</v>
      </c>
      <c r="CJ373" s="108">
        <f t="shared" si="454"/>
        <v>0</v>
      </c>
      <c r="CK373" s="108">
        <f t="shared" si="454"/>
        <v>0</v>
      </c>
      <c r="CL373" s="108">
        <f t="shared" si="454"/>
        <v>0</v>
      </c>
      <c r="CM373" s="108">
        <f t="shared" si="454"/>
        <v>0</v>
      </c>
      <c r="CN373" s="108">
        <f t="shared" si="454"/>
        <v>0</v>
      </c>
      <c r="CO373" s="108">
        <f t="shared" si="454"/>
        <v>0</v>
      </c>
      <c r="CP373" s="108">
        <f t="shared" si="454"/>
        <v>0</v>
      </c>
      <c r="CQ373" s="108">
        <f t="shared" si="454"/>
        <v>0</v>
      </c>
      <c r="CR373" s="108">
        <f t="shared" si="454"/>
        <v>0</v>
      </c>
      <c r="CS373" s="108">
        <f t="shared" si="454"/>
        <v>0</v>
      </c>
      <c r="CT373" s="108">
        <f t="shared" si="454"/>
        <v>0</v>
      </c>
      <c r="CU373" s="108">
        <f t="shared" si="454"/>
        <v>0</v>
      </c>
      <c r="CV373" s="108">
        <f t="shared" si="454"/>
        <v>0</v>
      </c>
      <c r="CW373" s="108">
        <f t="shared" si="454"/>
        <v>0</v>
      </c>
      <c r="CX373" s="108">
        <f t="shared" si="454"/>
        <v>0</v>
      </c>
      <c r="CY373" s="108">
        <f t="shared" si="454"/>
        <v>0</v>
      </c>
      <c r="CZ373" s="108">
        <f t="shared" si="454"/>
        <v>0</v>
      </c>
      <c r="DA373" s="108">
        <f t="shared" si="454"/>
        <v>0</v>
      </c>
      <c r="DB373" s="108">
        <f t="shared" si="454"/>
        <v>0</v>
      </c>
      <c r="DC373" s="108">
        <f t="shared" si="454"/>
        <v>1.0000000009313226E-2</v>
      </c>
      <c r="DD373" s="108">
        <f t="shared" si="454"/>
        <v>0</v>
      </c>
      <c r="DE373" s="108">
        <f t="shared" si="454"/>
        <v>0</v>
      </c>
      <c r="DF373" s="108">
        <f t="shared" si="454"/>
        <v>0</v>
      </c>
      <c r="DG373" s="108">
        <f t="shared" si="454"/>
        <v>0</v>
      </c>
      <c r="DH373" s="108">
        <f t="shared" si="454"/>
        <v>0</v>
      </c>
      <c r="DI373" s="108">
        <f t="shared" si="454"/>
        <v>0</v>
      </c>
      <c r="DJ373" s="108">
        <f t="shared" si="454"/>
        <v>0</v>
      </c>
      <c r="DK373" s="108">
        <f t="shared" si="454"/>
        <v>0</v>
      </c>
      <c r="DL373" s="108">
        <f t="shared" si="454"/>
        <v>1.0000000009313226E-2</v>
      </c>
      <c r="DM373" s="108">
        <f t="shared" si="454"/>
        <v>-6360362.7400000002</v>
      </c>
      <c r="DN373" s="108">
        <f t="shared" si="454"/>
        <v>0</v>
      </c>
      <c r="DO373" s="108">
        <f t="shared" si="454"/>
        <v>0</v>
      </c>
      <c r="DP373" s="108">
        <f t="shared" si="454"/>
        <v>0</v>
      </c>
      <c r="DQ373" s="108">
        <f t="shared" si="454"/>
        <v>0</v>
      </c>
      <c r="DR373" s="108">
        <f t="shared" si="454"/>
        <v>0</v>
      </c>
      <c r="DS373" s="108">
        <f t="shared" si="454"/>
        <v>0</v>
      </c>
      <c r="DT373" s="108">
        <f t="shared" si="454"/>
        <v>0</v>
      </c>
      <c r="DU373" s="108">
        <f t="shared" si="454"/>
        <v>0</v>
      </c>
      <c r="DV373" s="108">
        <f t="shared" si="454"/>
        <v>0</v>
      </c>
      <c r="DW373" s="108">
        <f t="shared" si="454"/>
        <v>0</v>
      </c>
      <c r="DX373" s="108">
        <f t="shared" si="454"/>
        <v>0</v>
      </c>
      <c r="DY373" s="108">
        <f t="shared" si="454"/>
        <v>0</v>
      </c>
      <c r="DZ373" s="108">
        <f t="shared" si="454"/>
        <v>0</v>
      </c>
      <c r="EA373" s="108">
        <f t="shared" si="454"/>
        <v>0</v>
      </c>
      <c r="EB373" s="108">
        <f t="shared" si="454"/>
        <v>0</v>
      </c>
      <c r="EC373" s="108">
        <f t="shared" si="454"/>
        <v>0</v>
      </c>
      <c r="ED373" s="108">
        <f t="shared" si="454"/>
        <v>0</v>
      </c>
      <c r="EE373" s="108">
        <f t="shared" si="454"/>
        <v>0</v>
      </c>
      <c r="EF373" s="108">
        <f t="shared" si="454"/>
        <v>0</v>
      </c>
      <c r="EG373" s="108">
        <f t="shared" si="454"/>
        <v>0</v>
      </c>
      <c r="EH373" s="108">
        <f t="shared" si="454"/>
        <v>0</v>
      </c>
      <c r="EI373" s="108">
        <f t="shared" si="454"/>
        <v>0</v>
      </c>
      <c r="EJ373" s="108">
        <f t="shared" si="454"/>
        <v>0</v>
      </c>
      <c r="EK373" s="108">
        <f t="shared" si="454"/>
        <v>0</v>
      </c>
      <c r="EL373" s="108">
        <f t="shared" si="454"/>
        <v>0</v>
      </c>
      <c r="EM373" s="108">
        <f t="shared" ref="EM373:EY373" si="455">SUM(EM368:EM372)</f>
        <v>0</v>
      </c>
      <c r="EN373" s="108">
        <f t="shared" si="455"/>
        <v>0</v>
      </c>
      <c r="EO373" s="108">
        <f t="shared" si="455"/>
        <v>0</v>
      </c>
      <c r="EP373" s="108">
        <f t="shared" si="455"/>
        <v>0</v>
      </c>
      <c r="EQ373" s="108">
        <f t="shared" si="455"/>
        <v>0</v>
      </c>
      <c r="ER373" s="108">
        <f t="shared" si="455"/>
        <v>0</v>
      </c>
      <c r="ES373" s="108">
        <f t="shared" si="455"/>
        <v>0</v>
      </c>
      <c r="ET373" s="108">
        <f t="shared" si="455"/>
        <v>0</v>
      </c>
      <c r="EU373" s="108">
        <f t="shared" si="455"/>
        <v>0</v>
      </c>
      <c r="EV373" s="108">
        <f t="shared" si="455"/>
        <v>0</v>
      </c>
      <c r="EW373" s="108">
        <f t="shared" si="455"/>
        <v>0</v>
      </c>
      <c r="EX373" s="108">
        <f t="shared" si="455"/>
        <v>0</v>
      </c>
      <c r="EY373" s="108">
        <f t="shared" si="455"/>
        <v>0</v>
      </c>
      <c r="EZ373" s="108">
        <f>SUM(EZ368:EZ372)</f>
        <v>2.0000000018626451E-2</v>
      </c>
      <c r="FA373" s="108">
        <f>SUM(FA368:FA372)</f>
        <v>-6360362.7400000002</v>
      </c>
      <c r="FB373" s="108">
        <f t="shared" ref="FB373:FC373" si="456">SUM(FB368:FB372)</f>
        <v>0</v>
      </c>
      <c r="FC373" s="108">
        <f t="shared" si="456"/>
        <v>-6360362.7400000002</v>
      </c>
    </row>
    <row r="374" spans="1:159" ht="15.6" customHeight="1" outlineLevel="2" x14ac:dyDescent="0.25">
      <c r="A374" s="21">
        <f t="shared" si="354"/>
        <v>366</v>
      </c>
      <c r="B374" s="307"/>
      <c r="C374" s="150" t="s">
        <v>399</v>
      </c>
      <c r="D374" s="151">
        <v>108</v>
      </c>
      <c r="E374" s="61">
        <v>-8298.57</v>
      </c>
      <c r="X374" s="61">
        <v>0</v>
      </c>
      <c r="Y374" s="61">
        <v>0</v>
      </c>
      <c r="AC374" s="61"/>
      <c r="AK374" s="106">
        <f t="shared" si="435"/>
        <v>0</v>
      </c>
      <c r="BI374" s="61"/>
      <c r="BN374" s="61">
        <v>-1130.6219199999996</v>
      </c>
      <c r="BO374" s="61"/>
      <c r="BP374" s="61"/>
      <c r="BR374" s="61"/>
      <c r="BS374" s="61"/>
      <c r="BU374" s="61"/>
      <c r="BV374" s="61"/>
      <c r="BX374" s="61">
        <f t="shared" ref="BX374:BX405" si="457">SUM(AL374:BW374)</f>
        <v>-1130.6219199999996</v>
      </c>
      <c r="BY374" s="38">
        <f t="shared" si="380"/>
        <v>-1130.6219199999996</v>
      </c>
      <c r="BZ374" s="38">
        <f t="shared" si="381"/>
        <v>-9429.1919199999993</v>
      </c>
      <c r="CB374" s="2"/>
      <c r="CC374" s="2"/>
      <c r="DC374" s="61">
        <v>-1216.08</v>
      </c>
      <c r="DD374" s="61"/>
      <c r="DE374" s="61"/>
      <c r="DH374" s="61"/>
      <c r="DL374" s="38">
        <f t="shared" ref="DL374:DL405" si="458">SUM(CA374:DK374)</f>
        <v>-1216.08</v>
      </c>
      <c r="DM374" s="38">
        <f t="shared" ref="DM374:DM405" si="459">DL374+BZ374</f>
        <v>-10645.271919999999</v>
      </c>
      <c r="EP374" s="61">
        <v>-621.05999999999949</v>
      </c>
      <c r="EQ374" s="61"/>
      <c r="ER374" s="61"/>
      <c r="EU374" s="61"/>
      <c r="EY374" s="61">
        <f t="shared" ref="EY374:EY405" si="460">SUM(DN374:EX374)</f>
        <v>-621.05999999999949</v>
      </c>
      <c r="EZ374" s="61">
        <f t="shared" ref="EZ374:EZ405" si="461">+BX374+AK374+DL374+EY374</f>
        <v>-2967.761919999999</v>
      </c>
      <c r="FA374" s="61">
        <f t="shared" ref="FA374:FA405" si="462">+E374+EZ374</f>
        <v>-11266.331919999999</v>
      </c>
      <c r="FC374" s="61">
        <f t="shared" si="387"/>
        <v>-11266.331919999999</v>
      </c>
    </row>
    <row r="375" spans="1:159" ht="15.6" customHeight="1" outlineLevel="2" x14ac:dyDescent="0.25">
      <c r="A375" s="21">
        <f t="shared" si="354"/>
        <v>367</v>
      </c>
      <c r="B375" s="307"/>
      <c r="C375" s="150" t="s">
        <v>400</v>
      </c>
      <c r="D375" s="151">
        <v>108</v>
      </c>
      <c r="E375" s="61">
        <v>-466.27</v>
      </c>
      <c r="X375" s="122">
        <v>-608.04000000000076</v>
      </c>
      <c r="Y375" s="122">
        <v>-4.0200000000049557E-2</v>
      </c>
      <c r="AC375" s="122"/>
      <c r="AK375" s="106">
        <f t="shared" si="435"/>
        <v>-608.08020000000079</v>
      </c>
      <c r="BI375" s="122"/>
      <c r="BN375" s="61">
        <v>522.65211999999997</v>
      </c>
      <c r="BO375" s="61"/>
      <c r="BP375" s="61"/>
      <c r="BR375" s="61"/>
      <c r="BS375" s="61"/>
      <c r="BU375" s="61"/>
      <c r="BV375" s="61"/>
      <c r="BX375" s="61">
        <f t="shared" si="457"/>
        <v>522.65211999999997</v>
      </c>
      <c r="BY375" s="38">
        <f t="shared" si="380"/>
        <v>-85.428080000000818</v>
      </c>
      <c r="BZ375" s="38">
        <f t="shared" si="381"/>
        <v>-551.6980800000008</v>
      </c>
      <c r="CB375" s="2"/>
      <c r="CC375" s="2"/>
      <c r="DC375" s="61">
        <v>0</v>
      </c>
      <c r="DD375" s="61"/>
      <c r="DE375" s="61"/>
      <c r="DH375" s="61"/>
      <c r="DL375" s="38">
        <f t="shared" si="458"/>
        <v>0</v>
      </c>
      <c r="DM375" s="38">
        <f t="shared" si="459"/>
        <v>-551.6980800000008</v>
      </c>
      <c r="EP375" s="61"/>
      <c r="EQ375" s="61"/>
      <c r="ER375" s="61"/>
      <c r="EU375" s="61"/>
      <c r="EY375" s="61">
        <f t="shared" si="460"/>
        <v>0</v>
      </c>
      <c r="EZ375" s="61">
        <f t="shared" si="461"/>
        <v>-85.428080000000818</v>
      </c>
      <c r="FA375" s="61">
        <f t="shared" si="462"/>
        <v>-551.6980800000008</v>
      </c>
      <c r="FC375" s="61">
        <f t="shared" si="387"/>
        <v>-551.6980800000008</v>
      </c>
    </row>
    <row r="376" spans="1:159" ht="15.6" customHeight="1" outlineLevel="2" x14ac:dyDescent="0.25">
      <c r="A376" s="21">
        <f t="shared" si="354"/>
        <v>368</v>
      </c>
      <c r="B376" s="307"/>
      <c r="C376" s="150" t="s">
        <v>401</v>
      </c>
      <c r="D376" s="151">
        <v>108</v>
      </c>
      <c r="E376" s="61">
        <v>-527169.3041666667</v>
      </c>
      <c r="X376" s="61">
        <v>-12701.625833333354</v>
      </c>
      <c r="Y376" s="61">
        <v>-0.94695199999605251</v>
      </c>
      <c r="AC376" s="61"/>
      <c r="AK376" s="106">
        <f t="shared" si="435"/>
        <v>-12702.57278533335</v>
      </c>
      <c r="BI376" s="61"/>
      <c r="BN376" s="61">
        <v>-12737.173047999851</v>
      </c>
      <c r="BO376" s="61">
        <v>-4.13</v>
      </c>
      <c r="BP376" s="61"/>
      <c r="BR376" s="61"/>
      <c r="BS376" s="61">
        <v>-46.76</v>
      </c>
      <c r="BU376" s="61"/>
      <c r="BV376" s="61"/>
      <c r="BX376" s="61">
        <f t="shared" si="457"/>
        <v>-12788.063047999851</v>
      </c>
      <c r="BY376" s="38">
        <f t="shared" si="380"/>
        <v>-25490.635833333203</v>
      </c>
      <c r="BZ376" s="38">
        <f t="shared" si="381"/>
        <v>-552659.93999999994</v>
      </c>
      <c r="CB376" s="2"/>
      <c r="CC376" s="2"/>
      <c r="DC376" s="61">
        <v>-25476.240000000107</v>
      </c>
      <c r="DD376" s="61">
        <v>-5.9200000000000008</v>
      </c>
      <c r="DE376" s="61"/>
      <c r="DH376" s="61">
        <v>-1800.48</v>
      </c>
      <c r="DL376" s="38">
        <f t="shared" si="458"/>
        <v>-27282.640000000105</v>
      </c>
      <c r="DM376" s="38">
        <f t="shared" si="459"/>
        <v>-579942.58000000007</v>
      </c>
      <c r="EP376" s="61">
        <v>-15792.069999999949</v>
      </c>
      <c r="EQ376" s="61">
        <v>-1.9499999999999993</v>
      </c>
      <c r="ER376" s="61"/>
      <c r="EU376" s="61">
        <v>-1847.8999999999999</v>
      </c>
      <c r="EY376" s="61">
        <f t="shared" si="460"/>
        <v>-17641.919999999951</v>
      </c>
      <c r="EZ376" s="61">
        <f t="shared" si="461"/>
        <v>-70415.195833333259</v>
      </c>
      <c r="FA376" s="61">
        <f t="shared" si="462"/>
        <v>-597584.5</v>
      </c>
      <c r="FC376" s="61">
        <f t="shared" si="387"/>
        <v>-597584.5</v>
      </c>
    </row>
    <row r="377" spans="1:159" ht="15.6" customHeight="1" outlineLevel="2" x14ac:dyDescent="0.25">
      <c r="A377" s="21">
        <f t="shared" si="354"/>
        <v>369</v>
      </c>
      <c r="B377" s="307"/>
      <c r="C377" s="150" t="s">
        <v>402</v>
      </c>
      <c r="D377" s="151">
        <v>108</v>
      </c>
      <c r="E377" s="61">
        <v>-7093955.305833335</v>
      </c>
      <c r="X377" s="61">
        <v>-145499.19416666497</v>
      </c>
      <c r="Y377" s="61">
        <v>-7212.8421400000479</v>
      </c>
      <c r="AC377" s="61"/>
      <c r="AK377" s="106">
        <f t="shared" si="435"/>
        <v>-152712.03630666502</v>
      </c>
      <c r="BI377" s="61"/>
      <c r="BN377" s="61">
        <v>-3940991.8878599983</v>
      </c>
      <c r="BO377" s="61">
        <v>0</v>
      </c>
      <c r="BP377" s="61"/>
      <c r="BR377" s="61"/>
      <c r="BS377" s="61">
        <v>-632.17999999999995</v>
      </c>
      <c r="BU377" s="61"/>
      <c r="BV377" s="61"/>
      <c r="BX377" s="61">
        <f t="shared" si="457"/>
        <v>-3941624.0678599984</v>
      </c>
      <c r="BY377" s="38">
        <f t="shared" si="380"/>
        <v>-4094336.1041666633</v>
      </c>
      <c r="BZ377" s="38">
        <f t="shared" si="381"/>
        <v>-11188291.409999998</v>
      </c>
      <c r="CB377" s="2"/>
      <c r="CC377" s="2"/>
      <c r="DC377" s="61">
        <v>-392655.12000000104</v>
      </c>
      <c r="DD377" s="61">
        <v>107.31</v>
      </c>
      <c r="DE377" s="61"/>
      <c r="DH377" s="61">
        <v>-24345.96</v>
      </c>
      <c r="DL377" s="38">
        <f t="shared" si="458"/>
        <v>-416893.77000000107</v>
      </c>
      <c r="DM377" s="38">
        <f t="shared" si="459"/>
        <v>-11605185.18</v>
      </c>
      <c r="EP377" s="61">
        <v>-362127.12000000104</v>
      </c>
      <c r="EQ377" s="61">
        <v>276.49</v>
      </c>
      <c r="ER377" s="61"/>
      <c r="EU377" s="61">
        <v>-42973.83</v>
      </c>
      <c r="EY377" s="61">
        <f t="shared" si="460"/>
        <v>-404824.46000000107</v>
      </c>
      <c r="EZ377" s="61">
        <f t="shared" si="461"/>
        <v>-4916054.3341666656</v>
      </c>
      <c r="FA377" s="61">
        <f t="shared" si="462"/>
        <v>-12010009.640000001</v>
      </c>
      <c r="FC377" s="61">
        <f t="shared" si="387"/>
        <v>-12010009.640000001</v>
      </c>
    </row>
    <row r="378" spans="1:159" ht="15.6" customHeight="1" outlineLevel="2" x14ac:dyDescent="0.25">
      <c r="A378" s="21">
        <f t="shared" si="354"/>
        <v>370</v>
      </c>
      <c r="B378" s="307"/>
      <c r="C378" s="150" t="s">
        <v>403</v>
      </c>
      <c r="D378" s="151">
        <v>108</v>
      </c>
      <c r="E378" s="61"/>
      <c r="AK378" s="106">
        <f t="shared" si="435"/>
        <v>0</v>
      </c>
      <c r="BN378" s="61"/>
      <c r="BO378" s="61"/>
      <c r="BP378" s="61"/>
      <c r="BR378" s="61"/>
      <c r="BS378" s="61"/>
      <c r="BU378" s="61"/>
      <c r="BV378" s="61"/>
      <c r="BX378" s="61">
        <f t="shared" si="457"/>
        <v>0</v>
      </c>
      <c r="BY378" s="38">
        <f t="shared" si="380"/>
        <v>0</v>
      </c>
      <c r="BZ378" s="38">
        <f t="shared" si="381"/>
        <v>0</v>
      </c>
      <c r="CB378" s="2"/>
      <c r="CC378" s="2"/>
      <c r="DC378" s="61"/>
      <c r="DD378" s="61"/>
      <c r="DE378" s="61"/>
      <c r="DH378" s="61"/>
      <c r="DL378" s="38">
        <f t="shared" si="458"/>
        <v>0</v>
      </c>
      <c r="DM378" s="38">
        <f t="shared" si="459"/>
        <v>0</v>
      </c>
      <c r="EP378" s="61"/>
      <c r="EQ378" s="61"/>
      <c r="ER378" s="61"/>
      <c r="EU378" s="61"/>
      <c r="EY378" s="61">
        <f t="shared" si="460"/>
        <v>0</v>
      </c>
      <c r="EZ378" s="61">
        <f t="shared" si="461"/>
        <v>0</v>
      </c>
      <c r="FA378" s="61">
        <f t="shared" si="462"/>
        <v>0</v>
      </c>
      <c r="FC378" s="61">
        <f t="shared" si="387"/>
        <v>0</v>
      </c>
    </row>
    <row r="379" spans="1:159" ht="15.6" customHeight="1" outlineLevel="2" x14ac:dyDescent="0.25">
      <c r="A379" s="21">
        <f t="shared" si="354"/>
        <v>371</v>
      </c>
      <c r="B379" s="307"/>
      <c r="C379" s="150" t="s">
        <v>404</v>
      </c>
      <c r="D379" s="151">
        <v>108</v>
      </c>
      <c r="E379" s="61">
        <v>-1278440.8599999999</v>
      </c>
      <c r="X379" s="61">
        <v>-13094.880000000121</v>
      </c>
      <c r="Y379" s="61">
        <v>9.73599999997532E-3</v>
      </c>
      <c r="AC379" s="61"/>
      <c r="AK379" s="106">
        <f t="shared" si="435"/>
        <v>-13094.870264000121</v>
      </c>
      <c r="BI379" s="61"/>
      <c r="BN379" s="61">
        <v>1291535.7302639999</v>
      </c>
      <c r="BO379" s="61"/>
      <c r="BP379" s="61"/>
      <c r="BR379" s="61"/>
      <c r="BS379" s="61"/>
      <c r="BU379" s="61"/>
      <c r="BV379" s="61"/>
      <c r="BX379" s="61">
        <f t="shared" si="457"/>
        <v>1291535.7302639999</v>
      </c>
      <c r="BY379" s="38">
        <f t="shared" si="380"/>
        <v>1278440.8599999999</v>
      </c>
      <c r="BZ379" s="38">
        <f t="shared" si="381"/>
        <v>0</v>
      </c>
      <c r="CB379" s="2"/>
      <c r="CC379" s="2"/>
      <c r="DC379" s="61">
        <v>0</v>
      </c>
      <c r="DD379" s="61"/>
      <c r="DE379" s="61"/>
      <c r="DH379" s="61"/>
      <c r="DL379" s="38">
        <f t="shared" si="458"/>
        <v>0</v>
      </c>
      <c r="DM379" s="38">
        <f t="shared" si="459"/>
        <v>0</v>
      </c>
      <c r="EP379" s="61"/>
      <c r="EQ379" s="61"/>
      <c r="ER379" s="61"/>
      <c r="EU379" s="61"/>
      <c r="EY379" s="61">
        <f t="shared" si="460"/>
        <v>0</v>
      </c>
      <c r="EZ379" s="61">
        <f t="shared" si="461"/>
        <v>1278440.8599999999</v>
      </c>
      <c r="FA379" s="61">
        <f t="shared" si="462"/>
        <v>0</v>
      </c>
      <c r="FC379" s="61">
        <f t="shared" si="387"/>
        <v>0</v>
      </c>
    </row>
    <row r="380" spans="1:159" ht="15.6" customHeight="1" outlineLevel="2" x14ac:dyDescent="0.25">
      <c r="A380" s="21">
        <f t="shared" ref="A380:A443" si="463">A379+1</f>
        <v>372</v>
      </c>
      <c r="B380" s="307"/>
      <c r="C380" s="150" t="s">
        <v>405</v>
      </c>
      <c r="D380" s="151">
        <v>108</v>
      </c>
      <c r="E380" s="61">
        <v>-2420998.4100000006</v>
      </c>
      <c r="X380" s="61">
        <v>-39343.019999999553</v>
      </c>
      <c r="Y380" s="61">
        <v>-5.960399999821675E-2</v>
      </c>
      <c r="AC380" s="61"/>
      <c r="AK380" s="106">
        <f t="shared" si="435"/>
        <v>-39343.079603999548</v>
      </c>
      <c r="BI380" s="61"/>
      <c r="BN380" s="61">
        <v>2460341.489604</v>
      </c>
      <c r="BO380" s="61"/>
      <c r="BP380" s="61"/>
      <c r="BR380" s="61"/>
      <c r="BS380" s="61"/>
      <c r="BU380" s="61"/>
      <c r="BV380" s="61"/>
      <c r="BX380" s="61">
        <f t="shared" si="457"/>
        <v>2460341.489604</v>
      </c>
      <c r="BY380" s="38">
        <f t="shared" si="380"/>
        <v>2420998.4100000006</v>
      </c>
      <c r="BZ380" s="38">
        <f t="shared" si="381"/>
        <v>0</v>
      </c>
      <c r="CB380" s="2"/>
      <c r="CC380" s="2"/>
      <c r="DC380" s="61">
        <v>0</v>
      </c>
      <c r="DD380" s="61"/>
      <c r="DE380" s="61"/>
      <c r="DH380" s="61"/>
      <c r="DL380" s="38">
        <f t="shared" si="458"/>
        <v>0</v>
      </c>
      <c r="DM380" s="38">
        <f t="shared" si="459"/>
        <v>0</v>
      </c>
      <c r="EP380" s="61"/>
      <c r="EQ380" s="61"/>
      <c r="ER380" s="61"/>
      <c r="EU380" s="61"/>
      <c r="EY380" s="61">
        <f t="shared" si="460"/>
        <v>0</v>
      </c>
      <c r="EZ380" s="61">
        <f t="shared" si="461"/>
        <v>2420998.4100000006</v>
      </c>
      <c r="FA380" s="61">
        <f t="shared" si="462"/>
        <v>0</v>
      </c>
      <c r="FC380" s="61">
        <f t="shared" si="387"/>
        <v>0</v>
      </c>
    </row>
    <row r="381" spans="1:159" ht="15.6" customHeight="1" outlineLevel="2" x14ac:dyDescent="0.25">
      <c r="A381" s="21">
        <f t="shared" si="463"/>
        <v>373</v>
      </c>
      <c r="B381" s="307"/>
      <c r="C381" s="150" t="s">
        <v>406</v>
      </c>
      <c r="D381" s="151">
        <v>108</v>
      </c>
      <c r="E381" s="61">
        <v>-1988122.7800000003</v>
      </c>
      <c r="X381" s="61">
        <v>-37465.499999999767</v>
      </c>
      <c r="Y381" s="61">
        <v>-5.2499999983410817E-3</v>
      </c>
      <c r="AC381" s="61"/>
      <c r="AK381" s="106">
        <f t="shared" si="435"/>
        <v>-37465.505249999769</v>
      </c>
      <c r="BI381" s="61"/>
      <c r="BN381" s="61">
        <v>-37465.494750000071</v>
      </c>
      <c r="BO381" s="61"/>
      <c r="BP381" s="61"/>
      <c r="BR381" s="61"/>
      <c r="BS381" s="61">
        <v>-84.56</v>
      </c>
      <c r="BU381" s="61"/>
      <c r="BV381" s="61"/>
      <c r="BX381" s="61">
        <f t="shared" si="457"/>
        <v>-37550.054750000068</v>
      </c>
      <c r="BY381" s="38">
        <f t="shared" si="380"/>
        <v>-75015.559999999838</v>
      </c>
      <c r="BZ381" s="38">
        <f t="shared" si="381"/>
        <v>-2063138.34</v>
      </c>
      <c r="CB381" s="2"/>
      <c r="CC381" s="2"/>
      <c r="DC381" s="61">
        <v>-74930.999999999767</v>
      </c>
      <c r="DD381" s="61"/>
      <c r="DE381" s="61"/>
      <c r="DH381" s="61">
        <v>-3256.14</v>
      </c>
      <c r="DL381" s="38">
        <f t="shared" si="458"/>
        <v>-78187.139999999767</v>
      </c>
      <c r="DM381" s="38">
        <f t="shared" si="459"/>
        <v>-2141325.48</v>
      </c>
      <c r="EP381" s="61">
        <v>-47123.280000000261</v>
      </c>
      <c r="EQ381" s="61"/>
      <c r="ER381" s="61"/>
      <c r="EU381" s="61">
        <v>-3353.24</v>
      </c>
      <c r="EY381" s="61">
        <f t="shared" si="460"/>
        <v>-50476.520000000259</v>
      </c>
      <c r="EZ381" s="61">
        <f t="shared" si="461"/>
        <v>-203679.21999999986</v>
      </c>
      <c r="FA381" s="61">
        <f t="shared" si="462"/>
        <v>-2191802</v>
      </c>
      <c r="FC381" s="61">
        <f t="shared" si="387"/>
        <v>-2191802</v>
      </c>
    </row>
    <row r="382" spans="1:159" ht="15.6" customHeight="1" outlineLevel="2" x14ac:dyDescent="0.25">
      <c r="A382" s="21">
        <f t="shared" si="463"/>
        <v>374</v>
      </c>
      <c r="B382" s="307"/>
      <c r="C382" s="150" t="s">
        <v>407</v>
      </c>
      <c r="D382" s="151">
        <v>108</v>
      </c>
      <c r="E382" s="61">
        <v>-8829252.3262499999</v>
      </c>
      <c r="X382" s="61">
        <v>-336418.4537499994</v>
      </c>
      <c r="Y382" s="61">
        <v>-40471.000339999919</v>
      </c>
      <c r="AC382" s="61"/>
      <c r="AK382" s="106">
        <f t="shared" si="435"/>
        <v>-376889.45408999932</v>
      </c>
      <c r="BI382" s="61"/>
      <c r="BN382" s="61">
        <v>-307779.01966000162</v>
      </c>
      <c r="BO382" s="61"/>
      <c r="BP382" s="61"/>
      <c r="BR382" s="61"/>
      <c r="BS382" s="61">
        <v>-1200.54</v>
      </c>
      <c r="BU382" s="61"/>
      <c r="BV382" s="61"/>
      <c r="BX382" s="61">
        <f t="shared" si="457"/>
        <v>-308979.5596600016</v>
      </c>
      <c r="BY382" s="38">
        <f t="shared" si="380"/>
        <v>-685869.01375000086</v>
      </c>
      <c r="BZ382" s="38">
        <f t="shared" si="381"/>
        <v>-9515121.3399999999</v>
      </c>
      <c r="CB382" s="2"/>
      <c r="CC382" s="2"/>
      <c r="DC382" s="61">
        <v>-696500.03999999911</v>
      </c>
      <c r="DD382" s="61"/>
      <c r="DE382" s="61"/>
      <c r="DH382" s="61">
        <v>-46229.279999999999</v>
      </c>
      <c r="DL382" s="38">
        <f t="shared" si="458"/>
        <v>-742729.31999999913</v>
      </c>
      <c r="DM382" s="38">
        <f t="shared" si="459"/>
        <v>-10257850.659999998</v>
      </c>
      <c r="EP382" s="61">
        <v>-391496.75999999978</v>
      </c>
      <c r="EQ382" s="61"/>
      <c r="ER382" s="61"/>
      <c r="EU382" s="61">
        <v>-42556.76</v>
      </c>
      <c r="EY382" s="61">
        <f t="shared" si="460"/>
        <v>-434053.51999999979</v>
      </c>
      <c r="EZ382" s="61">
        <f t="shared" si="461"/>
        <v>-1862651.8537499998</v>
      </c>
      <c r="FA382" s="61">
        <f t="shared" si="462"/>
        <v>-10691904.18</v>
      </c>
      <c r="FC382" s="61">
        <f t="shared" si="387"/>
        <v>-10691904.18</v>
      </c>
    </row>
    <row r="383" spans="1:159" ht="15.6" customHeight="1" outlineLevel="2" x14ac:dyDescent="0.25">
      <c r="A383" s="21">
        <f t="shared" si="463"/>
        <v>375</v>
      </c>
      <c r="B383" s="307"/>
      <c r="C383" s="150" t="s">
        <v>408</v>
      </c>
      <c r="D383" s="151">
        <v>108</v>
      </c>
      <c r="E383" s="61">
        <v>-404986.66</v>
      </c>
      <c r="X383" s="61">
        <v>-28129.020000000019</v>
      </c>
      <c r="Y383" s="61">
        <v>7.6493000007758383E-2</v>
      </c>
      <c r="AC383" s="61"/>
      <c r="AK383" s="106">
        <f t="shared" si="435"/>
        <v>-28128.943507000011</v>
      </c>
      <c r="BI383" s="61"/>
      <c r="BN383" s="61">
        <v>-28129.036493000051</v>
      </c>
      <c r="BO383" s="61"/>
      <c r="BP383" s="61"/>
      <c r="BR383" s="61"/>
      <c r="BS383" s="61">
        <v>-284.93</v>
      </c>
      <c r="BU383" s="61"/>
      <c r="BV383" s="61"/>
      <c r="BX383" s="61">
        <f t="shared" si="457"/>
        <v>-28413.966493000051</v>
      </c>
      <c r="BY383" s="38">
        <f t="shared" si="380"/>
        <v>-56542.910000000062</v>
      </c>
      <c r="BZ383" s="38">
        <f t="shared" si="381"/>
        <v>-461529.57000000007</v>
      </c>
      <c r="CB383" s="2"/>
      <c r="CC383" s="2"/>
      <c r="DC383" s="61">
        <v>-56257.919999999984</v>
      </c>
      <c r="DD383" s="61"/>
      <c r="DE383" s="61"/>
      <c r="DH383" s="61">
        <v>-10972.619999999999</v>
      </c>
      <c r="DL383" s="38">
        <f t="shared" si="458"/>
        <v>-67230.539999999979</v>
      </c>
      <c r="DM383" s="38">
        <f t="shared" si="459"/>
        <v>-528760.1100000001</v>
      </c>
      <c r="EP383" s="61">
        <v>-30267.059999999998</v>
      </c>
      <c r="EQ383" s="61"/>
      <c r="ER383" s="61"/>
      <c r="EU383" s="61">
        <v>-9667.6000000000022</v>
      </c>
      <c r="EY383" s="61">
        <f t="shared" si="460"/>
        <v>-39934.660000000003</v>
      </c>
      <c r="EZ383" s="61">
        <f t="shared" si="461"/>
        <v>-163708.11000000004</v>
      </c>
      <c r="FA383" s="61">
        <f t="shared" si="462"/>
        <v>-568694.77</v>
      </c>
      <c r="FC383" s="61">
        <f t="shared" si="387"/>
        <v>-568694.77</v>
      </c>
    </row>
    <row r="384" spans="1:159" ht="15.6" customHeight="1" outlineLevel="2" x14ac:dyDescent="0.25">
      <c r="A384" s="21">
        <f t="shared" si="463"/>
        <v>376</v>
      </c>
      <c r="B384" s="307"/>
      <c r="C384" s="150" t="s">
        <v>409</v>
      </c>
      <c r="D384" s="151">
        <v>108</v>
      </c>
      <c r="E384" s="61">
        <v>-1333135.29</v>
      </c>
      <c r="X384" s="61">
        <v>-38512.739999999991</v>
      </c>
      <c r="Y384" s="61">
        <v>1.0205999995378079E-2</v>
      </c>
      <c r="AC384" s="61"/>
      <c r="AK384" s="106">
        <f t="shared" si="435"/>
        <v>-38512.729793999999</v>
      </c>
      <c r="BI384" s="61"/>
      <c r="BN384" s="61">
        <v>-38512.750205999939</v>
      </c>
      <c r="BO384" s="61">
        <v>56.52</v>
      </c>
      <c r="BP384" s="61"/>
      <c r="BR384" s="61"/>
      <c r="BS384" s="61">
        <v>-42.35</v>
      </c>
      <c r="BU384" s="61"/>
      <c r="BV384" s="61"/>
      <c r="BX384" s="61">
        <f t="shared" si="457"/>
        <v>-38498.580205999941</v>
      </c>
      <c r="BY384" s="38">
        <f t="shared" si="380"/>
        <v>-77011.309999999939</v>
      </c>
      <c r="BZ384" s="38">
        <f t="shared" si="381"/>
        <v>-1410146.6</v>
      </c>
      <c r="CB384" s="2"/>
      <c r="CC384" s="2"/>
      <c r="DC384" s="61">
        <v>-77025.479999999981</v>
      </c>
      <c r="DD384" s="61">
        <v>207.23999999999998</v>
      </c>
      <c r="DE384" s="61"/>
      <c r="DH384" s="61">
        <v>-1630.68</v>
      </c>
      <c r="DL384" s="38">
        <f t="shared" si="458"/>
        <v>-78448.919999999969</v>
      </c>
      <c r="DM384" s="38">
        <f t="shared" si="459"/>
        <v>-1488595.52</v>
      </c>
      <c r="EP384" s="61">
        <v>-40628.810000000056</v>
      </c>
      <c r="EQ384" s="61">
        <v>170.32</v>
      </c>
      <c r="ER384" s="61"/>
      <c r="EU384" s="61">
        <v>-1408.22</v>
      </c>
      <c r="EY384" s="61">
        <f t="shared" si="460"/>
        <v>-41866.710000000057</v>
      </c>
      <c r="EZ384" s="61">
        <f t="shared" si="461"/>
        <v>-197326.93999999997</v>
      </c>
      <c r="FA384" s="61">
        <f t="shared" si="462"/>
        <v>-1530462.23</v>
      </c>
      <c r="FC384" s="61">
        <f t="shared" si="387"/>
        <v>-1530462.23</v>
      </c>
    </row>
    <row r="385" spans="1:159" ht="15.6" customHeight="1" outlineLevel="2" x14ac:dyDescent="0.25">
      <c r="A385" s="21">
        <f t="shared" si="463"/>
        <v>377</v>
      </c>
      <c r="B385" s="307"/>
      <c r="C385" s="150" t="s">
        <v>410</v>
      </c>
      <c r="D385" s="151">
        <v>108</v>
      </c>
      <c r="E385" s="61">
        <v>-69567.927500000005</v>
      </c>
      <c r="X385" s="61">
        <v>-11941.352499999994</v>
      </c>
      <c r="Y385" s="61">
        <v>-259.68168400000081</v>
      </c>
      <c r="AC385" s="61"/>
      <c r="AK385" s="106">
        <f t="shared" si="435"/>
        <v>-12201.034183999995</v>
      </c>
      <c r="BI385" s="61"/>
      <c r="BN385" s="61">
        <v>-11803.738316000003</v>
      </c>
      <c r="BO385" s="61">
        <v>208.73</v>
      </c>
      <c r="BP385" s="61"/>
      <c r="BR385" s="61"/>
      <c r="BS385" s="61">
        <v>-52.98</v>
      </c>
      <c r="BU385" s="61"/>
      <c r="BV385" s="61"/>
      <c r="BX385" s="61">
        <f t="shared" si="457"/>
        <v>-11647.988316000003</v>
      </c>
      <c r="BY385" s="38">
        <f t="shared" si="380"/>
        <v>-23849.022499999999</v>
      </c>
      <c r="BZ385" s="38">
        <f t="shared" si="381"/>
        <v>-93416.950000000012</v>
      </c>
      <c r="CB385" s="2"/>
      <c r="CC385" s="2"/>
      <c r="DC385" s="61">
        <v>-24126.839999999997</v>
      </c>
      <c r="DD385" s="61">
        <v>834.31999999999994</v>
      </c>
      <c r="DE385" s="61"/>
      <c r="DH385" s="61">
        <v>-2039.2800000000002</v>
      </c>
      <c r="DL385" s="38">
        <f t="shared" si="458"/>
        <v>-25331.799999999996</v>
      </c>
      <c r="DM385" s="38">
        <f t="shared" si="459"/>
        <v>-118748.75</v>
      </c>
      <c r="EP385" s="61">
        <v>-13974.240000000005</v>
      </c>
      <c r="EQ385" s="61">
        <v>771.36000000000013</v>
      </c>
      <c r="ER385" s="61"/>
      <c r="EU385" s="61">
        <v>-1934.2599999999998</v>
      </c>
      <c r="EY385" s="61">
        <f t="shared" si="460"/>
        <v>-15137.140000000005</v>
      </c>
      <c r="EZ385" s="61">
        <f t="shared" si="461"/>
        <v>-64317.962500000001</v>
      </c>
      <c r="FA385" s="61">
        <f t="shared" si="462"/>
        <v>-133885.89000000001</v>
      </c>
      <c r="FC385" s="61">
        <f t="shared" si="387"/>
        <v>-133885.89000000001</v>
      </c>
    </row>
    <row r="386" spans="1:159" ht="15.6" customHeight="1" outlineLevel="2" x14ac:dyDescent="0.25">
      <c r="A386" s="21">
        <f t="shared" si="463"/>
        <v>378</v>
      </c>
      <c r="B386" s="307"/>
      <c r="C386" s="150" t="s">
        <v>411</v>
      </c>
      <c r="D386" s="151">
        <v>108</v>
      </c>
      <c r="AK386" s="106">
        <f t="shared" si="435"/>
        <v>0</v>
      </c>
      <c r="BX386" s="61">
        <f t="shared" si="457"/>
        <v>0</v>
      </c>
      <c r="BY386" s="38">
        <f t="shared" si="380"/>
        <v>0</v>
      </c>
      <c r="BZ386" s="38">
        <f t="shared" si="381"/>
        <v>0</v>
      </c>
      <c r="CB386" s="2"/>
      <c r="CC386" s="2"/>
      <c r="DL386" s="38">
        <f t="shared" si="458"/>
        <v>0</v>
      </c>
      <c r="DM386" s="38">
        <f t="shared" si="459"/>
        <v>0</v>
      </c>
      <c r="EY386" s="61">
        <f t="shared" si="460"/>
        <v>0</v>
      </c>
      <c r="EZ386" s="61">
        <f t="shared" si="461"/>
        <v>0</v>
      </c>
      <c r="FA386" s="61">
        <f t="shared" si="462"/>
        <v>0</v>
      </c>
      <c r="FC386" s="61">
        <f t="shared" si="387"/>
        <v>0</v>
      </c>
    </row>
    <row r="387" spans="1:159" ht="15.6" customHeight="1" outlineLevel="2" x14ac:dyDescent="0.25">
      <c r="A387" s="21">
        <f t="shared" si="463"/>
        <v>379</v>
      </c>
      <c r="B387" s="307"/>
      <c r="C387" s="150" t="s">
        <v>412</v>
      </c>
      <c r="D387" s="151">
        <v>108</v>
      </c>
      <c r="AK387" s="106">
        <f t="shared" si="435"/>
        <v>0</v>
      </c>
      <c r="BX387" s="61">
        <f t="shared" si="457"/>
        <v>0</v>
      </c>
      <c r="BY387" s="38">
        <f t="shared" si="380"/>
        <v>0</v>
      </c>
      <c r="BZ387" s="38">
        <f t="shared" si="381"/>
        <v>0</v>
      </c>
      <c r="CB387" s="2"/>
      <c r="CC387" s="2"/>
      <c r="DL387" s="38">
        <f t="shared" si="458"/>
        <v>0</v>
      </c>
      <c r="DM387" s="38">
        <f t="shared" si="459"/>
        <v>0</v>
      </c>
      <c r="EY387" s="61">
        <f t="shared" si="460"/>
        <v>0</v>
      </c>
      <c r="EZ387" s="61">
        <f t="shared" si="461"/>
        <v>0</v>
      </c>
      <c r="FA387" s="61">
        <f t="shared" si="462"/>
        <v>0</v>
      </c>
      <c r="FC387" s="61">
        <f t="shared" si="387"/>
        <v>0</v>
      </c>
    </row>
    <row r="388" spans="1:159" ht="15.6" customHeight="1" outlineLevel="2" x14ac:dyDescent="0.25">
      <c r="A388" s="21">
        <f t="shared" si="463"/>
        <v>380</v>
      </c>
      <c r="B388" s="307"/>
      <c r="C388" s="150" t="s">
        <v>413</v>
      </c>
      <c r="D388" s="151">
        <v>108</v>
      </c>
      <c r="E388" s="61">
        <v>-1930552.3700000008</v>
      </c>
      <c r="X388" s="61">
        <v>-51944.999999999302</v>
      </c>
      <c r="Y388" s="61">
        <v>-5.3000000021711458E-2</v>
      </c>
      <c r="AC388" s="61"/>
      <c r="AK388" s="106">
        <f t="shared" si="435"/>
        <v>-51945.052999999323</v>
      </c>
      <c r="BI388" s="61"/>
      <c r="BN388" s="61">
        <v>-51944.946999999927</v>
      </c>
      <c r="BO388" s="61"/>
      <c r="BP388" s="61"/>
      <c r="BR388" s="61"/>
      <c r="BS388" s="61"/>
      <c r="BU388" s="61"/>
      <c r="BV388" s="61"/>
      <c r="BX388" s="61">
        <f t="shared" si="457"/>
        <v>-51944.946999999927</v>
      </c>
      <c r="BY388" s="38">
        <f t="shared" si="380"/>
        <v>-103889.99999999924</v>
      </c>
      <c r="BZ388" s="38">
        <f t="shared" si="381"/>
        <v>-2034442.37</v>
      </c>
      <c r="CB388" s="2"/>
      <c r="CC388" s="2"/>
      <c r="DC388" s="61">
        <v>-103890</v>
      </c>
      <c r="DD388" s="61"/>
      <c r="DE388" s="61"/>
      <c r="DH388" s="61"/>
      <c r="DL388" s="38">
        <f t="shared" si="458"/>
        <v>-103890</v>
      </c>
      <c r="DM388" s="38">
        <f t="shared" si="459"/>
        <v>-2138332.37</v>
      </c>
      <c r="EP388" s="61">
        <v>-55685.040000000037</v>
      </c>
      <c r="EQ388" s="61"/>
      <c r="ER388" s="61"/>
      <c r="EU388" s="61"/>
      <c r="EY388" s="61">
        <f t="shared" si="460"/>
        <v>-55685.040000000037</v>
      </c>
      <c r="EZ388" s="61">
        <f t="shared" si="461"/>
        <v>-263465.03999999928</v>
      </c>
      <c r="FA388" s="61">
        <f t="shared" si="462"/>
        <v>-2194017.41</v>
      </c>
      <c r="FC388" s="61">
        <f t="shared" si="387"/>
        <v>-2194017.41</v>
      </c>
    </row>
    <row r="389" spans="1:159" ht="15.6" customHeight="1" outlineLevel="2" x14ac:dyDescent="0.25">
      <c r="A389" s="21">
        <f t="shared" si="463"/>
        <v>381</v>
      </c>
      <c r="B389" s="307"/>
      <c r="C389" s="150" t="s">
        <v>414</v>
      </c>
      <c r="D389" s="151">
        <v>108</v>
      </c>
      <c r="E389" s="61">
        <v>-1867048.38</v>
      </c>
      <c r="X389" s="61">
        <v>-64088.040000000037</v>
      </c>
      <c r="Y389" s="61">
        <v>-2.4371999999857508E-2</v>
      </c>
      <c r="AC389" s="61"/>
      <c r="AK389" s="106">
        <f t="shared" si="435"/>
        <v>-64088.064372000037</v>
      </c>
      <c r="BI389" s="61"/>
      <c r="BN389" s="61">
        <v>-64088.015628000023</v>
      </c>
      <c r="BO389" s="61"/>
      <c r="BP389" s="61"/>
      <c r="BR389" s="61"/>
      <c r="BS389" s="61"/>
      <c r="BU389" s="61"/>
      <c r="BV389" s="61"/>
      <c r="BX389" s="61">
        <f t="shared" si="457"/>
        <v>-64088.015628000023</v>
      </c>
      <c r="BY389" s="38">
        <f t="shared" si="380"/>
        <v>-128176.08000000006</v>
      </c>
      <c r="BZ389" s="38">
        <f t="shared" si="381"/>
        <v>-1995224.46</v>
      </c>
      <c r="CB389" s="2"/>
      <c r="CC389" s="2"/>
      <c r="DC389" s="61">
        <v>-128176.08000000007</v>
      </c>
      <c r="DD389" s="61"/>
      <c r="DE389" s="61">
        <v>-4026.23</v>
      </c>
      <c r="DH389" s="61"/>
      <c r="DL389" s="38">
        <f t="shared" si="458"/>
        <v>-132202.31000000008</v>
      </c>
      <c r="DM389" s="38">
        <f t="shared" si="459"/>
        <v>-2127426.77</v>
      </c>
      <c r="EP389" s="61">
        <v>0</v>
      </c>
      <c r="EQ389" s="61"/>
      <c r="ER389" s="61">
        <v>-34014.719999999994</v>
      </c>
      <c r="EU389" s="61"/>
      <c r="EY389" s="61">
        <f t="shared" si="460"/>
        <v>-34014.719999999994</v>
      </c>
      <c r="EZ389" s="61">
        <f t="shared" si="461"/>
        <v>-294393.1100000001</v>
      </c>
      <c r="FA389" s="61">
        <f t="shared" si="462"/>
        <v>-2161441.4900000002</v>
      </c>
      <c r="FC389" s="61">
        <f t="shared" si="387"/>
        <v>-2161441.4900000002</v>
      </c>
    </row>
    <row r="390" spans="1:159" ht="15.6" customHeight="1" outlineLevel="2" x14ac:dyDescent="0.25">
      <c r="A390" s="21">
        <f t="shared" si="463"/>
        <v>382</v>
      </c>
      <c r="B390" s="307"/>
      <c r="C390" s="150" t="s">
        <v>415</v>
      </c>
      <c r="D390" s="151">
        <v>108</v>
      </c>
      <c r="E390" s="61">
        <v>-2196896.2200000002</v>
      </c>
      <c r="X390" s="61">
        <v>-52390.079999999609</v>
      </c>
      <c r="Y390" s="61">
        <v>-6.385900000896072E-2</v>
      </c>
      <c r="AC390" s="61"/>
      <c r="AK390" s="106">
        <f t="shared" si="435"/>
        <v>-52390.143858999618</v>
      </c>
      <c r="BI390" s="61"/>
      <c r="BN390" s="61">
        <v>-52390.016141000204</v>
      </c>
      <c r="BO390" s="61"/>
      <c r="BP390" s="61"/>
      <c r="BR390" s="61"/>
      <c r="BS390" s="61"/>
      <c r="BU390" s="61"/>
      <c r="BV390" s="61"/>
      <c r="BX390" s="61">
        <f t="shared" si="457"/>
        <v>-52390.016141000204</v>
      </c>
      <c r="BY390" s="38">
        <f t="shared" si="380"/>
        <v>-104780.15999999983</v>
      </c>
      <c r="BZ390" s="38">
        <f t="shared" si="381"/>
        <v>-2301676.38</v>
      </c>
      <c r="CB390" s="2"/>
      <c r="CC390" s="2"/>
      <c r="DC390" s="61">
        <v>-104780.16000000015</v>
      </c>
      <c r="DD390" s="61"/>
      <c r="DE390" s="61"/>
      <c r="DH390" s="61"/>
      <c r="DL390" s="38">
        <f t="shared" si="458"/>
        <v>-104780.16000000015</v>
      </c>
      <c r="DM390" s="38">
        <f t="shared" si="459"/>
        <v>-2406456.54</v>
      </c>
      <c r="EP390" s="61">
        <v>-49999.680000000168</v>
      </c>
      <c r="EQ390" s="61"/>
      <c r="ER390" s="61"/>
      <c r="EU390" s="61"/>
      <c r="EY390" s="61">
        <f t="shared" si="460"/>
        <v>-49999.680000000168</v>
      </c>
      <c r="EZ390" s="61">
        <f t="shared" si="461"/>
        <v>-259560.00000000015</v>
      </c>
      <c r="FA390" s="61">
        <f t="shared" si="462"/>
        <v>-2456456.2200000002</v>
      </c>
      <c r="FC390" s="61">
        <f t="shared" si="387"/>
        <v>-2456456.2200000002</v>
      </c>
    </row>
    <row r="391" spans="1:159" ht="15.6" customHeight="1" outlineLevel="2" x14ac:dyDescent="0.25">
      <c r="A391" s="21">
        <f t="shared" si="463"/>
        <v>383</v>
      </c>
      <c r="B391" s="307"/>
      <c r="C391" s="150" t="s">
        <v>416</v>
      </c>
      <c r="D391" s="151">
        <v>108</v>
      </c>
      <c r="AK391" s="106">
        <f t="shared" si="435"/>
        <v>0</v>
      </c>
      <c r="BX391" s="61">
        <f t="shared" si="457"/>
        <v>0</v>
      </c>
      <c r="BY391" s="38">
        <f t="shared" si="380"/>
        <v>0</v>
      </c>
      <c r="BZ391" s="38">
        <f t="shared" si="381"/>
        <v>0</v>
      </c>
      <c r="CB391" s="2"/>
      <c r="CC391" s="2"/>
      <c r="DL391" s="38">
        <f t="shared" si="458"/>
        <v>0</v>
      </c>
      <c r="DM391" s="38">
        <f t="shared" si="459"/>
        <v>0</v>
      </c>
      <c r="EY391" s="61">
        <f t="shared" si="460"/>
        <v>0</v>
      </c>
      <c r="EZ391" s="61">
        <f t="shared" si="461"/>
        <v>0</v>
      </c>
      <c r="FA391" s="61">
        <f t="shared" si="462"/>
        <v>0</v>
      </c>
      <c r="FC391" s="61">
        <f t="shared" si="387"/>
        <v>0</v>
      </c>
    </row>
    <row r="392" spans="1:159" ht="15.6" customHeight="1" outlineLevel="2" x14ac:dyDescent="0.25">
      <c r="A392" s="21">
        <f t="shared" si="463"/>
        <v>384</v>
      </c>
      <c r="B392" s="307"/>
      <c r="C392" s="150" t="s">
        <v>417</v>
      </c>
      <c r="D392" s="151">
        <v>108</v>
      </c>
      <c r="AK392" s="106">
        <f t="shared" si="435"/>
        <v>0</v>
      </c>
      <c r="BX392" s="61">
        <f t="shared" si="457"/>
        <v>0</v>
      </c>
      <c r="BY392" s="38">
        <f t="shared" si="380"/>
        <v>0</v>
      </c>
      <c r="BZ392" s="38">
        <f t="shared" si="381"/>
        <v>0</v>
      </c>
      <c r="CB392" s="2"/>
      <c r="CC392" s="2"/>
      <c r="DL392" s="38">
        <f t="shared" si="458"/>
        <v>0</v>
      </c>
      <c r="DM392" s="38">
        <f t="shared" si="459"/>
        <v>0</v>
      </c>
      <c r="EY392" s="61">
        <f t="shared" si="460"/>
        <v>0</v>
      </c>
      <c r="EZ392" s="61">
        <f t="shared" si="461"/>
        <v>0</v>
      </c>
      <c r="FA392" s="61">
        <f t="shared" si="462"/>
        <v>0</v>
      </c>
      <c r="FC392" s="61">
        <f t="shared" si="387"/>
        <v>0</v>
      </c>
    </row>
    <row r="393" spans="1:159" ht="15.6" customHeight="1" outlineLevel="2" x14ac:dyDescent="0.25">
      <c r="A393" s="21">
        <f t="shared" si="463"/>
        <v>385</v>
      </c>
      <c r="B393" s="307"/>
      <c r="C393" s="150" t="s">
        <v>418</v>
      </c>
      <c r="D393" s="151">
        <v>108</v>
      </c>
      <c r="AK393" s="106">
        <f t="shared" si="435"/>
        <v>0</v>
      </c>
      <c r="BX393" s="61">
        <f t="shared" si="457"/>
        <v>0</v>
      </c>
      <c r="BY393" s="38">
        <f t="shared" si="380"/>
        <v>0</v>
      </c>
      <c r="BZ393" s="38">
        <f t="shared" si="381"/>
        <v>0</v>
      </c>
      <c r="CB393" s="2"/>
      <c r="CC393" s="2"/>
      <c r="DL393" s="38">
        <f t="shared" si="458"/>
        <v>0</v>
      </c>
      <c r="DM393" s="38">
        <f t="shared" si="459"/>
        <v>0</v>
      </c>
      <c r="EY393" s="61">
        <f t="shared" si="460"/>
        <v>0</v>
      </c>
      <c r="EZ393" s="61">
        <f t="shared" si="461"/>
        <v>0</v>
      </c>
      <c r="FA393" s="61">
        <f t="shared" si="462"/>
        <v>0</v>
      </c>
      <c r="FC393" s="61">
        <f t="shared" si="387"/>
        <v>0</v>
      </c>
    </row>
    <row r="394" spans="1:159" ht="15.6" customHeight="1" outlineLevel="2" x14ac:dyDescent="0.25">
      <c r="A394" s="21">
        <f t="shared" si="463"/>
        <v>386</v>
      </c>
      <c r="B394" s="307"/>
      <c r="C394" s="150" t="s">
        <v>419</v>
      </c>
      <c r="D394" s="151">
        <v>108</v>
      </c>
      <c r="AK394" s="106">
        <f t="shared" si="435"/>
        <v>0</v>
      </c>
      <c r="BX394" s="61">
        <f t="shared" si="457"/>
        <v>0</v>
      </c>
      <c r="BY394" s="38">
        <f t="shared" si="380"/>
        <v>0</v>
      </c>
      <c r="BZ394" s="38">
        <f t="shared" si="381"/>
        <v>0</v>
      </c>
      <c r="CB394" s="2"/>
      <c r="CC394" s="2"/>
      <c r="DL394" s="38">
        <f t="shared" si="458"/>
        <v>0</v>
      </c>
      <c r="DM394" s="38">
        <f t="shared" si="459"/>
        <v>0</v>
      </c>
      <c r="EY394" s="61">
        <f t="shared" si="460"/>
        <v>0</v>
      </c>
      <c r="EZ394" s="61">
        <f t="shared" si="461"/>
        <v>0</v>
      </c>
      <c r="FA394" s="61">
        <f t="shared" si="462"/>
        <v>0</v>
      </c>
      <c r="FC394" s="61">
        <f t="shared" si="387"/>
        <v>0</v>
      </c>
    </row>
    <row r="395" spans="1:159" ht="15.6" customHeight="1" outlineLevel="2" x14ac:dyDescent="0.25">
      <c r="A395" s="21">
        <f t="shared" si="463"/>
        <v>387</v>
      </c>
      <c r="B395" s="307"/>
      <c r="C395" s="150" t="s">
        <v>420</v>
      </c>
      <c r="D395" s="151">
        <v>108</v>
      </c>
      <c r="AK395" s="106">
        <f t="shared" si="435"/>
        <v>0</v>
      </c>
      <c r="BX395" s="61">
        <f t="shared" si="457"/>
        <v>0</v>
      </c>
      <c r="BY395" s="38">
        <f t="shared" si="380"/>
        <v>0</v>
      </c>
      <c r="BZ395" s="38">
        <f t="shared" si="381"/>
        <v>0</v>
      </c>
      <c r="CB395" s="2"/>
      <c r="CC395" s="2"/>
      <c r="DL395" s="38">
        <f t="shared" si="458"/>
        <v>0</v>
      </c>
      <c r="DM395" s="38">
        <f t="shared" si="459"/>
        <v>0</v>
      </c>
      <c r="EY395" s="61">
        <f t="shared" si="460"/>
        <v>0</v>
      </c>
      <c r="EZ395" s="61">
        <f t="shared" si="461"/>
        <v>0</v>
      </c>
      <c r="FA395" s="61">
        <f t="shared" si="462"/>
        <v>0</v>
      </c>
      <c r="FC395" s="61">
        <f t="shared" si="387"/>
        <v>0</v>
      </c>
    </row>
    <row r="396" spans="1:159" ht="15.6" customHeight="1" outlineLevel="2" x14ac:dyDescent="0.25">
      <c r="A396" s="21">
        <f t="shared" si="463"/>
        <v>388</v>
      </c>
      <c r="B396" s="307"/>
      <c r="C396" s="150" t="s">
        <v>421</v>
      </c>
      <c r="D396" s="151">
        <v>108</v>
      </c>
      <c r="AK396" s="106">
        <f t="shared" si="435"/>
        <v>0</v>
      </c>
      <c r="BX396" s="61">
        <f t="shared" si="457"/>
        <v>0</v>
      </c>
      <c r="BY396" s="38">
        <f t="shared" si="380"/>
        <v>0</v>
      </c>
      <c r="BZ396" s="38">
        <f t="shared" si="381"/>
        <v>0</v>
      </c>
      <c r="CB396" s="2"/>
      <c r="CC396" s="2"/>
      <c r="DL396" s="38">
        <f t="shared" si="458"/>
        <v>0</v>
      </c>
      <c r="DM396" s="38">
        <f t="shared" si="459"/>
        <v>0</v>
      </c>
      <c r="EY396" s="61">
        <f t="shared" si="460"/>
        <v>0</v>
      </c>
      <c r="EZ396" s="61">
        <f t="shared" si="461"/>
        <v>0</v>
      </c>
      <c r="FA396" s="61">
        <f t="shared" si="462"/>
        <v>0</v>
      </c>
      <c r="FC396" s="61">
        <f t="shared" si="387"/>
        <v>0</v>
      </c>
    </row>
    <row r="397" spans="1:159" ht="15.6" customHeight="1" outlineLevel="2" x14ac:dyDescent="0.25">
      <c r="A397" s="21">
        <f t="shared" si="463"/>
        <v>389</v>
      </c>
      <c r="B397" s="307"/>
      <c r="C397" s="118" t="s">
        <v>422</v>
      </c>
      <c r="D397" s="123">
        <v>108</v>
      </c>
      <c r="AK397" s="106">
        <f t="shared" si="435"/>
        <v>0</v>
      </c>
      <c r="BX397" s="61">
        <f t="shared" si="457"/>
        <v>0</v>
      </c>
      <c r="BY397" s="38">
        <f t="shared" si="380"/>
        <v>0</v>
      </c>
      <c r="BZ397" s="38">
        <f t="shared" si="381"/>
        <v>0</v>
      </c>
      <c r="CB397" s="2"/>
      <c r="CC397" s="2"/>
      <c r="DL397" s="38">
        <f t="shared" si="458"/>
        <v>0</v>
      </c>
      <c r="DM397" s="38">
        <f t="shared" si="459"/>
        <v>0</v>
      </c>
      <c r="EY397" s="61">
        <f t="shared" si="460"/>
        <v>0</v>
      </c>
      <c r="EZ397" s="61">
        <f t="shared" si="461"/>
        <v>0</v>
      </c>
      <c r="FA397" s="61">
        <f t="shared" si="462"/>
        <v>0</v>
      </c>
      <c r="FC397" s="61">
        <f t="shared" si="387"/>
        <v>0</v>
      </c>
    </row>
    <row r="398" spans="1:159" ht="15.6" customHeight="1" outlineLevel="2" x14ac:dyDescent="0.25">
      <c r="A398" s="21">
        <f t="shared" si="463"/>
        <v>390</v>
      </c>
      <c r="B398" s="307"/>
      <c r="C398" s="118" t="s">
        <v>423</v>
      </c>
      <c r="D398" s="123">
        <v>108</v>
      </c>
      <c r="AK398" s="106">
        <f t="shared" si="435"/>
        <v>0</v>
      </c>
      <c r="BX398" s="61">
        <f t="shared" si="457"/>
        <v>0</v>
      </c>
      <c r="BY398" s="38">
        <f t="shared" si="380"/>
        <v>0</v>
      </c>
      <c r="BZ398" s="38">
        <f t="shared" si="381"/>
        <v>0</v>
      </c>
      <c r="CB398" s="2"/>
      <c r="CC398" s="2"/>
      <c r="DL398" s="38">
        <f t="shared" si="458"/>
        <v>0</v>
      </c>
      <c r="DM398" s="38">
        <f t="shared" si="459"/>
        <v>0</v>
      </c>
      <c r="EY398" s="61">
        <f t="shared" si="460"/>
        <v>0</v>
      </c>
      <c r="EZ398" s="61">
        <f t="shared" si="461"/>
        <v>0</v>
      </c>
      <c r="FA398" s="61">
        <f t="shared" si="462"/>
        <v>0</v>
      </c>
      <c r="FC398" s="61">
        <f t="shared" si="387"/>
        <v>0</v>
      </c>
    </row>
    <row r="399" spans="1:159" ht="15.6" customHeight="1" outlineLevel="2" x14ac:dyDescent="0.25">
      <c r="A399" s="21">
        <f t="shared" si="463"/>
        <v>391</v>
      </c>
      <c r="B399" s="307"/>
      <c r="C399" s="118" t="s">
        <v>424</v>
      </c>
      <c r="D399" s="123">
        <v>108</v>
      </c>
      <c r="AK399" s="106">
        <f t="shared" si="435"/>
        <v>0</v>
      </c>
      <c r="BX399" s="61">
        <f t="shared" si="457"/>
        <v>0</v>
      </c>
      <c r="BY399" s="38">
        <f t="shared" si="380"/>
        <v>0</v>
      </c>
      <c r="BZ399" s="38">
        <f t="shared" si="381"/>
        <v>0</v>
      </c>
      <c r="CB399" s="2"/>
      <c r="CC399" s="2"/>
      <c r="DL399" s="38">
        <f t="shared" si="458"/>
        <v>0</v>
      </c>
      <c r="DM399" s="38">
        <f t="shared" si="459"/>
        <v>0</v>
      </c>
      <c r="EY399" s="61">
        <f t="shared" si="460"/>
        <v>0</v>
      </c>
      <c r="EZ399" s="61">
        <f t="shared" si="461"/>
        <v>0</v>
      </c>
      <c r="FA399" s="61">
        <f t="shared" si="462"/>
        <v>0</v>
      </c>
      <c r="FC399" s="61">
        <f t="shared" si="387"/>
        <v>0</v>
      </c>
    </row>
    <row r="400" spans="1:159" ht="15.6" customHeight="1" outlineLevel="2" x14ac:dyDescent="0.25">
      <c r="A400" s="21">
        <f t="shared" si="463"/>
        <v>392</v>
      </c>
      <c r="B400" s="307"/>
      <c r="C400" s="118" t="s">
        <v>425</v>
      </c>
      <c r="D400" s="123">
        <v>108</v>
      </c>
      <c r="E400" s="61">
        <v>-690231.1</v>
      </c>
      <c r="X400" s="61">
        <v>-11258.760000000009</v>
      </c>
      <c r="Y400" s="61">
        <v>136694.53938400003</v>
      </c>
      <c r="AC400" s="61"/>
      <c r="AK400" s="106">
        <f t="shared" si="435"/>
        <v>125435.77938400002</v>
      </c>
      <c r="BI400" s="61"/>
      <c r="BN400" s="61">
        <v>-11258.809384000022</v>
      </c>
      <c r="BO400" s="61"/>
      <c r="BP400" s="61"/>
      <c r="BR400" s="61"/>
      <c r="BU400" s="61"/>
      <c r="BV400" s="61"/>
      <c r="BX400" s="61">
        <f t="shared" si="457"/>
        <v>-11258.809384000022</v>
      </c>
      <c r="BY400" s="38">
        <f t="shared" ref="BY400:BY462" si="464">BX400+AK400</f>
        <v>114176.97</v>
      </c>
      <c r="BZ400" s="38">
        <f t="shared" ref="BZ400:BZ462" si="465">BY400+E400</f>
        <v>-576054.13</v>
      </c>
      <c r="CB400" s="2"/>
      <c r="CC400" s="2"/>
      <c r="DC400" s="61">
        <v>-22517.520000000019</v>
      </c>
      <c r="DD400" s="61"/>
      <c r="DE400" s="61"/>
      <c r="DL400" s="38">
        <f t="shared" si="458"/>
        <v>-22517.520000000019</v>
      </c>
      <c r="DM400" s="38">
        <f t="shared" si="459"/>
        <v>-598571.65</v>
      </c>
      <c r="EP400" s="152">
        <v>-16645.439999999944</v>
      </c>
      <c r="EQ400" s="61"/>
      <c r="ER400" s="61"/>
      <c r="EY400" s="61">
        <f t="shared" si="460"/>
        <v>-16645.439999999944</v>
      </c>
      <c r="EZ400" s="61">
        <f t="shared" si="461"/>
        <v>75014.010000000038</v>
      </c>
      <c r="FA400" s="61">
        <f t="shared" si="462"/>
        <v>-615217.09</v>
      </c>
      <c r="FC400" s="61">
        <f t="shared" ref="FC400:FC415" si="466">+FA400+FB400</f>
        <v>-615217.09</v>
      </c>
    </row>
    <row r="401" spans="1:159" ht="15.6" customHeight="1" outlineLevel="2" x14ac:dyDescent="0.25">
      <c r="A401" s="21">
        <f t="shared" si="463"/>
        <v>393</v>
      </c>
      <c r="B401" s="307"/>
      <c r="C401" s="118" t="s">
        <v>426</v>
      </c>
      <c r="D401" s="123">
        <v>108</v>
      </c>
      <c r="AK401" s="106">
        <f t="shared" si="435"/>
        <v>0</v>
      </c>
      <c r="BX401" s="61">
        <f t="shared" si="457"/>
        <v>0</v>
      </c>
      <c r="BY401" s="38">
        <f t="shared" si="464"/>
        <v>0</v>
      </c>
      <c r="BZ401" s="38">
        <f t="shared" si="465"/>
        <v>0</v>
      </c>
      <c r="CB401" s="2"/>
      <c r="CC401" s="2"/>
      <c r="DL401" s="38">
        <f t="shared" si="458"/>
        <v>0</v>
      </c>
      <c r="DM401" s="38">
        <f t="shared" si="459"/>
        <v>0</v>
      </c>
      <c r="EP401" s="61"/>
      <c r="EY401" s="61">
        <f t="shared" si="460"/>
        <v>0</v>
      </c>
      <c r="EZ401" s="61">
        <f t="shared" si="461"/>
        <v>0</v>
      </c>
      <c r="FA401" s="61">
        <f t="shared" si="462"/>
        <v>0</v>
      </c>
      <c r="FC401" s="61">
        <f t="shared" si="466"/>
        <v>0</v>
      </c>
    </row>
    <row r="402" spans="1:159" ht="15.6" customHeight="1" outlineLevel="2" x14ac:dyDescent="0.25">
      <c r="A402" s="21">
        <f t="shared" si="463"/>
        <v>394</v>
      </c>
      <c r="B402" s="307"/>
      <c r="C402" s="118" t="s">
        <v>427</v>
      </c>
      <c r="D402" s="123">
        <v>108</v>
      </c>
      <c r="AK402" s="106">
        <f t="shared" si="435"/>
        <v>0</v>
      </c>
      <c r="BX402" s="61">
        <f t="shared" si="457"/>
        <v>0</v>
      </c>
      <c r="BY402" s="38">
        <f t="shared" si="464"/>
        <v>0</v>
      </c>
      <c r="BZ402" s="38">
        <f t="shared" si="465"/>
        <v>0</v>
      </c>
      <c r="CB402" s="2"/>
      <c r="CC402" s="2"/>
      <c r="DL402" s="38">
        <f t="shared" si="458"/>
        <v>0</v>
      </c>
      <c r="DM402" s="38">
        <f t="shared" si="459"/>
        <v>0</v>
      </c>
      <c r="EY402" s="61">
        <f t="shared" si="460"/>
        <v>0</v>
      </c>
      <c r="EZ402" s="61">
        <f t="shared" si="461"/>
        <v>0</v>
      </c>
      <c r="FA402" s="61">
        <f t="shared" si="462"/>
        <v>0</v>
      </c>
      <c r="FC402" s="61">
        <f t="shared" si="466"/>
        <v>0</v>
      </c>
    </row>
    <row r="403" spans="1:159" ht="15.6" customHeight="1" outlineLevel="2" x14ac:dyDescent="0.25">
      <c r="A403" s="21">
        <f t="shared" si="463"/>
        <v>395</v>
      </c>
      <c r="B403" s="307"/>
      <c r="C403" s="118" t="s">
        <v>428</v>
      </c>
      <c r="D403" s="123">
        <v>108</v>
      </c>
      <c r="AK403" s="106">
        <f t="shared" si="435"/>
        <v>0</v>
      </c>
      <c r="BX403" s="61">
        <f t="shared" si="457"/>
        <v>0</v>
      </c>
      <c r="BY403" s="38">
        <f t="shared" si="464"/>
        <v>0</v>
      </c>
      <c r="BZ403" s="38">
        <f t="shared" si="465"/>
        <v>0</v>
      </c>
      <c r="CB403" s="2"/>
      <c r="CC403" s="2"/>
      <c r="DL403" s="38">
        <f t="shared" si="458"/>
        <v>0</v>
      </c>
      <c r="DM403" s="38">
        <f t="shared" si="459"/>
        <v>0</v>
      </c>
      <c r="EY403" s="61">
        <f t="shared" si="460"/>
        <v>0</v>
      </c>
      <c r="EZ403" s="61">
        <f t="shared" si="461"/>
        <v>0</v>
      </c>
      <c r="FA403" s="61">
        <f t="shared" si="462"/>
        <v>0</v>
      </c>
      <c r="FC403" s="61">
        <f t="shared" si="466"/>
        <v>0</v>
      </c>
    </row>
    <row r="404" spans="1:159" ht="15.6" customHeight="1" outlineLevel="2" x14ac:dyDescent="0.25">
      <c r="A404" s="21">
        <f t="shared" si="463"/>
        <v>396</v>
      </c>
      <c r="B404" s="307"/>
      <c r="C404" s="118" t="s">
        <v>429</v>
      </c>
      <c r="D404" s="123">
        <v>108</v>
      </c>
      <c r="AK404" s="106">
        <f t="shared" si="435"/>
        <v>0</v>
      </c>
      <c r="BX404" s="61">
        <f t="shared" si="457"/>
        <v>0</v>
      </c>
      <c r="BY404" s="38">
        <f t="shared" si="464"/>
        <v>0</v>
      </c>
      <c r="BZ404" s="38">
        <f t="shared" si="465"/>
        <v>0</v>
      </c>
      <c r="CB404" s="2"/>
      <c r="CC404" s="2"/>
      <c r="DL404" s="38">
        <f t="shared" si="458"/>
        <v>0</v>
      </c>
      <c r="DM404" s="38">
        <f t="shared" si="459"/>
        <v>0</v>
      </c>
      <c r="EY404" s="61">
        <f t="shared" si="460"/>
        <v>0</v>
      </c>
      <c r="EZ404" s="61">
        <f t="shared" si="461"/>
        <v>0</v>
      </c>
      <c r="FA404" s="61">
        <f t="shared" si="462"/>
        <v>0</v>
      </c>
      <c r="FC404" s="61">
        <f t="shared" si="466"/>
        <v>0</v>
      </c>
    </row>
    <row r="405" spans="1:159" ht="15.6" customHeight="1" outlineLevel="2" x14ac:dyDescent="0.25">
      <c r="A405" s="21">
        <f t="shared" si="463"/>
        <v>397</v>
      </c>
      <c r="B405" s="307"/>
      <c r="C405" s="118" t="s">
        <v>430</v>
      </c>
      <c r="D405" s="123">
        <v>108</v>
      </c>
      <c r="AK405" s="106">
        <f t="shared" si="435"/>
        <v>0</v>
      </c>
      <c r="BN405" s="61">
        <v>-136694.49000000002</v>
      </c>
      <c r="BO405" s="61"/>
      <c r="BP405" s="61"/>
      <c r="BR405" s="61"/>
      <c r="BU405" s="61"/>
      <c r="BV405" s="61"/>
      <c r="BX405" s="61">
        <f t="shared" si="457"/>
        <v>-136694.49000000002</v>
      </c>
      <c r="BY405" s="38">
        <f t="shared" si="464"/>
        <v>-136694.49000000002</v>
      </c>
      <c r="BZ405" s="38">
        <f t="shared" si="465"/>
        <v>-136694.49000000002</v>
      </c>
      <c r="CB405" s="2"/>
      <c r="CC405" s="2"/>
      <c r="DC405" s="61">
        <v>0</v>
      </c>
      <c r="DD405" s="61"/>
      <c r="DE405" s="61"/>
      <c r="DL405" s="38">
        <f t="shared" si="458"/>
        <v>0</v>
      </c>
      <c r="DM405" s="38">
        <f t="shared" si="459"/>
        <v>-136694.49000000002</v>
      </c>
      <c r="EP405" s="61"/>
      <c r="EQ405" s="61"/>
      <c r="ER405" s="61"/>
      <c r="EY405" s="61">
        <f t="shared" si="460"/>
        <v>0</v>
      </c>
      <c r="EZ405" s="61">
        <f t="shared" si="461"/>
        <v>-136694.49000000002</v>
      </c>
      <c r="FA405" s="61">
        <f t="shared" si="462"/>
        <v>-136694.49000000002</v>
      </c>
      <c r="FC405" s="61">
        <f t="shared" si="466"/>
        <v>-136694.49000000002</v>
      </c>
    </row>
    <row r="406" spans="1:159" ht="15.6" customHeight="1" outlineLevel="2" x14ac:dyDescent="0.25">
      <c r="A406" s="21">
        <f t="shared" si="463"/>
        <v>398</v>
      </c>
      <c r="B406" s="307"/>
      <c r="C406" s="304" t="s">
        <v>431</v>
      </c>
      <c r="D406" s="305"/>
      <c r="E406" s="108">
        <f t="shared" ref="E406:BZ406" si="467">SUM(E374:E405)</f>
        <v>-30639121.77375</v>
      </c>
      <c r="F406" s="108">
        <f t="shared" si="467"/>
        <v>0</v>
      </c>
      <c r="G406" s="108">
        <f t="shared" si="467"/>
        <v>0</v>
      </c>
      <c r="H406" s="108">
        <f t="shared" si="467"/>
        <v>0</v>
      </c>
      <c r="I406" s="108">
        <f t="shared" si="467"/>
        <v>0</v>
      </c>
      <c r="J406" s="108">
        <f t="shared" si="467"/>
        <v>0</v>
      </c>
      <c r="K406" s="108">
        <f t="shared" si="467"/>
        <v>0</v>
      </c>
      <c r="L406" s="108">
        <f t="shared" si="467"/>
        <v>0</v>
      </c>
      <c r="M406" s="108">
        <f t="shared" si="467"/>
        <v>0</v>
      </c>
      <c r="N406" s="108">
        <f t="shared" si="467"/>
        <v>0</v>
      </c>
      <c r="O406" s="108">
        <f t="shared" si="467"/>
        <v>0</v>
      </c>
      <c r="P406" s="108">
        <f t="shared" si="467"/>
        <v>0</v>
      </c>
      <c r="Q406" s="108">
        <f t="shared" si="467"/>
        <v>0</v>
      </c>
      <c r="R406" s="108">
        <f t="shared" si="467"/>
        <v>0</v>
      </c>
      <c r="S406" s="108">
        <f t="shared" si="467"/>
        <v>0</v>
      </c>
      <c r="T406" s="108">
        <f t="shared" si="467"/>
        <v>0</v>
      </c>
      <c r="U406" s="108">
        <f t="shared" si="467"/>
        <v>0</v>
      </c>
      <c r="V406" s="108">
        <f t="shared" si="467"/>
        <v>0</v>
      </c>
      <c r="W406" s="108">
        <f t="shared" si="467"/>
        <v>0</v>
      </c>
      <c r="X406" s="108">
        <f t="shared" si="467"/>
        <v>-843395.7062499962</v>
      </c>
      <c r="Y406" s="109">
        <f t="shared" si="467"/>
        <v>88749.918418000045</v>
      </c>
      <c r="Z406" s="108">
        <f t="shared" si="467"/>
        <v>0</v>
      </c>
      <c r="AA406" s="108">
        <f t="shared" si="467"/>
        <v>0</v>
      </c>
      <c r="AB406" s="108">
        <f t="shared" si="467"/>
        <v>0</v>
      </c>
      <c r="AC406" s="108">
        <f t="shared" si="467"/>
        <v>0</v>
      </c>
      <c r="AD406" s="108">
        <f t="shared" si="467"/>
        <v>0</v>
      </c>
      <c r="AE406" s="108">
        <f t="shared" si="467"/>
        <v>0</v>
      </c>
      <c r="AF406" s="108">
        <f t="shared" si="467"/>
        <v>0</v>
      </c>
      <c r="AG406" s="108">
        <f t="shared" si="467"/>
        <v>0</v>
      </c>
      <c r="AH406" s="108">
        <f t="shared" si="467"/>
        <v>0</v>
      </c>
      <c r="AI406" s="108">
        <f t="shared" si="467"/>
        <v>0</v>
      </c>
      <c r="AJ406" s="108">
        <f t="shared" si="467"/>
        <v>0</v>
      </c>
      <c r="AK406" s="108">
        <f t="shared" si="467"/>
        <v>-754645.7878319961</v>
      </c>
      <c r="AL406" s="108">
        <f t="shared" si="467"/>
        <v>0</v>
      </c>
      <c r="AM406" s="108">
        <f t="shared" si="467"/>
        <v>0</v>
      </c>
      <c r="AN406" s="108">
        <f t="shared" si="467"/>
        <v>0</v>
      </c>
      <c r="AO406" s="108">
        <f t="shared" si="467"/>
        <v>0</v>
      </c>
      <c r="AP406" s="108">
        <f t="shared" si="467"/>
        <v>0</v>
      </c>
      <c r="AQ406" s="108">
        <f t="shared" si="467"/>
        <v>0</v>
      </c>
      <c r="AR406" s="108">
        <f t="shared" si="467"/>
        <v>0</v>
      </c>
      <c r="AS406" s="108">
        <f t="shared" si="467"/>
        <v>0</v>
      </c>
      <c r="AT406" s="108">
        <f t="shared" si="467"/>
        <v>0</v>
      </c>
      <c r="AU406" s="108">
        <f t="shared" si="467"/>
        <v>0</v>
      </c>
      <c r="AV406" s="108">
        <f t="shared" si="467"/>
        <v>0</v>
      </c>
      <c r="AW406" s="108">
        <f t="shared" si="467"/>
        <v>0</v>
      </c>
      <c r="AX406" s="108">
        <f t="shared" si="467"/>
        <v>0</v>
      </c>
      <c r="AY406" s="108">
        <f t="shared" si="467"/>
        <v>0</v>
      </c>
      <c r="AZ406" s="108">
        <f t="shared" si="467"/>
        <v>0</v>
      </c>
      <c r="BA406" s="108">
        <f t="shared" si="467"/>
        <v>0</v>
      </c>
      <c r="BB406" s="108">
        <f t="shared" si="467"/>
        <v>0</v>
      </c>
      <c r="BC406" s="108">
        <f t="shared" si="467"/>
        <v>0</v>
      </c>
      <c r="BD406" s="108">
        <f t="shared" si="467"/>
        <v>0</v>
      </c>
      <c r="BE406" s="108">
        <f t="shared" si="467"/>
        <v>0</v>
      </c>
      <c r="BF406" s="108">
        <f t="shared" si="467"/>
        <v>0</v>
      </c>
      <c r="BG406" s="108">
        <f t="shared" si="467"/>
        <v>0</v>
      </c>
      <c r="BH406" s="108">
        <f t="shared" si="467"/>
        <v>0</v>
      </c>
      <c r="BI406" s="108">
        <f t="shared" si="467"/>
        <v>0</v>
      </c>
      <c r="BJ406" s="108">
        <f t="shared" si="467"/>
        <v>0</v>
      </c>
      <c r="BK406" s="108">
        <f t="shared" si="467"/>
        <v>0</v>
      </c>
      <c r="BL406" s="108">
        <f t="shared" si="467"/>
        <v>0</v>
      </c>
      <c r="BM406" s="108">
        <f t="shared" si="467"/>
        <v>0</v>
      </c>
      <c r="BN406" s="108">
        <f t="shared" si="467"/>
        <v>-942526.12841800041</v>
      </c>
      <c r="BO406" s="108">
        <f t="shared" ref="BO406:BQ406" si="468">SUM(BO374:BO405)</f>
        <v>261.12</v>
      </c>
      <c r="BP406" s="108">
        <f t="shared" si="468"/>
        <v>0</v>
      </c>
      <c r="BQ406" s="108">
        <f t="shared" si="468"/>
        <v>0</v>
      </c>
      <c r="BR406" s="108">
        <f t="shared" si="467"/>
        <v>0</v>
      </c>
      <c r="BS406" s="108">
        <f t="shared" ref="BS406" si="469">SUM(BS374:BS405)</f>
        <v>-2344.2999999999997</v>
      </c>
      <c r="BT406" s="108">
        <f t="shared" si="467"/>
        <v>0</v>
      </c>
      <c r="BU406" s="108">
        <f t="shared" si="467"/>
        <v>0</v>
      </c>
      <c r="BV406" s="108">
        <f t="shared" si="467"/>
        <v>0</v>
      </c>
      <c r="BW406" s="108">
        <f t="shared" si="467"/>
        <v>0</v>
      </c>
      <c r="BX406" s="108">
        <f t="shared" si="467"/>
        <v>-944609.30841800058</v>
      </c>
      <c r="BY406" s="108">
        <f t="shared" si="467"/>
        <v>-1699255.0962499958</v>
      </c>
      <c r="BZ406" s="108">
        <f t="shared" si="467"/>
        <v>-32338376.869999997</v>
      </c>
      <c r="CA406" s="108">
        <f t="shared" ref="CA406:EL406" si="470">SUM(CA374:CA405)</f>
        <v>0</v>
      </c>
      <c r="CB406" s="108">
        <f t="shared" si="470"/>
        <v>0</v>
      </c>
      <c r="CC406" s="108">
        <f t="shared" si="470"/>
        <v>0</v>
      </c>
      <c r="CD406" s="108">
        <f t="shared" si="470"/>
        <v>0</v>
      </c>
      <c r="CE406" s="108">
        <f t="shared" si="470"/>
        <v>0</v>
      </c>
      <c r="CF406" s="108">
        <f t="shared" si="470"/>
        <v>0</v>
      </c>
      <c r="CG406" s="108">
        <f t="shared" si="470"/>
        <v>0</v>
      </c>
      <c r="CH406" s="108">
        <f t="shared" si="470"/>
        <v>0</v>
      </c>
      <c r="CI406" s="108">
        <f t="shared" si="470"/>
        <v>0</v>
      </c>
      <c r="CJ406" s="108">
        <f t="shared" si="470"/>
        <v>0</v>
      </c>
      <c r="CK406" s="108">
        <f t="shared" si="470"/>
        <v>0</v>
      </c>
      <c r="CL406" s="108">
        <f t="shared" si="470"/>
        <v>0</v>
      </c>
      <c r="CM406" s="108">
        <f t="shared" si="470"/>
        <v>0</v>
      </c>
      <c r="CN406" s="108">
        <f t="shared" si="470"/>
        <v>0</v>
      </c>
      <c r="CO406" s="108">
        <f t="shared" si="470"/>
        <v>0</v>
      </c>
      <c r="CP406" s="108">
        <f t="shared" si="470"/>
        <v>0</v>
      </c>
      <c r="CQ406" s="108">
        <f t="shared" si="470"/>
        <v>0</v>
      </c>
      <c r="CR406" s="108">
        <f t="shared" si="470"/>
        <v>0</v>
      </c>
      <c r="CS406" s="108">
        <f t="shared" si="470"/>
        <v>0</v>
      </c>
      <c r="CT406" s="108">
        <f t="shared" si="470"/>
        <v>0</v>
      </c>
      <c r="CU406" s="108">
        <f t="shared" si="470"/>
        <v>0</v>
      </c>
      <c r="CV406" s="108">
        <f t="shared" si="470"/>
        <v>0</v>
      </c>
      <c r="CW406" s="108">
        <f t="shared" si="470"/>
        <v>0</v>
      </c>
      <c r="CX406" s="108">
        <f t="shared" si="470"/>
        <v>0</v>
      </c>
      <c r="CY406" s="108">
        <f t="shared" si="470"/>
        <v>0</v>
      </c>
      <c r="CZ406" s="108">
        <f t="shared" si="470"/>
        <v>0</v>
      </c>
      <c r="DA406" s="108">
        <f t="shared" si="470"/>
        <v>0</v>
      </c>
      <c r="DB406" s="108">
        <f t="shared" si="470"/>
        <v>0</v>
      </c>
      <c r="DC406" s="108">
        <f t="shared" si="470"/>
        <v>-1707552.4800000002</v>
      </c>
      <c r="DD406" s="108">
        <f t="shared" si="470"/>
        <v>1142.9499999999998</v>
      </c>
      <c r="DE406" s="108">
        <f t="shared" si="470"/>
        <v>-4026.23</v>
      </c>
      <c r="DF406" s="108">
        <f t="shared" si="470"/>
        <v>0</v>
      </c>
      <c r="DG406" s="108">
        <f t="shared" si="470"/>
        <v>0</v>
      </c>
      <c r="DH406" s="108">
        <f t="shared" si="470"/>
        <v>-90274.439999999988</v>
      </c>
      <c r="DI406" s="108">
        <f t="shared" si="470"/>
        <v>0</v>
      </c>
      <c r="DJ406" s="108">
        <f t="shared" si="470"/>
        <v>0</v>
      </c>
      <c r="DK406" s="108">
        <f t="shared" si="470"/>
        <v>0</v>
      </c>
      <c r="DL406" s="108">
        <f t="shared" si="470"/>
        <v>-1800710.2000000004</v>
      </c>
      <c r="DM406" s="108">
        <f t="shared" si="470"/>
        <v>-34139087.07</v>
      </c>
      <c r="DN406" s="108">
        <f t="shared" si="470"/>
        <v>0</v>
      </c>
      <c r="DO406" s="108">
        <f t="shared" si="470"/>
        <v>0</v>
      </c>
      <c r="DP406" s="108">
        <f t="shared" si="470"/>
        <v>0</v>
      </c>
      <c r="DQ406" s="108">
        <f t="shared" si="470"/>
        <v>0</v>
      </c>
      <c r="DR406" s="108">
        <f t="shared" si="470"/>
        <v>0</v>
      </c>
      <c r="DS406" s="108">
        <f t="shared" si="470"/>
        <v>0</v>
      </c>
      <c r="DT406" s="108">
        <f t="shared" si="470"/>
        <v>0</v>
      </c>
      <c r="DU406" s="108">
        <f t="shared" si="470"/>
        <v>0</v>
      </c>
      <c r="DV406" s="108">
        <f t="shared" si="470"/>
        <v>0</v>
      </c>
      <c r="DW406" s="108">
        <f t="shared" si="470"/>
        <v>0</v>
      </c>
      <c r="DX406" s="108">
        <f t="shared" si="470"/>
        <v>0</v>
      </c>
      <c r="DY406" s="108">
        <f t="shared" si="470"/>
        <v>0</v>
      </c>
      <c r="DZ406" s="108">
        <f t="shared" si="470"/>
        <v>0</v>
      </c>
      <c r="EA406" s="108">
        <f t="shared" si="470"/>
        <v>0</v>
      </c>
      <c r="EB406" s="108">
        <f t="shared" si="470"/>
        <v>0</v>
      </c>
      <c r="EC406" s="108">
        <f t="shared" si="470"/>
        <v>0</v>
      </c>
      <c r="ED406" s="108">
        <f t="shared" si="470"/>
        <v>0</v>
      </c>
      <c r="EE406" s="108">
        <f t="shared" si="470"/>
        <v>0</v>
      </c>
      <c r="EF406" s="108">
        <f t="shared" si="470"/>
        <v>0</v>
      </c>
      <c r="EG406" s="108">
        <f t="shared" si="470"/>
        <v>0</v>
      </c>
      <c r="EH406" s="108">
        <f t="shared" si="470"/>
        <v>0</v>
      </c>
      <c r="EI406" s="108">
        <f t="shared" si="470"/>
        <v>0</v>
      </c>
      <c r="EJ406" s="108">
        <f t="shared" si="470"/>
        <v>0</v>
      </c>
      <c r="EK406" s="108">
        <f t="shared" si="470"/>
        <v>0</v>
      </c>
      <c r="EL406" s="108">
        <f t="shared" si="470"/>
        <v>0</v>
      </c>
      <c r="EM406" s="108">
        <f t="shared" ref="EM406:EY406" si="471">SUM(EM374:EM405)</f>
        <v>0</v>
      </c>
      <c r="EN406" s="108">
        <f t="shared" si="471"/>
        <v>0</v>
      </c>
      <c r="EO406" s="108">
        <f t="shared" si="471"/>
        <v>0</v>
      </c>
      <c r="EP406" s="108">
        <f t="shared" si="471"/>
        <v>-1024360.5600000012</v>
      </c>
      <c r="EQ406" s="108">
        <f t="shared" si="471"/>
        <v>1216.2200000000003</v>
      </c>
      <c r="ER406" s="108">
        <f t="shared" si="471"/>
        <v>-34014.719999999994</v>
      </c>
      <c r="ES406" s="108">
        <f t="shared" si="471"/>
        <v>0</v>
      </c>
      <c r="ET406" s="108">
        <f t="shared" si="471"/>
        <v>0</v>
      </c>
      <c r="EU406" s="108">
        <f t="shared" si="471"/>
        <v>-103741.81000000001</v>
      </c>
      <c r="EV406" s="108">
        <f t="shared" si="471"/>
        <v>0</v>
      </c>
      <c r="EW406" s="108">
        <f t="shared" si="471"/>
        <v>0</v>
      </c>
      <c r="EX406" s="108">
        <f t="shared" si="471"/>
        <v>0</v>
      </c>
      <c r="EY406" s="108">
        <f t="shared" si="471"/>
        <v>-1160900.8700000013</v>
      </c>
      <c r="EZ406" s="108">
        <f>SUM(EZ374:EZ405)</f>
        <v>-4660866.166249997</v>
      </c>
      <c r="FA406" s="108">
        <f>SUM(FA374:FA405)</f>
        <v>-35299987.940000005</v>
      </c>
      <c r="FB406" s="108">
        <f t="shared" ref="FB406" si="472">SUM(FB374:FB405)</f>
        <v>0</v>
      </c>
      <c r="FC406" s="61">
        <f t="shared" si="466"/>
        <v>-35299987.940000005</v>
      </c>
    </row>
    <row r="407" spans="1:159" ht="15.6" customHeight="1" outlineLevel="2" x14ac:dyDescent="0.25">
      <c r="A407" s="21">
        <f t="shared" si="463"/>
        <v>399</v>
      </c>
      <c r="B407" s="307"/>
      <c r="C407" s="118" t="s">
        <v>432</v>
      </c>
      <c r="D407" s="123">
        <v>108</v>
      </c>
      <c r="AK407" s="106">
        <f t="shared" si="435"/>
        <v>0</v>
      </c>
      <c r="BX407" s="61">
        <f t="shared" ref="BX407:BX415" si="473">SUM(AL407:BW407)</f>
        <v>0</v>
      </c>
      <c r="BY407" s="38">
        <f t="shared" si="464"/>
        <v>0</v>
      </c>
      <c r="BZ407" s="38">
        <f t="shared" si="465"/>
        <v>0</v>
      </c>
      <c r="CB407" s="2"/>
      <c r="CC407" s="2"/>
      <c r="DL407" s="38">
        <f t="shared" ref="DL407:DL415" si="474">SUM(CA407:DK407)</f>
        <v>0</v>
      </c>
      <c r="DM407" s="38">
        <f t="shared" ref="DM407:DM415" si="475">DL407+BZ407</f>
        <v>0</v>
      </c>
      <c r="EY407" s="61">
        <f t="shared" ref="EY407:EY415" si="476">SUM(DN407:EX407)</f>
        <v>0</v>
      </c>
      <c r="EZ407" s="61">
        <f t="shared" ref="EZ407:EZ415" si="477">+BX407+AK407+DL407+EY407</f>
        <v>0</v>
      </c>
      <c r="FA407" s="61">
        <f t="shared" ref="FA407:FA415" si="478">+E407+EZ407</f>
        <v>0</v>
      </c>
      <c r="FC407" s="61">
        <f t="shared" si="466"/>
        <v>0</v>
      </c>
    </row>
    <row r="408" spans="1:159" ht="15.6" customHeight="1" outlineLevel="2" x14ac:dyDescent="0.25">
      <c r="A408" s="21">
        <f t="shared" si="463"/>
        <v>400</v>
      </c>
      <c r="B408" s="307"/>
      <c r="C408" s="118" t="s">
        <v>433</v>
      </c>
      <c r="D408" s="123">
        <v>108</v>
      </c>
      <c r="AK408" s="106">
        <f t="shared" si="435"/>
        <v>0</v>
      </c>
      <c r="BX408" s="61">
        <f t="shared" si="473"/>
        <v>0</v>
      </c>
      <c r="BY408" s="38">
        <f t="shared" si="464"/>
        <v>0</v>
      </c>
      <c r="BZ408" s="38">
        <f t="shared" si="465"/>
        <v>0</v>
      </c>
      <c r="CB408" s="2"/>
      <c r="CC408" s="2"/>
      <c r="DL408" s="38">
        <f t="shared" si="474"/>
        <v>0</v>
      </c>
      <c r="DM408" s="38">
        <f t="shared" si="475"/>
        <v>0</v>
      </c>
      <c r="EY408" s="61">
        <f t="shared" si="476"/>
        <v>0</v>
      </c>
      <c r="EZ408" s="61">
        <f t="shared" si="477"/>
        <v>0</v>
      </c>
      <c r="FA408" s="61">
        <f t="shared" si="478"/>
        <v>0</v>
      </c>
      <c r="FC408" s="61">
        <f t="shared" si="466"/>
        <v>0</v>
      </c>
    </row>
    <row r="409" spans="1:159" ht="15.6" customHeight="1" outlineLevel="2" x14ac:dyDescent="0.25">
      <c r="A409" s="21">
        <f t="shared" si="463"/>
        <v>401</v>
      </c>
      <c r="B409" s="307"/>
      <c r="C409" s="118" t="s">
        <v>434</v>
      </c>
      <c r="D409" s="123">
        <v>108</v>
      </c>
      <c r="AK409" s="106">
        <f t="shared" si="435"/>
        <v>0</v>
      </c>
      <c r="BX409" s="61">
        <f t="shared" si="473"/>
        <v>0</v>
      </c>
      <c r="BY409" s="38">
        <f t="shared" si="464"/>
        <v>0</v>
      </c>
      <c r="BZ409" s="38">
        <f t="shared" si="465"/>
        <v>0</v>
      </c>
      <c r="CB409" s="2"/>
      <c r="CC409" s="2"/>
      <c r="DL409" s="38">
        <f t="shared" si="474"/>
        <v>0</v>
      </c>
      <c r="DM409" s="38">
        <f t="shared" si="475"/>
        <v>0</v>
      </c>
      <c r="EP409" s="61"/>
      <c r="EY409" s="61">
        <f t="shared" si="476"/>
        <v>0</v>
      </c>
      <c r="EZ409" s="61">
        <f t="shared" si="477"/>
        <v>0</v>
      </c>
      <c r="FA409" s="61">
        <f t="shared" si="478"/>
        <v>0</v>
      </c>
      <c r="FC409" s="61">
        <f t="shared" si="466"/>
        <v>0</v>
      </c>
    </row>
    <row r="410" spans="1:159" ht="15.6" customHeight="1" outlineLevel="2" x14ac:dyDescent="0.25">
      <c r="A410" s="21">
        <f t="shared" si="463"/>
        <v>402</v>
      </c>
      <c r="B410" s="307"/>
      <c r="C410" s="118" t="s">
        <v>435</v>
      </c>
      <c r="D410" s="123">
        <v>108</v>
      </c>
      <c r="AK410" s="106">
        <f t="shared" si="435"/>
        <v>0</v>
      </c>
      <c r="BX410" s="61">
        <f t="shared" si="473"/>
        <v>0</v>
      </c>
      <c r="BY410" s="38">
        <f t="shared" si="464"/>
        <v>0</v>
      </c>
      <c r="BZ410" s="38">
        <f t="shared" si="465"/>
        <v>0</v>
      </c>
      <c r="CB410" s="2"/>
      <c r="CC410" s="2"/>
      <c r="DL410" s="38">
        <f t="shared" si="474"/>
        <v>0</v>
      </c>
      <c r="DM410" s="38">
        <f t="shared" si="475"/>
        <v>0</v>
      </c>
      <c r="EP410" s="61"/>
      <c r="EY410" s="61">
        <f t="shared" si="476"/>
        <v>0</v>
      </c>
      <c r="EZ410" s="61">
        <f t="shared" si="477"/>
        <v>0</v>
      </c>
      <c r="FA410" s="61">
        <f t="shared" si="478"/>
        <v>0</v>
      </c>
      <c r="FC410" s="61">
        <f t="shared" si="466"/>
        <v>0</v>
      </c>
    </row>
    <row r="411" spans="1:159" ht="15.6" customHeight="1" outlineLevel="2" x14ac:dyDescent="0.25">
      <c r="A411" s="21">
        <f t="shared" si="463"/>
        <v>403</v>
      </c>
      <c r="B411" s="307"/>
      <c r="C411" s="118" t="s">
        <v>436</v>
      </c>
      <c r="D411" s="123">
        <v>108</v>
      </c>
      <c r="AK411" s="106">
        <f t="shared" si="435"/>
        <v>0</v>
      </c>
      <c r="BX411" s="61">
        <f t="shared" si="473"/>
        <v>0</v>
      </c>
      <c r="BY411" s="38">
        <f t="shared" si="464"/>
        <v>0</v>
      </c>
      <c r="BZ411" s="38">
        <f t="shared" si="465"/>
        <v>0</v>
      </c>
      <c r="CB411" s="2"/>
      <c r="CC411" s="2"/>
      <c r="DL411" s="38">
        <f t="shared" si="474"/>
        <v>0</v>
      </c>
      <c r="DM411" s="38">
        <f t="shared" si="475"/>
        <v>0</v>
      </c>
      <c r="EP411" s="61"/>
      <c r="EY411" s="61">
        <f t="shared" si="476"/>
        <v>0</v>
      </c>
      <c r="EZ411" s="61">
        <f t="shared" si="477"/>
        <v>0</v>
      </c>
      <c r="FA411" s="61">
        <f t="shared" si="478"/>
        <v>0</v>
      </c>
      <c r="FC411" s="61">
        <f t="shared" si="466"/>
        <v>0</v>
      </c>
    </row>
    <row r="412" spans="1:159" ht="15.6" customHeight="1" outlineLevel="2" x14ac:dyDescent="0.25">
      <c r="A412" s="21">
        <f t="shared" si="463"/>
        <v>404</v>
      </c>
      <c r="B412" s="307"/>
      <c r="C412" s="118" t="s">
        <v>437</v>
      </c>
      <c r="D412" s="123">
        <v>108</v>
      </c>
      <c r="AK412" s="106">
        <f t="shared" si="435"/>
        <v>0</v>
      </c>
      <c r="BX412" s="61">
        <f t="shared" si="473"/>
        <v>0</v>
      </c>
      <c r="BY412" s="38">
        <f t="shared" si="464"/>
        <v>0</v>
      </c>
      <c r="BZ412" s="38">
        <f t="shared" si="465"/>
        <v>0</v>
      </c>
      <c r="CB412" s="2"/>
      <c r="CC412" s="2"/>
      <c r="DL412" s="38">
        <f t="shared" si="474"/>
        <v>0</v>
      </c>
      <c r="DM412" s="38">
        <f t="shared" si="475"/>
        <v>0</v>
      </c>
      <c r="EP412" s="61"/>
      <c r="EY412" s="61">
        <f t="shared" si="476"/>
        <v>0</v>
      </c>
      <c r="EZ412" s="61">
        <f t="shared" si="477"/>
        <v>0</v>
      </c>
      <c r="FA412" s="61">
        <f t="shared" si="478"/>
        <v>0</v>
      </c>
      <c r="FC412" s="61">
        <f t="shared" si="466"/>
        <v>0</v>
      </c>
    </row>
    <row r="413" spans="1:159" ht="15.6" customHeight="1" outlineLevel="2" x14ac:dyDescent="0.25">
      <c r="A413" s="21">
        <f t="shared" si="463"/>
        <v>405</v>
      </c>
      <c r="B413" s="307"/>
      <c r="C413" s="118" t="s">
        <v>438</v>
      </c>
      <c r="D413" s="123">
        <v>108</v>
      </c>
      <c r="AK413" s="106">
        <f t="shared" si="435"/>
        <v>0</v>
      </c>
      <c r="BX413" s="61">
        <f t="shared" si="473"/>
        <v>0</v>
      </c>
      <c r="BY413" s="38">
        <f t="shared" si="464"/>
        <v>0</v>
      </c>
      <c r="BZ413" s="38">
        <f t="shared" si="465"/>
        <v>0</v>
      </c>
      <c r="CB413" s="2"/>
      <c r="CC413" s="2"/>
      <c r="DL413" s="38">
        <f t="shared" si="474"/>
        <v>0</v>
      </c>
      <c r="DM413" s="38">
        <f t="shared" si="475"/>
        <v>0</v>
      </c>
      <c r="EP413" s="61"/>
      <c r="EY413" s="61">
        <f t="shared" si="476"/>
        <v>0</v>
      </c>
      <c r="EZ413" s="61">
        <f t="shared" si="477"/>
        <v>0</v>
      </c>
      <c r="FA413" s="61">
        <f t="shared" si="478"/>
        <v>0</v>
      </c>
      <c r="FC413" s="61">
        <f t="shared" si="466"/>
        <v>0</v>
      </c>
    </row>
    <row r="414" spans="1:159" ht="15.6" customHeight="1" outlineLevel="2" x14ac:dyDescent="0.25">
      <c r="A414" s="21">
        <f t="shared" si="463"/>
        <v>406</v>
      </c>
      <c r="B414" s="307"/>
      <c r="C414" s="118" t="s">
        <v>439</v>
      </c>
      <c r="D414" s="123">
        <v>108</v>
      </c>
      <c r="AK414" s="106">
        <f t="shared" si="435"/>
        <v>0</v>
      </c>
      <c r="BX414" s="61">
        <f t="shared" si="473"/>
        <v>0</v>
      </c>
      <c r="BY414" s="38">
        <f t="shared" si="464"/>
        <v>0</v>
      </c>
      <c r="BZ414" s="38">
        <f t="shared" si="465"/>
        <v>0</v>
      </c>
      <c r="CB414" s="2"/>
      <c r="CC414" s="2"/>
      <c r="DL414" s="38">
        <f t="shared" si="474"/>
        <v>0</v>
      </c>
      <c r="DM414" s="38">
        <f t="shared" si="475"/>
        <v>0</v>
      </c>
      <c r="EP414" s="61"/>
      <c r="EY414" s="61">
        <f t="shared" si="476"/>
        <v>0</v>
      </c>
      <c r="EZ414" s="61">
        <f t="shared" si="477"/>
        <v>0</v>
      </c>
      <c r="FA414" s="61">
        <f t="shared" si="478"/>
        <v>0</v>
      </c>
      <c r="FC414" s="61">
        <f t="shared" si="466"/>
        <v>0</v>
      </c>
    </row>
    <row r="415" spans="1:159" ht="15.6" customHeight="1" outlineLevel="2" x14ac:dyDescent="0.25">
      <c r="A415" s="21">
        <f t="shared" si="463"/>
        <v>407</v>
      </c>
      <c r="B415" s="307"/>
      <c r="C415" s="118" t="s">
        <v>440</v>
      </c>
      <c r="D415" s="123">
        <v>108</v>
      </c>
      <c r="AK415" s="106">
        <f t="shared" si="435"/>
        <v>0</v>
      </c>
      <c r="BX415" s="61">
        <f t="shared" si="473"/>
        <v>0</v>
      </c>
      <c r="BY415" s="38">
        <f t="shared" si="464"/>
        <v>0</v>
      </c>
      <c r="BZ415" s="38">
        <f t="shared" si="465"/>
        <v>0</v>
      </c>
      <c r="CB415" s="2"/>
      <c r="CC415" s="2"/>
      <c r="DL415" s="38">
        <f t="shared" si="474"/>
        <v>0</v>
      </c>
      <c r="DM415" s="38">
        <f t="shared" si="475"/>
        <v>0</v>
      </c>
      <c r="EY415" s="61">
        <f t="shared" si="476"/>
        <v>0</v>
      </c>
      <c r="EZ415" s="61">
        <f t="shared" si="477"/>
        <v>0</v>
      </c>
      <c r="FA415" s="61">
        <f t="shared" si="478"/>
        <v>0</v>
      </c>
      <c r="FC415" s="61">
        <f t="shared" si="466"/>
        <v>0</v>
      </c>
    </row>
    <row r="416" spans="1:159" ht="15.6" customHeight="1" outlineLevel="2" x14ac:dyDescent="0.25">
      <c r="A416" s="21">
        <f t="shared" si="463"/>
        <v>408</v>
      </c>
      <c r="B416" s="307"/>
      <c r="C416" s="304" t="s">
        <v>351</v>
      </c>
      <c r="D416" s="305"/>
      <c r="E416" s="108">
        <f t="shared" ref="E416:BZ416" si="479">SUM(E407:E415)</f>
        <v>0</v>
      </c>
      <c r="F416" s="108">
        <f t="shared" si="479"/>
        <v>0</v>
      </c>
      <c r="G416" s="108">
        <f t="shared" si="479"/>
        <v>0</v>
      </c>
      <c r="H416" s="108">
        <f t="shared" si="479"/>
        <v>0</v>
      </c>
      <c r="I416" s="108">
        <f t="shared" si="479"/>
        <v>0</v>
      </c>
      <c r="J416" s="108">
        <f t="shared" si="479"/>
        <v>0</v>
      </c>
      <c r="K416" s="108">
        <f t="shared" si="479"/>
        <v>0</v>
      </c>
      <c r="L416" s="108">
        <f t="shared" si="479"/>
        <v>0</v>
      </c>
      <c r="M416" s="108">
        <f t="shared" si="479"/>
        <v>0</v>
      </c>
      <c r="N416" s="108">
        <f t="shared" si="479"/>
        <v>0</v>
      </c>
      <c r="O416" s="108">
        <f t="shared" si="479"/>
        <v>0</v>
      </c>
      <c r="P416" s="108">
        <f t="shared" si="479"/>
        <v>0</v>
      </c>
      <c r="Q416" s="108">
        <f t="shared" si="479"/>
        <v>0</v>
      </c>
      <c r="R416" s="108">
        <f t="shared" si="479"/>
        <v>0</v>
      </c>
      <c r="S416" s="108">
        <f t="shared" si="479"/>
        <v>0</v>
      </c>
      <c r="T416" s="108">
        <f t="shared" si="479"/>
        <v>0</v>
      </c>
      <c r="U416" s="108">
        <f t="shared" si="479"/>
        <v>0</v>
      </c>
      <c r="V416" s="108">
        <f t="shared" si="479"/>
        <v>0</v>
      </c>
      <c r="W416" s="108">
        <f t="shared" si="479"/>
        <v>0</v>
      </c>
      <c r="X416" s="108">
        <f t="shared" si="479"/>
        <v>0</v>
      </c>
      <c r="Y416" s="108">
        <f t="shared" si="479"/>
        <v>0</v>
      </c>
      <c r="Z416" s="108">
        <f t="shared" si="479"/>
        <v>0</v>
      </c>
      <c r="AA416" s="108">
        <f t="shared" si="479"/>
        <v>0</v>
      </c>
      <c r="AB416" s="108">
        <f t="shared" si="479"/>
        <v>0</v>
      </c>
      <c r="AC416" s="108">
        <f t="shared" si="479"/>
        <v>0</v>
      </c>
      <c r="AD416" s="108">
        <f t="shared" si="479"/>
        <v>0</v>
      </c>
      <c r="AE416" s="108">
        <f t="shared" si="479"/>
        <v>0</v>
      </c>
      <c r="AF416" s="108">
        <f t="shared" si="479"/>
        <v>0</v>
      </c>
      <c r="AG416" s="108">
        <f t="shared" si="479"/>
        <v>0</v>
      </c>
      <c r="AH416" s="108">
        <f t="shared" si="479"/>
        <v>0</v>
      </c>
      <c r="AI416" s="108">
        <f t="shared" si="479"/>
        <v>0</v>
      </c>
      <c r="AJ416" s="108">
        <f t="shared" si="479"/>
        <v>0</v>
      </c>
      <c r="AK416" s="108">
        <f t="shared" si="479"/>
        <v>0</v>
      </c>
      <c r="AL416" s="108">
        <f t="shared" si="479"/>
        <v>0</v>
      </c>
      <c r="AM416" s="108">
        <f t="shared" si="479"/>
        <v>0</v>
      </c>
      <c r="AN416" s="108">
        <f t="shared" si="479"/>
        <v>0</v>
      </c>
      <c r="AO416" s="108">
        <f t="shared" si="479"/>
        <v>0</v>
      </c>
      <c r="AP416" s="108">
        <f t="shared" si="479"/>
        <v>0</v>
      </c>
      <c r="AQ416" s="108">
        <f t="shared" si="479"/>
        <v>0</v>
      </c>
      <c r="AR416" s="108">
        <f t="shared" si="479"/>
        <v>0</v>
      </c>
      <c r="AS416" s="108">
        <f t="shared" si="479"/>
        <v>0</v>
      </c>
      <c r="AT416" s="108">
        <f t="shared" si="479"/>
        <v>0</v>
      </c>
      <c r="AU416" s="108">
        <f t="shared" si="479"/>
        <v>0</v>
      </c>
      <c r="AV416" s="108">
        <f t="shared" si="479"/>
        <v>0</v>
      </c>
      <c r="AW416" s="108">
        <f t="shared" si="479"/>
        <v>0</v>
      </c>
      <c r="AX416" s="108">
        <f t="shared" si="479"/>
        <v>0</v>
      </c>
      <c r="AY416" s="108">
        <f t="shared" si="479"/>
        <v>0</v>
      </c>
      <c r="AZ416" s="108">
        <f t="shared" si="479"/>
        <v>0</v>
      </c>
      <c r="BA416" s="108">
        <f t="shared" si="479"/>
        <v>0</v>
      </c>
      <c r="BB416" s="108">
        <f t="shared" si="479"/>
        <v>0</v>
      </c>
      <c r="BC416" s="108">
        <f t="shared" si="479"/>
        <v>0</v>
      </c>
      <c r="BD416" s="108">
        <f t="shared" si="479"/>
        <v>0</v>
      </c>
      <c r="BE416" s="108">
        <f t="shared" si="479"/>
        <v>0</v>
      </c>
      <c r="BF416" s="108">
        <f t="shared" si="479"/>
        <v>0</v>
      </c>
      <c r="BG416" s="108">
        <f t="shared" si="479"/>
        <v>0</v>
      </c>
      <c r="BH416" s="108">
        <f t="shared" si="479"/>
        <v>0</v>
      </c>
      <c r="BI416" s="108">
        <f t="shared" si="479"/>
        <v>0</v>
      </c>
      <c r="BJ416" s="108">
        <f t="shared" si="479"/>
        <v>0</v>
      </c>
      <c r="BK416" s="108">
        <f t="shared" si="479"/>
        <v>0</v>
      </c>
      <c r="BL416" s="108">
        <f t="shared" si="479"/>
        <v>0</v>
      </c>
      <c r="BM416" s="108">
        <f t="shared" si="479"/>
        <v>0</v>
      </c>
      <c r="BN416" s="108">
        <f t="shared" si="479"/>
        <v>0</v>
      </c>
      <c r="BO416" s="108">
        <f t="shared" ref="BO416:BQ416" si="480">SUM(BO407:BO415)</f>
        <v>0</v>
      </c>
      <c r="BP416" s="108">
        <f t="shared" si="480"/>
        <v>0</v>
      </c>
      <c r="BQ416" s="108">
        <f t="shared" si="480"/>
        <v>0</v>
      </c>
      <c r="BR416" s="108">
        <f t="shared" si="479"/>
        <v>0</v>
      </c>
      <c r="BS416" s="108">
        <f t="shared" ref="BS416" si="481">SUM(BS407:BS415)</f>
        <v>0</v>
      </c>
      <c r="BT416" s="108">
        <f t="shared" si="479"/>
        <v>0</v>
      </c>
      <c r="BU416" s="108">
        <f t="shared" si="479"/>
        <v>0</v>
      </c>
      <c r="BV416" s="108">
        <f t="shared" si="479"/>
        <v>0</v>
      </c>
      <c r="BW416" s="108">
        <f t="shared" si="479"/>
        <v>0</v>
      </c>
      <c r="BX416" s="108">
        <f t="shared" si="479"/>
        <v>0</v>
      </c>
      <c r="BY416" s="108">
        <f t="shared" si="479"/>
        <v>0</v>
      </c>
      <c r="BZ416" s="108">
        <f t="shared" si="479"/>
        <v>0</v>
      </c>
      <c r="CA416" s="108">
        <f t="shared" ref="CA416:EL416" si="482">SUM(CA407:CA415)</f>
        <v>0</v>
      </c>
      <c r="CB416" s="108">
        <f t="shared" si="482"/>
        <v>0</v>
      </c>
      <c r="CC416" s="108">
        <f t="shared" si="482"/>
        <v>0</v>
      </c>
      <c r="CD416" s="108">
        <f t="shared" si="482"/>
        <v>0</v>
      </c>
      <c r="CE416" s="108">
        <f t="shared" si="482"/>
        <v>0</v>
      </c>
      <c r="CF416" s="108">
        <f t="shared" si="482"/>
        <v>0</v>
      </c>
      <c r="CG416" s="108">
        <f t="shared" si="482"/>
        <v>0</v>
      </c>
      <c r="CH416" s="108">
        <f t="shared" si="482"/>
        <v>0</v>
      </c>
      <c r="CI416" s="108">
        <f t="shared" si="482"/>
        <v>0</v>
      </c>
      <c r="CJ416" s="108">
        <f t="shared" si="482"/>
        <v>0</v>
      </c>
      <c r="CK416" s="108">
        <f t="shared" si="482"/>
        <v>0</v>
      </c>
      <c r="CL416" s="108">
        <f t="shared" si="482"/>
        <v>0</v>
      </c>
      <c r="CM416" s="108">
        <f t="shared" si="482"/>
        <v>0</v>
      </c>
      <c r="CN416" s="108">
        <f t="shared" si="482"/>
        <v>0</v>
      </c>
      <c r="CO416" s="108">
        <f t="shared" si="482"/>
        <v>0</v>
      </c>
      <c r="CP416" s="108">
        <f t="shared" si="482"/>
        <v>0</v>
      </c>
      <c r="CQ416" s="108">
        <f t="shared" si="482"/>
        <v>0</v>
      </c>
      <c r="CR416" s="108">
        <f t="shared" si="482"/>
        <v>0</v>
      </c>
      <c r="CS416" s="108">
        <f t="shared" si="482"/>
        <v>0</v>
      </c>
      <c r="CT416" s="108">
        <f t="shared" si="482"/>
        <v>0</v>
      </c>
      <c r="CU416" s="108">
        <f t="shared" si="482"/>
        <v>0</v>
      </c>
      <c r="CV416" s="108">
        <f t="shared" si="482"/>
        <v>0</v>
      </c>
      <c r="CW416" s="108">
        <f t="shared" si="482"/>
        <v>0</v>
      </c>
      <c r="CX416" s="108">
        <f t="shared" si="482"/>
        <v>0</v>
      </c>
      <c r="CY416" s="108">
        <f t="shared" si="482"/>
        <v>0</v>
      </c>
      <c r="CZ416" s="108">
        <f t="shared" si="482"/>
        <v>0</v>
      </c>
      <c r="DA416" s="108">
        <f t="shared" si="482"/>
        <v>0</v>
      </c>
      <c r="DB416" s="108">
        <f t="shared" si="482"/>
        <v>0</v>
      </c>
      <c r="DC416" s="108">
        <f t="shared" si="482"/>
        <v>0</v>
      </c>
      <c r="DD416" s="108">
        <f t="shared" si="482"/>
        <v>0</v>
      </c>
      <c r="DE416" s="108">
        <f t="shared" si="482"/>
        <v>0</v>
      </c>
      <c r="DF416" s="108">
        <f t="shared" si="482"/>
        <v>0</v>
      </c>
      <c r="DG416" s="108">
        <f t="shared" si="482"/>
        <v>0</v>
      </c>
      <c r="DH416" s="108">
        <f t="shared" si="482"/>
        <v>0</v>
      </c>
      <c r="DI416" s="108">
        <f t="shared" si="482"/>
        <v>0</v>
      </c>
      <c r="DJ416" s="108">
        <f t="shared" si="482"/>
        <v>0</v>
      </c>
      <c r="DK416" s="108">
        <f t="shared" si="482"/>
        <v>0</v>
      </c>
      <c r="DL416" s="108">
        <f t="shared" si="482"/>
        <v>0</v>
      </c>
      <c r="DM416" s="108">
        <f t="shared" si="482"/>
        <v>0</v>
      </c>
      <c r="DN416" s="108">
        <f t="shared" si="482"/>
        <v>0</v>
      </c>
      <c r="DO416" s="108">
        <f t="shared" si="482"/>
        <v>0</v>
      </c>
      <c r="DP416" s="108">
        <f t="shared" si="482"/>
        <v>0</v>
      </c>
      <c r="DQ416" s="108">
        <f t="shared" si="482"/>
        <v>0</v>
      </c>
      <c r="DR416" s="108">
        <f t="shared" si="482"/>
        <v>0</v>
      </c>
      <c r="DS416" s="108">
        <f t="shared" si="482"/>
        <v>0</v>
      </c>
      <c r="DT416" s="108">
        <f t="shared" si="482"/>
        <v>0</v>
      </c>
      <c r="DU416" s="108">
        <f t="shared" si="482"/>
        <v>0</v>
      </c>
      <c r="DV416" s="108">
        <f t="shared" si="482"/>
        <v>0</v>
      </c>
      <c r="DW416" s="108">
        <f t="shared" si="482"/>
        <v>0</v>
      </c>
      <c r="DX416" s="108">
        <f t="shared" si="482"/>
        <v>0</v>
      </c>
      <c r="DY416" s="108">
        <f t="shared" si="482"/>
        <v>0</v>
      </c>
      <c r="DZ416" s="108">
        <f t="shared" si="482"/>
        <v>0</v>
      </c>
      <c r="EA416" s="108">
        <f t="shared" si="482"/>
        <v>0</v>
      </c>
      <c r="EB416" s="108">
        <f t="shared" si="482"/>
        <v>0</v>
      </c>
      <c r="EC416" s="108">
        <f t="shared" si="482"/>
        <v>0</v>
      </c>
      <c r="ED416" s="108">
        <f t="shared" si="482"/>
        <v>0</v>
      </c>
      <c r="EE416" s="108">
        <f t="shared" si="482"/>
        <v>0</v>
      </c>
      <c r="EF416" s="108">
        <f t="shared" si="482"/>
        <v>0</v>
      </c>
      <c r="EG416" s="108">
        <f t="shared" si="482"/>
        <v>0</v>
      </c>
      <c r="EH416" s="108">
        <f t="shared" si="482"/>
        <v>0</v>
      </c>
      <c r="EI416" s="108">
        <f t="shared" si="482"/>
        <v>0</v>
      </c>
      <c r="EJ416" s="108">
        <f t="shared" si="482"/>
        <v>0</v>
      </c>
      <c r="EK416" s="108">
        <f t="shared" si="482"/>
        <v>0</v>
      </c>
      <c r="EL416" s="108">
        <f t="shared" si="482"/>
        <v>0</v>
      </c>
      <c r="EM416" s="108">
        <f t="shared" ref="EM416:EY416" si="483">SUM(EM407:EM415)</f>
        <v>0</v>
      </c>
      <c r="EN416" s="108">
        <f t="shared" si="483"/>
        <v>0</v>
      </c>
      <c r="EO416" s="108">
        <f t="shared" si="483"/>
        <v>0</v>
      </c>
      <c r="EP416" s="108">
        <f t="shared" si="483"/>
        <v>0</v>
      </c>
      <c r="EQ416" s="108">
        <f t="shared" si="483"/>
        <v>0</v>
      </c>
      <c r="ER416" s="108">
        <f t="shared" si="483"/>
        <v>0</v>
      </c>
      <c r="ES416" s="108">
        <f t="shared" si="483"/>
        <v>0</v>
      </c>
      <c r="ET416" s="108">
        <f t="shared" si="483"/>
        <v>0</v>
      </c>
      <c r="EU416" s="108">
        <f t="shared" si="483"/>
        <v>0</v>
      </c>
      <c r="EV416" s="108">
        <f t="shared" si="483"/>
        <v>0</v>
      </c>
      <c r="EW416" s="108">
        <f t="shared" si="483"/>
        <v>0</v>
      </c>
      <c r="EX416" s="108">
        <f t="shared" si="483"/>
        <v>0</v>
      </c>
      <c r="EY416" s="108">
        <f t="shared" si="483"/>
        <v>0</v>
      </c>
      <c r="EZ416" s="108">
        <f>SUM(EZ407:EZ415)</f>
        <v>0</v>
      </c>
      <c r="FA416" s="108">
        <f>SUM(FA407:FA415)</f>
        <v>0</v>
      </c>
      <c r="FB416" s="108">
        <f t="shared" ref="FB416:FC416" si="484">SUM(FB407:FB415)</f>
        <v>0</v>
      </c>
      <c r="FC416" s="108">
        <f t="shared" si="484"/>
        <v>0</v>
      </c>
    </row>
    <row r="417" spans="1:159" ht="15.6" customHeight="1" outlineLevel="2" x14ac:dyDescent="0.25">
      <c r="A417" s="21">
        <f t="shared" si="463"/>
        <v>409</v>
      </c>
      <c r="B417" s="307"/>
      <c r="C417" s="118" t="s">
        <v>441</v>
      </c>
      <c r="D417" s="123">
        <v>108</v>
      </c>
      <c r="E417" s="61">
        <v>-2812438.91</v>
      </c>
      <c r="X417" s="61">
        <v>-104385.1799999997</v>
      </c>
      <c r="Y417" s="61">
        <v>0</v>
      </c>
      <c r="AC417" s="61"/>
      <c r="AH417" s="61"/>
      <c r="AK417" s="106">
        <f t="shared" si="435"/>
        <v>-104385.1799999997</v>
      </c>
      <c r="BI417" s="61"/>
      <c r="BN417" s="61">
        <v>-104385.1799999997</v>
      </c>
      <c r="BO417" s="61">
        <v>0</v>
      </c>
      <c r="BP417" s="61"/>
      <c r="BQ417" s="2">
        <v>-0.05</v>
      </c>
      <c r="BR417" s="61"/>
      <c r="BS417" s="61"/>
      <c r="BU417" s="61"/>
      <c r="BV417" s="61"/>
      <c r="BX417" s="61">
        <f t="shared" ref="BX417:BX431" si="485">SUM(AL417:BW417)</f>
        <v>-104385.2299999997</v>
      </c>
      <c r="BY417" s="38">
        <f t="shared" si="464"/>
        <v>-208770.40999999939</v>
      </c>
      <c r="BZ417" s="38">
        <f t="shared" si="465"/>
        <v>-3021209.3199999994</v>
      </c>
      <c r="CB417" s="2"/>
      <c r="CC417" s="2"/>
      <c r="DC417" s="61">
        <v>-208770.36000000034</v>
      </c>
      <c r="DD417" s="61">
        <v>242.82</v>
      </c>
      <c r="DE417" s="61"/>
      <c r="DF417" s="2">
        <v>-0.24</v>
      </c>
      <c r="DH417" s="61"/>
      <c r="DL417" s="38">
        <f t="shared" ref="DL417:DL431" si="486">SUM(CA417:DK417)</f>
        <v>-208527.78000000032</v>
      </c>
      <c r="DM417" s="38">
        <f t="shared" ref="DM417:DM431" si="487">DL417+BZ417</f>
        <v>-3229737.0999999996</v>
      </c>
      <c r="EP417" s="61">
        <v>-94675.200000000186</v>
      </c>
      <c r="EQ417" s="61">
        <v>227.66000000000003</v>
      </c>
      <c r="ER417" s="61"/>
      <c r="ES417" s="2">
        <v>-0.12</v>
      </c>
      <c r="EU417" s="61"/>
      <c r="EY417" s="61">
        <f t="shared" ref="EY417:EY431" si="488">SUM(DN417:EX417)</f>
        <v>-94447.660000000178</v>
      </c>
      <c r="EZ417" s="61">
        <f t="shared" ref="EZ417:EZ431" si="489">+BX417+AK417+DL417+EY417</f>
        <v>-511745.84999999986</v>
      </c>
      <c r="FA417" s="61">
        <f t="shared" ref="FA417:FA431" si="490">+E417+EZ417</f>
        <v>-3324184.76</v>
      </c>
      <c r="FC417" s="61">
        <f t="shared" ref="FC417:FC431" si="491">+FA417+FB417</f>
        <v>-3324184.76</v>
      </c>
    </row>
    <row r="418" spans="1:159" ht="15.6" customHeight="1" outlineLevel="2" x14ac:dyDescent="0.25">
      <c r="A418" s="21">
        <f t="shared" si="463"/>
        <v>410</v>
      </c>
      <c r="B418" s="307"/>
      <c r="C418" s="118" t="s">
        <v>442</v>
      </c>
      <c r="D418" s="123">
        <v>108</v>
      </c>
      <c r="E418" s="61">
        <v>-4973843.1899999995</v>
      </c>
      <c r="X418" s="61">
        <v>-264530.22000000067</v>
      </c>
      <c r="Y418" s="61">
        <v>4.3050000385846943E-3</v>
      </c>
      <c r="AC418" s="61">
        <v>4437.08</v>
      </c>
      <c r="AH418" s="61"/>
      <c r="AK418" s="106">
        <f t="shared" si="435"/>
        <v>-260093.13569500062</v>
      </c>
      <c r="BI418" s="61">
        <v>0</v>
      </c>
      <c r="BN418" s="61">
        <v>-264530.22430500016</v>
      </c>
      <c r="BO418" s="61"/>
      <c r="BP418" s="61">
        <v>-43.95</v>
      </c>
      <c r="BQ418" s="61"/>
      <c r="BR418" s="61"/>
      <c r="BS418" s="61">
        <v>-710.29</v>
      </c>
      <c r="BU418" s="61"/>
      <c r="BV418" s="61"/>
      <c r="BX418" s="61">
        <f t="shared" si="485"/>
        <v>-265284.46430500015</v>
      </c>
      <c r="BY418" s="38">
        <f t="shared" si="464"/>
        <v>-525377.60000000079</v>
      </c>
      <c r="BZ418" s="38">
        <f t="shared" si="465"/>
        <v>-5499220.79</v>
      </c>
      <c r="CB418" s="2"/>
      <c r="CC418" s="2"/>
      <c r="DC418" s="61">
        <v>-529060.44000000041</v>
      </c>
      <c r="DD418" s="61"/>
      <c r="DE418" s="61">
        <v>-1157.96</v>
      </c>
      <c r="DF418" s="61"/>
      <c r="DG418" s="61">
        <v>0</v>
      </c>
      <c r="DH418" s="61">
        <v>-9609.8100000000013</v>
      </c>
      <c r="DL418" s="38">
        <f t="shared" si="486"/>
        <v>-539828.21000000043</v>
      </c>
      <c r="DM418" s="38">
        <f t="shared" si="487"/>
        <v>-6039049</v>
      </c>
      <c r="EP418" s="61">
        <v>-222707.28000000026</v>
      </c>
      <c r="EQ418" s="61"/>
      <c r="ER418" s="61">
        <v>-1111.4599999999998</v>
      </c>
      <c r="ES418" s="61"/>
      <c r="ET418" s="61">
        <v>0</v>
      </c>
      <c r="EU418" s="61">
        <v>-12447.9</v>
      </c>
      <c r="EY418" s="61">
        <f t="shared" si="488"/>
        <v>-236266.64000000025</v>
      </c>
      <c r="EZ418" s="61">
        <f t="shared" si="489"/>
        <v>-1301472.4500000016</v>
      </c>
      <c r="FA418" s="61">
        <f t="shared" si="490"/>
        <v>-6275315.6400000006</v>
      </c>
      <c r="FC418" s="61">
        <f t="shared" si="491"/>
        <v>-6275315.6400000006</v>
      </c>
    </row>
    <row r="419" spans="1:159" ht="15.6" customHeight="1" outlineLevel="2" x14ac:dyDescent="0.25">
      <c r="A419" s="21">
        <f t="shared" si="463"/>
        <v>411</v>
      </c>
      <c r="B419" s="307"/>
      <c r="C419" s="118" t="s">
        <v>443</v>
      </c>
      <c r="D419" s="123">
        <v>108</v>
      </c>
      <c r="E419" s="61">
        <v>-814808434.38250005</v>
      </c>
      <c r="X419" s="61">
        <v>-25004979.757499933</v>
      </c>
      <c r="Y419" s="61">
        <v>-1607759.5643499952</v>
      </c>
      <c r="AC419" s="61"/>
      <c r="AH419" s="61">
        <v>2535318.1489273976</v>
      </c>
      <c r="AK419" s="106">
        <f t="shared" si="435"/>
        <v>-24077421.172922529</v>
      </c>
      <c r="BI419" s="61"/>
      <c r="BN419" s="61">
        <v>-28875389.504577398</v>
      </c>
      <c r="BO419" s="61">
        <v>10870.85</v>
      </c>
      <c r="BP419" s="61">
        <v>-103793.36</v>
      </c>
      <c r="BQ419" s="61">
        <v>-111522.93999999999</v>
      </c>
      <c r="BR419" s="61">
        <v>-23.13</v>
      </c>
      <c r="BS419" s="61">
        <v>-8337.9599999999991</v>
      </c>
      <c r="BU419" s="61">
        <v>-2535318.1489273976</v>
      </c>
      <c r="BV419" s="61"/>
      <c r="BX419" s="61">
        <f t="shared" si="485"/>
        <v>-31623514.193504795</v>
      </c>
      <c r="BY419" s="38">
        <f t="shared" si="464"/>
        <v>-55700935.366427325</v>
      </c>
      <c r="BZ419" s="38">
        <f t="shared" si="465"/>
        <v>-870509369.74892735</v>
      </c>
      <c r="CB419" s="2"/>
      <c r="CC419" s="2"/>
      <c r="DC419" s="61">
        <v>-55895661.840000033</v>
      </c>
      <c r="DD419" s="61">
        <v>83078.089999999982</v>
      </c>
      <c r="DE419" s="61">
        <v>-960200.42</v>
      </c>
      <c r="DF419" s="61">
        <v>-1769960.2500000002</v>
      </c>
      <c r="DG419" s="61">
        <v>-16197.080000000002</v>
      </c>
      <c r="DH419" s="61">
        <v>-121299.98999999999</v>
      </c>
      <c r="DL419" s="38">
        <f t="shared" si="486"/>
        <v>-58680241.490000032</v>
      </c>
      <c r="DM419" s="38">
        <f t="shared" si="487"/>
        <v>-929189611.23892736</v>
      </c>
      <c r="EP419" s="61">
        <v>-30742977.000000119</v>
      </c>
      <c r="EQ419" s="61">
        <v>83479.080000000031</v>
      </c>
      <c r="ER419" s="61">
        <v>-1000857.49</v>
      </c>
      <c r="ES419" s="61">
        <v>-1911705.2999999996</v>
      </c>
      <c r="ET419" s="61">
        <v>-16410.660000000003</v>
      </c>
      <c r="EU419" s="61">
        <v>-144629.38</v>
      </c>
      <c r="EY419" s="61">
        <f t="shared" si="488"/>
        <v>-33733100.750000119</v>
      </c>
      <c r="EZ419" s="61">
        <f t="shared" si="489"/>
        <v>-148114277.60642749</v>
      </c>
      <c r="FA419" s="61">
        <f t="shared" si="490"/>
        <v>-962922711.9889276</v>
      </c>
      <c r="FC419" s="61">
        <f t="shared" si="491"/>
        <v>-962922711.9889276</v>
      </c>
    </row>
    <row r="420" spans="1:159" ht="15.6" customHeight="1" outlineLevel="2" x14ac:dyDescent="0.25">
      <c r="A420" s="21">
        <f t="shared" si="463"/>
        <v>412</v>
      </c>
      <c r="B420" s="307"/>
      <c r="C420" s="118" t="s">
        <v>444</v>
      </c>
      <c r="D420" s="123">
        <v>108</v>
      </c>
      <c r="E420" s="61"/>
      <c r="AK420" s="106">
        <f t="shared" si="435"/>
        <v>0</v>
      </c>
      <c r="BN420" s="61"/>
      <c r="BO420" s="61"/>
      <c r="BP420" s="61"/>
      <c r="BR420" s="61"/>
      <c r="BS420" s="61"/>
      <c r="BU420" s="61"/>
      <c r="BV420" s="61"/>
      <c r="BX420" s="61">
        <f t="shared" si="485"/>
        <v>0</v>
      </c>
      <c r="BY420" s="38">
        <f t="shared" si="464"/>
        <v>0</v>
      </c>
      <c r="BZ420" s="38">
        <f t="shared" si="465"/>
        <v>0</v>
      </c>
      <c r="CB420" s="2"/>
      <c r="CC420" s="2"/>
      <c r="DC420" s="61"/>
      <c r="DD420" s="61"/>
      <c r="DE420" s="61"/>
      <c r="DH420" s="61"/>
      <c r="DL420" s="38">
        <f t="shared" si="486"/>
        <v>0</v>
      </c>
      <c r="DM420" s="38">
        <f t="shared" si="487"/>
        <v>0</v>
      </c>
      <c r="EP420" s="61"/>
      <c r="EQ420" s="61"/>
      <c r="ER420" s="61"/>
      <c r="EU420" s="61"/>
      <c r="EY420" s="61">
        <f t="shared" si="488"/>
        <v>0</v>
      </c>
      <c r="EZ420" s="61">
        <f t="shared" si="489"/>
        <v>0</v>
      </c>
      <c r="FA420" s="61">
        <f t="shared" si="490"/>
        <v>0</v>
      </c>
      <c r="FC420" s="61">
        <f t="shared" si="491"/>
        <v>0</v>
      </c>
    </row>
    <row r="421" spans="1:159" ht="15.6" customHeight="1" outlineLevel="2" x14ac:dyDescent="0.25">
      <c r="A421" s="21">
        <f t="shared" si="463"/>
        <v>413</v>
      </c>
      <c r="B421" s="307"/>
      <c r="C421" s="118" t="s">
        <v>445</v>
      </c>
      <c r="D421" s="123">
        <v>108</v>
      </c>
      <c r="E421" s="61">
        <v>-52201216.722083338</v>
      </c>
      <c r="X421" s="61">
        <v>-2806520.0079166666</v>
      </c>
      <c r="Y421" s="61">
        <v>-122716.29689100053</v>
      </c>
      <c r="AC421" s="61"/>
      <c r="AH421" s="61">
        <v>618044.6082391633</v>
      </c>
      <c r="AK421" s="106">
        <f t="shared" ref="AK421:AK462" si="492">SUM(F421:AJ421)</f>
        <v>-2311191.696568504</v>
      </c>
      <c r="BI421" s="61"/>
      <c r="BN421" s="61">
        <v>-3337819.0113481656</v>
      </c>
      <c r="BO421" s="61">
        <v>116.41</v>
      </c>
      <c r="BP421" s="61">
        <v>-13418.58</v>
      </c>
      <c r="BQ421" s="61">
        <v>-2727.87</v>
      </c>
      <c r="BR421" s="61"/>
      <c r="BS421" s="61">
        <v>-1154.29</v>
      </c>
      <c r="BU421" s="61">
        <v>-618044.6082391633</v>
      </c>
      <c r="BV421" s="61"/>
      <c r="BX421" s="61">
        <f t="shared" si="485"/>
        <v>-3973047.9495873288</v>
      </c>
      <c r="BY421" s="38">
        <f t="shared" si="464"/>
        <v>-6284239.6461558323</v>
      </c>
      <c r="BZ421" s="38">
        <f t="shared" si="465"/>
        <v>-58485456.368239172</v>
      </c>
      <c r="CB421" s="2"/>
      <c r="CC421" s="2"/>
      <c r="DC421" s="61">
        <v>-5684981.3999999911</v>
      </c>
      <c r="DD421" s="61">
        <v>515.53000000000009</v>
      </c>
      <c r="DE421" s="61">
        <v>-216457.29</v>
      </c>
      <c r="DF421" s="61">
        <v>-17619.18</v>
      </c>
      <c r="DH421" s="61">
        <v>-13102.720000000001</v>
      </c>
      <c r="DL421" s="38">
        <f t="shared" si="486"/>
        <v>-5931645.0599999903</v>
      </c>
      <c r="DM421" s="38">
        <f t="shared" si="487"/>
        <v>-64417101.428239159</v>
      </c>
      <c r="EP421" s="61">
        <v>-2367595.1400000006</v>
      </c>
      <c r="EQ421" s="61">
        <v>346.95000000000005</v>
      </c>
      <c r="ER421" s="61">
        <v>-171120.87</v>
      </c>
      <c r="ES421" s="61">
        <v>-8361.34</v>
      </c>
      <c r="EU421" s="61">
        <v>-6232.1</v>
      </c>
      <c r="EY421" s="61">
        <f t="shared" si="488"/>
        <v>-2552962.5000000005</v>
      </c>
      <c r="EZ421" s="61">
        <f t="shared" si="489"/>
        <v>-14768847.206155822</v>
      </c>
      <c r="FA421" s="61">
        <f t="shared" si="490"/>
        <v>-66970063.928239159</v>
      </c>
      <c r="FC421" s="61">
        <f t="shared" si="491"/>
        <v>-66970063.928239159</v>
      </c>
    </row>
    <row r="422" spans="1:159" ht="15.6" customHeight="1" outlineLevel="2" x14ac:dyDescent="0.25">
      <c r="A422" s="21">
        <f t="shared" si="463"/>
        <v>414</v>
      </c>
      <c r="B422" s="307"/>
      <c r="C422" s="118" t="s">
        <v>446</v>
      </c>
      <c r="D422" s="123">
        <v>108</v>
      </c>
      <c r="E422" s="61"/>
      <c r="X422" s="61"/>
      <c r="Y422" s="61"/>
      <c r="AC422" s="61"/>
      <c r="AH422" s="61"/>
      <c r="AK422" s="106">
        <f t="shared" si="492"/>
        <v>0</v>
      </c>
      <c r="BI422" s="61"/>
      <c r="BN422" s="61"/>
      <c r="BO422" s="61"/>
      <c r="BP422" s="61"/>
      <c r="BR422" s="61"/>
      <c r="BS422" s="61"/>
      <c r="BU422" s="61"/>
      <c r="BV422" s="61"/>
      <c r="BX422" s="61">
        <f t="shared" si="485"/>
        <v>0</v>
      </c>
      <c r="BY422" s="38">
        <f t="shared" si="464"/>
        <v>0</v>
      </c>
      <c r="BZ422" s="38">
        <f t="shared" si="465"/>
        <v>0</v>
      </c>
      <c r="CB422" s="2"/>
      <c r="CC422" s="2"/>
      <c r="DC422" s="61"/>
      <c r="DD422" s="61"/>
      <c r="DE422" s="61"/>
      <c r="DH422" s="61"/>
      <c r="DL422" s="38">
        <f t="shared" si="486"/>
        <v>0</v>
      </c>
      <c r="DM422" s="38">
        <f t="shared" si="487"/>
        <v>0</v>
      </c>
      <c r="EP422" s="61"/>
      <c r="EQ422" s="61"/>
      <c r="ER422" s="61"/>
      <c r="EU422" s="61"/>
      <c r="EY422" s="61">
        <f t="shared" si="488"/>
        <v>0</v>
      </c>
      <c r="EZ422" s="61">
        <f t="shared" si="489"/>
        <v>0</v>
      </c>
      <c r="FA422" s="61">
        <f t="shared" si="490"/>
        <v>0</v>
      </c>
      <c r="FC422" s="61">
        <f t="shared" si="491"/>
        <v>0</v>
      </c>
    </row>
    <row r="423" spans="1:159" ht="15.6" customHeight="1" outlineLevel="2" x14ac:dyDescent="0.25">
      <c r="A423" s="21">
        <f t="shared" si="463"/>
        <v>415</v>
      </c>
      <c r="B423" s="307"/>
      <c r="C423" s="118" t="s">
        <v>447</v>
      </c>
      <c r="D423" s="123">
        <v>108</v>
      </c>
      <c r="E423" s="61">
        <v>-628863117.6695832</v>
      </c>
      <c r="X423" s="61">
        <v>-15496559.190416813</v>
      </c>
      <c r="Y423" s="61">
        <v>-1103429.0110010023</v>
      </c>
      <c r="AC423" s="61"/>
      <c r="AH423" s="61"/>
      <c r="AK423" s="106">
        <f t="shared" si="492"/>
        <v>-16599988.201417815</v>
      </c>
      <c r="BI423" s="61"/>
      <c r="BN423" s="61">
        <v>-20900840.008998871</v>
      </c>
      <c r="BO423" s="61">
        <v>17216.38</v>
      </c>
      <c r="BP423" s="61">
        <v>-143164.79</v>
      </c>
      <c r="BQ423" s="61">
        <v>-214126.26</v>
      </c>
      <c r="BR423" s="61"/>
      <c r="BS423" s="61">
        <v>-764.70999999999992</v>
      </c>
      <c r="BU423" s="61"/>
      <c r="BV423" s="61"/>
      <c r="BX423" s="61">
        <f t="shared" si="485"/>
        <v>-21241679.388998874</v>
      </c>
      <c r="BY423" s="38">
        <f t="shared" si="464"/>
        <v>-37841667.590416685</v>
      </c>
      <c r="BZ423" s="38">
        <f t="shared" si="465"/>
        <v>-666704785.25999987</v>
      </c>
      <c r="CB423" s="2"/>
      <c r="CC423" s="2"/>
      <c r="DC423" s="61">
        <v>-44008538.0400002</v>
      </c>
      <c r="DD423" s="61">
        <v>124925</v>
      </c>
      <c r="DE423" s="61">
        <v>-1295664.1899999997</v>
      </c>
      <c r="DF423" s="61">
        <v>-903982.29</v>
      </c>
      <c r="DH423" s="61">
        <v>-7921.8400000000011</v>
      </c>
      <c r="DL423" s="38">
        <f t="shared" si="486"/>
        <v>-46091181.360000201</v>
      </c>
      <c r="DM423" s="38">
        <f t="shared" si="487"/>
        <v>-712795966.62000012</v>
      </c>
      <c r="EP423" s="61">
        <v>-28232789.459999919</v>
      </c>
      <c r="EQ423" s="61">
        <v>157236.06</v>
      </c>
      <c r="ER423" s="61">
        <v>-1650520.6400000004</v>
      </c>
      <c r="ES423" s="61">
        <v>-577527.3899999999</v>
      </c>
      <c r="EU423" s="61">
        <v>-8233.6099999999951</v>
      </c>
      <c r="EY423" s="61">
        <f t="shared" si="488"/>
        <v>-30311835.039999921</v>
      </c>
      <c r="EZ423" s="61">
        <f t="shared" si="489"/>
        <v>-114244683.99041681</v>
      </c>
      <c r="FA423" s="61">
        <f t="shared" si="490"/>
        <v>-743107801.65999997</v>
      </c>
      <c r="FC423" s="61">
        <f t="shared" si="491"/>
        <v>-743107801.65999997</v>
      </c>
    </row>
    <row r="424" spans="1:159" ht="15.6" customHeight="1" outlineLevel="2" x14ac:dyDescent="0.25">
      <c r="A424" s="21">
        <f t="shared" si="463"/>
        <v>416</v>
      </c>
      <c r="B424" s="307"/>
      <c r="C424" s="118" t="s">
        <v>448</v>
      </c>
      <c r="D424" s="123">
        <v>108</v>
      </c>
      <c r="E424" s="61">
        <v>-32664847.553750001</v>
      </c>
      <c r="X424" s="61">
        <v>-3149444.356250003</v>
      </c>
      <c r="Y424" s="61">
        <v>-639832.02701999957</v>
      </c>
      <c r="AC424" s="61">
        <v>3506498.64</v>
      </c>
      <c r="AH424" s="61"/>
      <c r="AK424" s="106">
        <f t="shared" si="492"/>
        <v>-282777.74327000231</v>
      </c>
      <c r="BI424" s="61">
        <v>0</v>
      </c>
      <c r="BN424" s="61">
        <v>-3544517.2729799971</v>
      </c>
      <c r="BO424" s="61">
        <v>137737.46000000002</v>
      </c>
      <c r="BP424" s="61">
        <v>-191.89999999999998</v>
      </c>
      <c r="BQ424" s="61">
        <v>-1450.6599999999999</v>
      </c>
      <c r="BR424" s="61"/>
      <c r="BS424" s="61">
        <v>8.5300000000000011</v>
      </c>
      <c r="BU424" s="61"/>
      <c r="BV424" s="61"/>
      <c r="BX424" s="61">
        <f t="shared" si="485"/>
        <v>-3408413.8429799974</v>
      </c>
      <c r="BY424" s="38">
        <f t="shared" si="464"/>
        <v>-3691191.5862499997</v>
      </c>
      <c r="BZ424" s="38">
        <f t="shared" si="465"/>
        <v>-36356039.140000001</v>
      </c>
      <c r="CB424" s="2"/>
      <c r="CC424" s="2"/>
      <c r="DC424" s="61">
        <v>-8368698.6000000015</v>
      </c>
      <c r="DD424" s="61">
        <v>1018934.8999999999</v>
      </c>
      <c r="DE424" s="61">
        <v>-4570.2000000000007</v>
      </c>
      <c r="DF424" s="61">
        <v>-6633.36</v>
      </c>
      <c r="DH424" s="61">
        <v>-162.44</v>
      </c>
      <c r="DL424" s="38">
        <f t="shared" si="486"/>
        <v>-7361129.700000002</v>
      </c>
      <c r="DM424" s="38">
        <f t="shared" si="487"/>
        <v>-43717168.840000004</v>
      </c>
      <c r="EJ424" s="54">
        <v>-116672.31917373091</v>
      </c>
      <c r="EP424" s="61">
        <v>-3922994.5199999958</v>
      </c>
      <c r="EQ424" s="61">
        <v>850978.51000000024</v>
      </c>
      <c r="ER424" s="61">
        <v>-4288.6099999999988</v>
      </c>
      <c r="ES424" s="61">
        <v>-3207.0900000000011</v>
      </c>
      <c r="EU424" s="61">
        <v>-214.89000000000001</v>
      </c>
      <c r="EY424" s="61">
        <f t="shared" si="488"/>
        <v>-3196398.9191737263</v>
      </c>
      <c r="EZ424" s="61">
        <f t="shared" si="489"/>
        <v>-14248720.205423729</v>
      </c>
      <c r="FA424" s="61">
        <f t="shared" si="490"/>
        <v>-46913567.759173729</v>
      </c>
      <c r="FC424" s="61">
        <f t="shared" si="491"/>
        <v>-46913567.759173729</v>
      </c>
    </row>
    <row r="425" spans="1:159" ht="15.6" customHeight="1" outlineLevel="2" x14ac:dyDescent="0.25">
      <c r="A425" s="21">
        <f t="shared" si="463"/>
        <v>417</v>
      </c>
      <c r="B425" s="307"/>
      <c r="C425" s="118" t="s">
        <v>449</v>
      </c>
      <c r="D425" s="123">
        <v>108</v>
      </c>
      <c r="E425" s="61">
        <v>-58865334.551666662</v>
      </c>
      <c r="X425" s="61">
        <v>-2151081.3083333299</v>
      </c>
      <c r="Y425" s="61">
        <v>-214755.39202499911</v>
      </c>
      <c r="AC425" s="61">
        <v>143204.69</v>
      </c>
      <c r="AH425" s="61"/>
      <c r="AK425" s="106">
        <f t="shared" si="492"/>
        <v>-2222632.0103583289</v>
      </c>
      <c r="BI425" s="61">
        <v>0</v>
      </c>
      <c r="BN425" s="61">
        <v>-2418277.0479750037</v>
      </c>
      <c r="BO425" s="61">
        <v>26782.14</v>
      </c>
      <c r="BP425" s="61">
        <v>-1396.32</v>
      </c>
      <c r="BQ425" s="61">
        <v>-36553.269999999997</v>
      </c>
      <c r="BR425" s="61"/>
      <c r="BS425" s="61">
        <v>-699.88</v>
      </c>
      <c r="BU425" s="61"/>
      <c r="BV425" s="61"/>
      <c r="BX425" s="61">
        <f t="shared" si="485"/>
        <v>-2430144.3779750033</v>
      </c>
      <c r="BY425" s="38">
        <f t="shared" si="464"/>
        <v>-4652776.3883333318</v>
      </c>
      <c r="BZ425" s="38">
        <f t="shared" si="465"/>
        <v>-63518110.939999998</v>
      </c>
      <c r="CB425" s="2"/>
      <c r="CC425" s="2"/>
      <c r="DC425" s="61">
        <v>-5266064.8800000101</v>
      </c>
      <c r="DD425" s="61">
        <v>197880.18</v>
      </c>
      <c r="DE425" s="61">
        <v>-20593.400000000001</v>
      </c>
      <c r="DF425" s="61">
        <v>-149757.81000000003</v>
      </c>
      <c r="DH425" s="61">
        <v>-44275.74</v>
      </c>
      <c r="DL425" s="38">
        <f t="shared" si="486"/>
        <v>-5282811.6500000106</v>
      </c>
      <c r="DM425" s="38">
        <f t="shared" si="487"/>
        <v>-68800922.590000004</v>
      </c>
      <c r="EP425" s="61">
        <v>-3587482.1599999815</v>
      </c>
      <c r="EQ425" s="61">
        <v>170074.41999999998</v>
      </c>
      <c r="ER425" s="61">
        <v>-34451.880000000005</v>
      </c>
      <c r="ES425" s="61">
        <v>-107662.45000000001</v>
      </c>
      <c r="EU425" s="61">
        <v>-86997.960000000021</v>
      </c>
      <c r="EY425" s="61">
        <f t="shared" si="488"/>
        <v>-3646520.0299999816</v>
      </c>
      <c r="EZ425" s="61">
        <f t="shared" si="489"/>
        <v>-13582108.068333324</v>
      </c>
      <c r="FA425" s="61">
        <f t="shared" si="490"/>
        <v>-72447442.61999999</v>
      </c>
      <c r="FC425" s="61">
        <f t="shared" si="491"/>
        <v>-72447442.61999999</v>
      </c>
    </row>
    <row r="426" spans="1:159" ht="15.6" customHeight="1" outlineLevel="2" x14ac:dyDescent="0.25">
      <c r="A426" s="21">
        <f t="shared" si="463"/>
        <v>418</v>
      </c>
      <c r="B426" s="307"/>
      <c r="C426" s="118" t="s">
        <v>450</v>
      </c>
      <c r="D426" s="123">
        <v>108</v>
      </c>
      <c r="E426" s="61">
        <v>-7558725.1741666645</v>
      </c>
      <c r="X426" s="61">
        <v>99040.914166664705</v>
      </c>
      <c r="Y426" s="61">
        <v>-6366.2816639999546</v>
      </c>
      <c r="AC426" s="61"/>
      <c r="AH426" s="61"/>
      <c r="AK426" s="106">
        <f t="shared" si="492"/>
        <v>92674.632502664754</v>
      </c>
      <c r="BI426" s="61"/>
      <c r="BN426" s="61">
        <v>-137085.55833599996</v>
      </c>
      <c r="BO426" s="61">
        <v>561.29999999999995</v>
      </c>
      <c r="BP426" s="61">
        <v>-3.9899999999999998</v>
      </c>
      <c r="BQ426" s="61">
        <v>-143.61000000000001</v>
      </c>
      <c r="BR426" s="61"/>
      <c r="BS426" s="61">
        <v>1.31</v>
      </c>
      <c r="BU426" s="61"/>
      <c r="BV426" s="61"/>
      <c r="BX426" s="61">
        <f t="shared" si="485"/>
        <v>-136670.54833599995</v>
      </c>
      <c r="BY426" s="38">
        <f t="shared" si="464"/>
        <v>-43995.915833335195</v>
      </c>
      <c r="BZ426" s="38">
        <f t="shared" si="465"/>
        <v>-7602721.0899999999</v>
      </c>
      <c r="CB426" s="2"/>
      <c r="CC426" s="2"/>
      <c r="DC426" s="61">
        <v>-286903.68000000063</v>
      </c>
      <c r="DD426" s="61">
        <v>4188.66</v>
      </c>
      <c r="DE426" s="61">
        <v>-81.780000000000015</v>
      </c>
      <c r="DF426" s="61">
        <v>-655.8</v>
      </c>
      <c r="DH426" s="61"/>
      <c r="DL426" s="38">
        <f t="shared" si="486"/>
        <v>-283452.60000000068</v>
      </c>
      <c r="DM426" s="38">
        <f t="shared" si="487"/>
        <v>-7886173.6900000004</v>
      </c>
      <c r="EP426" s="61">
        <v>-196250.09999999963</v>
      </c>
      <c r="EQ426" s="61">
        <v>5216.88</v>
      </c>
      <c r="ER426" s="61">
        <v>-118.63</v>
      </c>
      <c r="ES426" s="61">
        <v>-448.31000000000006</v>
      </c>
      <c r="EU426" s="61"/>
      <c r="EY426" s="61">
        <f t="shared" si="488"/>
        <v>-191600.15999999963</v>
      </c>
      <c r="EZ426" s="61">
        <f t="shared" si="489"/>
        <v>-519048.6758333355</v>
      </c>
      <c r="FA426" s="61">
        <f t="shared" si="490"/>
        <v>-8077773.8499999996</v>
      </c>
      <c r="FC426" s="61">
        <f t="shared" si="491"/>
        <v>-8077773.8499999996</v>
      </c>
    </row>
    <row r="427" spans="1:159" ht="15.6" customHeight="1" outlineLevel="2" x14ac:dyDescent="0.25">
      <c r="A427" s="21">
        <f t="shared" si="463"/>
        <v>419</v>
      </c>
      <c r="B427" s="307"/>
      <c r="C427" s="118" t="s">
        <v>451</v>
      </c>
      <c r="D427" s="123">
        <v>108</v>
      </c>
      <c r="E427" s="61">
        <v>-32457976.795416668</v>
      </c>
      <c r="X427" s="61">
        <v>-732987.57458333299</v>
      </c>
      <c r="Y427" s="61">
        <v>-3277.5401990002283</v>
      </c>
      <c r="AC427" s="61"/>
      <c r="AH427" s="61"/>
      <c r="AK427" s="106">
        <f t="shared" si="492"/>
        <v>-736265.11478233326</v>
      </c>
      <c r="BI427" s="61"/>
      <c r="BN427" s="61">
        <v>-751719.07980100065</v>
      </c>
      <c r="BO427" s="61">
        <v>83.17</v>
      </c>
      <c r="BP427" s="61">
        <v>-175.34</v>
      </c>
      <c r="BQ427" s="61">
        <v>-180.4</v>
      </c>
      <c r="BR427" s="61"/>
      <c r="BS427" s="61">
        <v>1.66</v>
      </c>
      <c r="BU427" s="61"/>
      <c r="BV427" s="61"/>
      <c r="BX427" s="61">
        <f t="shared" si="485"/>
        <v>-751989.98980100057</v>
      </c>
      <c r="BY427" s="38">
        <f t="shared" si="464"/>
        <v>-1488255.1045833337</v>
      </c>
      <c r="BZ427" s="38">
        <f t="shared" si="465"/>
        <v>-33946231.899999999</v>
      </c>
      <c r="CB427" s="2"/>
      <c r="CC427" s="2"/>
      <c r="DC427" s="61">
        <v>-1509993.2399999946</v>
      </c>
      <c r="DD427" s="61">
        <v>670.12</v>
      </c>
      <c r="DE427" s="61">
        <v>-1334.28</v>
      </c>
      <c r="DF427" s="61">
        <v>-823.92000000000007</v>
      </c>
      <c r="DH427" s="61"/>
      <c r="DL427" s="38">
        <f t="shared" si="486"/>
        <v>-1511481.3199999945</v>
      </c>
      <c r="DM427" s="38">
        <f t="shared" si="487"/>
        <v>-35457713.219999991</v>
      </c>
      <c r="EP427" s="61">
        <v>-800880.36000000685</v>
      </c>
      <c r="EQ427" s="61">
        <v>654.70000000000005</v>
      </c>
      <c r="ER427" s="61">
        <v>-1468.8300000000004</v>
      </c>
      <c r="ES427" s="61">
        <v>-437.03999999999985</v>
      </c>
      <c r="EU427" s="61"/>
      <c r="EY427" s="61">
        <f t="shared" si="488"/>
        <v>-802131.5300000069</v>
      </c>
      <c r="EZ427" s="61">
        <f t="shared" si="489"/>
        <v>-3801867.9545833347</v>
      </c>
      <c r="FA427" s="61">
        <f t="shared" si="490"/>
        <v>-36259844.75</v>
      </c>
      <c r="FC427" s="61">
        <f t="shared" si="491"/>
        <v>-36259844.75</v>
      </c>
    </row>
    <row r="428" spans="1:159" ht="15.6" customHeight="1" outlineLevel="2" x14ac:dyDescent="0.25">
      <c r="A428" s="21">
        <f t="shared" si="463"/>
        <v>420</v>
      </c>
      <c r="B428" s="307"/>
      <c r="C428" s="118" t="s">
        <v>452</v>
      </c>
      <c r="D428" s="123">
        <v>108</v>
      </c>
      <c r="E428" s="61">
        <v>-9827945.2524999995</v>
      </c>
      <c r="X428" s="61">
        <v>-1743022.5875000004</v>
      </c>
      <c r="Y428" s="61">
        <v>-34442.318635000265</v>
      </c>
      <c r="AC428" s="61"/>
      <c r="AH428" s="61"/>
      <c r="AK428" s="106">
        <f t="shared" si="492"/>
        <v>-1777464.9061350008</v>
      </c>
      <c r="BI428" s="61"/>
      <c r="BN428" s="61">
        <v>-1718555.601365</v>
      </c>
      <c r="BO428" s="61">
        <v>766.79</v>
      </c>
      <c r="BP428" s="61">
        <v>-7045.25</v>
      </c>
      <c r="BQ428" s="61">
        <v>-23285.15</v>
      </c>
      <c r="BR428" s="61"/>
      <c r="BS428" s="61">
        <v>5.56</v>
      </c>
      <c r="BU428" s="61"/>
      <c r="BV428" s="61"/>
      <c r="BX428" s="61">
        <f t="shared" si="485"/>
        <v>-1748113.6513649998</v>
      </c>
      <c r="BY428" s="38">
        <f t="shared" si="464"/>
        <v>-3525578.5575000006</v>
      </c>
      <c r="BZ428" s="38">
        <f t="shared" si="465"/>
        <v>-13353523.810000001</v>
      </c>
      <c r="CB428" s="2"/>
      <c r="CC428" s="2"/>
      <c r="DC428" s="61">
        <v>-3505995.8400000017</v>
      </c>
      <c r="DD428" s="61">
        <v>16509.53</v>
      </c>
      <c r="DE428" s="61">
        <v>-132787.38999999998</v>
      </c>
      <c r="DF428" s="61">
        <v>-136012.31</v>
      </c>
      <c r="DH428" s="61">
        <v>7.88</v>
      </c>
      <c r="DL428" s="38">
        <f t="shared" si="486"/>
        <v>-3758278.1300000022</v>
      </c>
      <c r="DM428" s="38">
        <f t="shared" si="487"/>
        <v>-17111801.940000001</v>
      </c>
      <c r="EP428" s="61">
        <v>-1310269.9799999967</v>
      </c>
      <c r="EQ428" s="61">
        <v>11910.52</v>
      </c>
      <c r="ER428" s="61">
        <v>-102941.94</v>
      </c>
      <c r="ES428" s="61">
        <v>-61180.270000000019</v>
      </c>
      <c r="EU428" s="61">
        <v>-2.4499999999999993</v>
      </c>
      <c r="EY428" s="61">
        <f t="shared" si="488"/>
        <v>-1462484.1199999966</v>
      </c>
      <c r="EZ428" s="61">
        <f t="shared" si="489"/>
        <v>-8746340.8074999992</v>
      </c>
      <c r="FA428" s="61">
        <f t="shared" si="490"/>
        <v>-18574286.059999999</v>
      </c>
      <c r="FC428" s="61">
        <f t="shared" si="491"/>
        <v>-18574286.059999999</v>
      </c>
    </row>
    <row r="429" spans="1:159" ht="15.6" customHeight="1" outlineLevel="2" x14ac:dyDescent="0.25">
      <c r="A429" s="21">
        <f t="shared" si="463"/>
        <v>421</v>
      </c>
      <c r="B429" s="307"/>
      <c r="C429" s="118" t="s">
        <v>453</v>
      </c>
      <c r="D429" s="123">
        <v>108</v>
      </c>
      <c r="E429" s="61">
        <v>-3698160.0949999988</v>
      </c>
      <c r="X429" s="61">
        <v>3252094.0749999988</v>
      </c>
      <c r="Y429" s="61">
        <v>608350.45499999996</v>
      </c>
      <c r="AC429" s="61"/>
      <c r="AH429" s="61"/>
      <c r="AK429" s="106">
        <f t="shared" si="492"/>
        <v>3860444.5299999989</v>
      </c>
      <c r="BI429" s="61"/>
      <c r="BN429" s="61">
        <v>-656059.70499999996</v>
      </c>
      <c r="BO429" s="61"/>
      <c r="BP429" s="61"/>
      <c r="BQ429" s="61"/>
      <c r="BR429" s="61"/>
      <c r="BS429" s="61"/>
      <c r="BU429" s="61"/>
      <c r="BV429" s="61"/>
      <c r="BX429" s="61">
        <f t="shared" si="485"/>
        <v>-656059.70499999996</v>
      </c>
      <c r="BY429" s="38">
        <f t="shared" si="464"/>
        <v>3204384.8249999988</v>
      </c>
      <c r="BZ429" s="38">
        <f t="shared" si="465"/>
        <v>-493775.27</v>
      </c>
      <c r="CB429" s="2"/>
      <c r="CC429" s="2"/>
      <c r="DC429" s="61">
        <v>-94328.760000000009</v>
      </c>
      <c r="DD429" s="61"/>
      <c r="DE429" s="61"/>
      <c r="DF429" s="61"/>
      <c r="DH429" s="61"/>
      <c r="DL429" s="38">
        <f t="shared" si="486"/>
        <v>-94328.760000000009</v>
      </c>
      <c r="DM429" s="38">
        <f t="shared" si="487"/>
        <v>-588104.03</v>
      </c>
      <c r="EP429" s="61">
        <v>-47164.380000000005</v>
      </c>
      <c r="EQ429" s="61"/>
      <c r="ER429" s="61"/>
      <c r="ES429" s="61"/>
      <c r="EU429" s="61"/>
      <c r="EY429" s="61">
        <f t="shared" si="488"/>
        <v>-47164.380000000005</v>
      </c>
      <c r="EZ429" s="61">
        <f t="shared" si="489"/>
        <v>3062891.6849999987</v>
      </c>
      <c r="FA429" s="61">
        <f t="shared" si="490"/>
        <v>-635268.41000000015</v>
      </c>
      <c r="FC429" s="61">
        <f t="shared" si="491"/>
        <v>-635268.41000000015</v>
      </c>
    </row>
    <row r="430" spans="1:159" ht="15.6" customHeight="1" outlineLevel="2" x14ac:dyDescent="0.25">
      <c r="A430" s="21">
        <f t="shared" si="463"/>
        <v>422</v>
      </c>
      <c r="B430" s="307"/>
      <c r="C430" s="118" t="s">
        <v>454</v>
      </c>
      <c r="D430" s="123">
        <v>108</v>
      </c>
      <c r="E430" s="61">
        <v>-1481496.7729166665</v>
      </c>
      <c r="X430" s="61">
        <v>-327561.3370833334</v>
      </c>
      <c r="Y430" s="61">
        <v>-4627.1974399999162</v>
      </c>
      <c r="AC430" s="61"/>
      <c r="AH430" s="61"/>
      <c r="AK430" s="106">
        <f t="shared" si="492"/>
        <v>-332188.53452333331</v>
      </c>
      <c r="BI430" s="61"/>
      <c r="BN430" s="61">
        <v>-324083.04256000021</v>
      </c>
      <c r="BO430" s="61">
        <v>138.88</v>
      </c>
      <c r="BP430" s="61">
        <v>-143.72999999999999</v>
      </c>
      <c r="BQ430" s="61"/>
      <c r="BR430" s="61"/>
      <c r="BS430" s="61"/>
      <c r="BU430" s="61"/>
      <c r="BV430" s="61"/>
      <c r="BX430" s="61">
        <f t="shared" si="485"/>
        <v>-324087.89256000018</v>
      </c>
      <c r="BY430" s="38">
        <f t="shared" si="464"/>
        <v>-656276.42708333349</v>
      </c>
      <c r="BZ430" s="38">
        <f t="shared" si="465"/>
        <v>-2137773.2000000002</v>
      </c>
      <c r="CB430" s="2"/>
      <c r="CC430" s="2"/>
      <c r="DC430" s="61">
        <v>-657420.48</v>
      </c>
      <c r="DD430" s="61">
        <v>14275.43</v>
      </c>
      <c r="DE430" s="61">
        <v>-3536.58</v>
      </c>
      <c r="DF430" s="61"/>
      <c r="DH430" s="61"/>
      <c r="DL430" s="38">
        <f t="shared" si="486"/>
        <v>-646681.62999999989</v>
      </c>
      <c r="DM430" s="38">
        <f t="shared" si="487"/>
        <v>-2784454.83</v>
      </c>
      <c r="EP430" s="61">
        <v>-276334.85999999987</v>
      </c>
      <c r="EQ430" s="61">
        <v>11922.300000000001</v>
      </c>
      <c r="ER430" s="61">
        <v>-3180.86</v>
      </c>
      <c r="ES430" s="61"/>
      <c r="EU430" s="61"/>
      <c r="EY430" s="61">
        <f t="shared" si="488"/>
        <v>-267593.41999999987</v>
      </c>
      <c r="EZ430" s="61">
        <f t="shared" si="489"/>
        <v>-1570551.4770833333</v>
      </c>
      <c r="FA430" s="61">
        <f t="shared" si="490"/>
        <v>-3052048.25</v>
      </c>
      <c r="FC430" s="61">
        <f t="shared" si="491"/>
        <v>-3052048.25</v>
      </c>
    </row>
    <row r="431" spans="1:159" ht="15.6" customHeight="1" outlineLevel="2" x14ac:dyDescent="0.25">
      <c r="A431" s="21">
        <f t="shared" si="463"/>
        <v>423</v>
      </c>
      <c r="B431" s="307"/>
      <c r="C431" s="118" t="s">
        <v>455</v>
      </c>
      <c r="D431" s="123">
        <v>108</v>
      </c>
      <c r="E431" s="61">
        <v>-1220454.0462499999</v>
      </c>
      <c r="X431" s="61">
        <v>-77705.143750000047</v>
      </c>
      <c r="Y431" s="61">
        <v>252402.97999999998</v>
      </c>
      <c r="AC431" s="61"/>
      <c r="AH431" s="61"/>
      <c r="AK431" s="106">
        <f t="shared" si="492"/>
        <v>174697.83624999993</v>
      </c>
      <c r="BI431" s="61"/>
      <c r="BN431" s="61">
        <v>1045756.21</v>
      </c>
      <c r="BO431" s="61"/>
      <c r="BP431" s="61"/>
      <c r="BQ431" s="61"/>
      <c r="BR431" s="61"/>
      <c r="BS431" s="61"/>
      <c r="BU431" s="61"/>
      <c r="BV431" s="61"/>
      <c r="BX431" s="61">
        <f t="shared" si="485"/>
        <v>1045756.21</v>
      </c>
      <c r="BY431" s="38">
        <f t="shared" si="464"/>
        <v>1220454.0462499999</v>
      </c>
      <c r="BZ431" s="38">
        <f t="shared" si="465"/>
        <v>0</v>
      </c>
      <c r="CB431" s="2"/>
      <c r="CC431" s="2"/>
      <c r="DC431" s="61">
        <v>0</v>
      </c>
      <c r="DD431" s="61"/>
      <c r="DE431" s="61"/>
      <c r="DF431" s="61"/>
      <c r="DH431" s="61"/>
      <c r="DL431" s="38">
        <f t="shared" si="486"/>
        <v>0</v>
      </c>
      <c r="DM431" s="38">
        <f t="shared" si="487"/>
        <v>0</v>
      </c>
      <c r="EP431" s="61"/>
      <c r="EQ431" s="61"/>
      <c r="ER431" s="61"/>
      <c r="ES431" s="61"/>
      <c r="EU431" s="61"/>
      <c r="EY431" s="61">
        <f t="shared" si="488"/>
        <v>0</v>
      </c>
      <c r="EZ431" s="61">
        <f t="shared" si="489"/>
        <v>1220454.0462499999</v>
      </c>
      <c r="FA431" s="61">
        <f t="shared" si="490"/>
        <v>0</v>
      </c>
      <c r="FC431" s="61">
        <f t="shared" si="491"/>
        <v>0</v>
      </c>
    </row>
    <row r="432" spans="1:159" ht="15.6" customHeight="1" outlineLevel="2" x14ac:dyDescent="0.25">
      <c r="A432" s="21">
        <f t="shared" si="463"/>
        <v>424</v>
      </c>
      <c r="B432" s="307"/>
      <c r="C432" s="304" t="s">
        <v>362</v>
      </c>
      <c r="D432" s="305"/>
      <c r="E432" s="108">
        <f t="shared" ref="E432:BZ432" si="493">SUM(E417:E431)</f>
        <v>-1651433991.1158333</v>
      </c>
      <c r="F432" s="108">
        <f t="shared" si="493"/>
        <v>0</v>
      </c>
      <c r="G432" s="108">
        <f t="shared" si="493"/>
        <v>0</v>
      </c>
      <c r="H432" s="108">
        <f t="shared" si="493"/>
        <v>0</v>
      </c>
      <c r="I432" s="108">
        <f t="shared" si="493"/>
        <v>0</v>
      </c>
      <c r="J432" s="108">
        <f t="shared" si="493"/>
        <v>0</v>
      </c>
      <c r="K432" s="108">
        <f t="shared" si="493"/>
        <v>0</v>
      </c>
      <c r="L432" s="108">
        <f t="shared" si="493"/>
        <v>0</v>
      </c>
      <c r="M432" s="108">
        <f t="shared" si="493"/>
        <v>0</v>
      </c>
      <c r="N432" s="108">
        <f t="shared" si="493"/>
        <v>0</v>
      </c>
      <c r="O432" s="108">
        <f t="shared" si="493"/>
        <v>0</v>
      </c>
      <c r="P432" s="108">
        <f t="shared" si="493"/>
        <v>0</v>
      </c>
      <c r="Q432" s="108">
        <f t="shared" si="493"/>
        <v>0</v>
      </c>
      <c r="R432" s="108">
        <f t="shared" si="493"/>
        <v>0</v>
      </c>
      <c r="S432" s="108">
        <f t="shared" si="493"/>
        <v>0</v>
      </c>
      <c r="T432" s="108">
        <f t="shared" si="493"/>
        <v>0</v>
      </c>
      <c r="U432" s="108">
        <f t="shared" si="493"/>
        <v>0</v>
      </c>
      <c r="V432" s="108">
        <f t="shared" si="493"/>
        <v>0</v>
      </c>
      <c r="W432" s="108">
        <f t="shared" si="493"/>
        <v>0</v>
      </c>
      <c r="X432" s="108">
        <f t="shared" si="493"/>
        <v>-48507641.674166746</v>
      </c>
      <c r="Y432" s="109">
        <f t="shared" si="493"/>
        <v>-2876452.189919997</v>
      </c>
      <c r="Z432" s="108">
        <f t="shared" si="493"/>
        <v>0</v>
      </c>
      <c r="AA432" s="108">
        <f t="shared" si="493"/>
        <v>0</v>
      </c>
      <c r="AB432" s="108">
        <f t="shared" si="493"/>
        <v>0</v>
      </c>
      <c r="AC432" s="108">
        <f t="shared" si="493"/>
        <v>3654140.41</v>
      </c>
      <c r="AD432" s="108">
        <f t="shared" si="493"/>
        <v>0</v>
      </c>
      <c r="AE432" s="108">
        <f t="shared" si="493"/>
        <v>0</v>
      </c>
      <c r="AF432" s="108">
        <f t="shared" si="493"/>
        <v>0</v>
      </c>
      <c r="AG432" s="108">
        <f t="shared" si="493"/>
        <v>0</v>
      </c>
      <c r="AH432" s="108">
        <f t="shared" si="493"/>
        <v>3153362.7571665607</v>
      </c>
      <c r="AI432" s="108">
        <f t="shared" si="493"/>
        <v>0</v>
      </c>
      <c r="AJ432" s="108">
        <f t="shared" si="493"/>
        <v>0</v>
      </c>
      <c r="AK432" s="108">
        <f t="shared" si="493"/>
        <v>-44576590.696920171</v>
      </c>
      <c r="AL432" s="108">
        <f t="shared" si="493"/>
        <v>0</v>
      </c>
      <c r="AM432" s="108">
        <f t="shared" si="493"/>
        <v>0</v>
      </c>
      <c r="AN432" s="108">
        <f t="shared" si="493"/>
        <v>0</v>
      </c>
      <c r="AO432" s="108">
        <f t="shared" si="493"/>
        <v>0</v>
      </c>
      <c r="AP432" s="108">
        <f t="shared" si="493"/>
        <v>0</v>
      </c>
      <c r="AQ432" s="108">
        <f t="shared" si="493"/>
        <v>0</v>
      </c>
      <c r="AR432" s="108">
        <f t="shared" si="493"/>
        <v>0</v>
      </c>
      <c r="AS432" s="108">
        <f t="shared" si="493"/>
        <v>0</v>
      </c>
      <c r="AT432" s="108">
        <f t="shared" si="493"/>
        <v>0</v>
      </c>
      <c r="AU432" s="108">
        <f t="shared" si="493"/>
        <v>0</v>
      </c>
      <c r="AV432" s="108">
        <f t="shared" si="493"/>
        <v>0</v>
      </c>
      <c r="AW432" s="108">
        <f t="shared" si="493"/>
        <v>0</v>
      </c>
      <c r="AX432" s="108">
        <f t="shared" si="493"/>
        <v>0</v>
      </c>
      <c r="AY432" s="108">
        <f t="shared" si="493"/>
        <v>0</v>
      </c>
      <c r="AZ432" s="108">
        <f t="shared" si="493"/>
        <v>0</v>
      </c>
      <c r="BA432" s="108">
        <f t="shared" si="493"/>
        <v>0</v>
      </c>
      <c r="BB432" s="108">
        <f t="shared" si="493"/>
        <v>0</v>
      </c>
      <c r="BC432" s="108">
        <f t="shared" si="493"/>
        <v>0</v>
      </c>
      <c r="BD432" s="108">
        <f t="shared" si="493"/>
        <v>0</v>
      </c>
      <c r="BE432" s="108">
        <f t="shared" si="493"/>
        <v>0</v>
      </c>
      <c r="BF432" s="108">
        <f t="shared" si="493"/>
        <v>0</v>
      </c>
      <c r="BG432" s="108">
        <f t="shared" si="493"/>
        <v>0</v>
      </c>
      <c r="BH432" s="108">
        <f t="shared" si="493"/>
        <v>0</v>
      </c>
      <c r="BI432" s="108">
        <f t="shared" si="493"/>
        <v>0</v>
      </c>
      <c r="BJ432" s="108">
        <f t="shared" si="493"/>
        <v>0</v>
      </c>
      <c r="BK432" s="108">
        <f t="shared" si="493"/>
        <v>0</v>
      </c>
      <c r="BL432" s="108">
        <f t="shared" si="493"/>
        <v>0</v>
      </c>
      <c r="BM432" s="108">
        <f t="shared" si="493"/>
        <v>0</v>
      </c>
      <c r="BN432" s="108">
        <f t="shared" si="493"/>
        <v>-61987505.027246438</v>
      </c>
      <c r="BO432" s="108">
        <f t="shared" ref="BO432:BQ432" si="494">SUM(BO417:BO431)</f>
        <v>194273.38000000006</v>
      </c>
      <c r="BP432" s="108">
        <f t="shared" si="494"/>
        <v>-269377.20999999996</v>
      </c>
      <c r="BQ432" s="108">
        <f t="shared" si="494"/>
        <v>-389990.21</v>
      </c>
      <c r="BR432" s="108">
        <f t="shared" si="493"/>
        <v>-23.13</v>
      </c>
      <c r="BS432" s="108">
        <f t="shared" ref="BS432" si="495">SUM(BS417:BS431)</f>
        <v>-11650.07</v>
      </c>
      <c r="BT432" s="108">
        <f t="shared" si="493"/>
        <v>0</v>
      </c>
      <c r="BU432" s="108">
        <f t="shared" si="493"/>
        <v>-3153362.7571665607</v>
      </c>
      <c r="BV432" s="108">
        <f t="shared" si="493"/>
        <v>0</v>
      </c>
      <c r="BW432" s="108">
        <f t="shared" si="493"/>
        <v>0</v>
      </c>
      <c r="BX432" s="108">
        <f t="shared" si="493"/>
        <v>-65617635.024412982</v>
      </c>
      <c r="BY432" s="108">
        <f t="shared" si="493"/>
        <v>-110194225.72133318</v>
      </c>
      <c r="BZ432" s="108">
        <f t="shared" si="493"/>
        <v>-1761628216.8371665</v>
      </c>
      <c r="CA432" s="108">
        <f t="shared" ref="CA432:EL432" si="496">SUM(CA417:CA431)</f>
        <v>0</v>
      </c>
      <c r="CB432" s="108">
        <f t="shared" si="496"/>
        <v>0</v>
      </c>
      <c r="CC432" s="108">
        <f t="shared" si="496"/>
        <v>0</v>
      </c>
      <c r="CD432" s="108">
        <f t="shared" si="496"/>
        <v>0</v>
      </c>
      <c r="CE432" s="108">
        <f t="shared" si="496"/>
        <v>0</v>
      </c>
      <c r="CF432" s="108">
        <f t="shared" si="496"/>
        <v>0</v>
      </c>
      <c r="CG432" s="108">
        <f t="shared" si="496"/>
        <v>0</v>
      </c>
      <c r="CH432" s="108">
        <f t="shared" si="496"/>
        <v>0</v>
      </c>
      <c r="CI432" s="108">
        <f t="shared" si="496"/>
        <v>0</v>
      </c>
      <c r="CJ432" s="108">
        <f t="shared" si="496"/>
        <v>0</v>
      </c>
      <c r="CK432" s="108">
        <f t="shared" si="496"/>
        <v>0</v>
      </c>
      <c r="CL432" s="108">
        <f t="shared" si="496"/>
        <v>0</v>
      </c>
      <c r="CM432" s="108">
        <f t="shared" si="496"/>
        <v>0</v>
      </c>
      <c r="CN432" s="108">
        <f t="shared" si="496"/>
        <v>0</v>
      </c>
      <c r="CO432" s="108">
        <f t="shared" si="496"/>
        <v>0</v>
      </c>
      <c r="CP432" s="108">
        <f t="shared" si="496"/>
        <v>0</v>
      </c>
      <c r="CQ432" s="108">
        <f t="shared" si="496"/>
        <v>0</v>
      </c>
      <c r="CR432" s="108">
        <f t="shared" si="496"/>
        <v>0</v>
      </c>
      <c r="CS432" s="108">
        <f t="shared" si="496"/>
        <v>0</v>
      </c>
      <c r="CT432" s="108">
        <f t="shared" si="496"/>
        <v>0</v>
      </c>
      <c r="CU432" s="108">
        <f t="shared" si="496"/>
        <v>0</v>
      </c>
      <c r="CV432" s="108">
        <f t="shared" si="496"/>
        <v>0</v>
      </c>
      <c r="CW432" s="108">
        <f t="shared" si="496"/>
        <v>0</v>
      </c>
      <c r="CX432" s="108">
        <f t="shared" si="496"/>
        <v>0</v>
      </c>
      <c r="CY432" s="108">
        <f t="shared" si="496"/>
        <v>0</v>
      </c>
      <c r="CZ432" s="108">
        <f t="shared" si="496"/>
        <v>0</v>
      </c>
      <c r="DA432" s="108">
        <f t="shared" si="496"/>
        <v>0</v>
      </c>
      <c r="DB432" s="108">
        <f t="shared" si="496"/>
        <v>0</v>
      </c>
      <c r="DC432" s="108">
        <f t="shared" si="496"/>
        <v>-126016417.56000024</v>
      </c>
      <c r="DD432" s="108">
        <f t="shared" si="496"/>
        <v>1461220.2599999998</v>
      </c>
      <c r="DE432" s="108">
        <f t="shared" si="496"/>
        <v>-2636383.4899999993</v>
      </c>
      <c r="DF432" s="108">
        <f t="shared" si="496"/>
        <v>-2985445.1599999997</v>
      </c>
      <c r="DG432" s="108">
        <f t="shared" si="496"/>
        <v>-16197.080000000002</v>
      </c>
      <c r="DH432" s="108">
        <f t="shared" si="496"/>
        <v>-196364.65999999997</v>
      </c>
      <c r="DI432" s="108">
        <f t="shared" si="496"/>
        <v>0</v>
      </c>
      <c r="DJ432" s="108">
        <f t="shared" si="496"/>
        <v>0</v>
      </c>
      <c r="DK432" s="108">
        <f t="shared" si="496"/>
        <v>0</v>
      </c>
      <c r="DL432" s="108">
        <f t="shared" si="496"/>
        <v>-130389587.69000021</v>
      </c>
      <c r="DM432" s="108">
        <f t="shared" si="496"/>
        <v>-1892017804.5271664</v>
      </c>
      <c r="DN432" s="108">
        <f t="shared" si="496"/>
        <v>0</v>
      </c>
      <c r="DO432" s="108">
        <f t="shared" si="496"/>
        <v>0</v>
      </c>
      <c r="DP432" s="108">
        <f t="shared" si="496"/>
        <v>0</v>
      </c>
      <c r="DQ432" s="108">
        <f t="shared" si="496"/>
        <v>0</v>
      </c>
      <c r="DR432" s="108">
        <f t="shared" si="496"/>
        <v>0</v>
      </c>
      <c r="DS432" s="108">
        <f t="shared" si="496"/>
        <v>0</v>
      </c>
      <c r="DT432" s="108">
        <f t="shared" si="496"/>
        <v>0</v>
      </c>
      <c r="DU432" s="108">
        <f t="shared" si="496"/>
        <v>0</v>
      </c>
      <c r="DV432" s="108">
        <f t="shared" si="496"/>
        <v>0</v>
      </c>
      <c r="DW432" s="108">
        <f t="shared" si="496"/>
        <v>0</v>
      </c>
      <c r="DX432" s="108">
        <f t="shared" si="496"/>
        <v>0</v>
      </c>
      <c r="DY432" s="108">
        <f t="shared" si="496"/>
        <v>0</v>
      </c>
      <c r="DZ432" s="108">
        <f t="shared" si="496"/>
        <v>0</v>
      </c>
      <c r="EA432" s="108">
        <f t="shared" si="496"/>
        <v>0</v>
      </c>
      <c r="EB432" s="108">
        <f t="shared" si="496"/>
        <v>0</v>
      </c>
      <c r="EC432" s="108">
        <f t="shared" si="496"/>
        <v>0</v>
      </c>
      <c r="ED432" s="108">
        <f t="shared" si="496"/>
        <v>0</v>
      </c>
      <c r="EE432" s="108">
        <f t="shared" si="496"/>
        <v>0</v>
      </c>
      <c r="EF432" s="108">
        <f t="shared" si="496"/>
        <v>0</v>
      </c>
      <c r="EG432" s="108">
        <f t="shared" si="496"/>
        <v>0</v>
      </c>
      <c r="EH432" s="108">
        <f t="shared" si="496"/>
        <v>0</v>
      </c>
      <c r="EI432" s="108">
        <f t="shared" si="496"/>
        <v>0</v>
      </c>
      <c r="EJ432" s="108">
        <f t="shared" si="496"/>
        <v>-116672.31917373091</v>
      </c>
      <c r="EK432" s="108">
        <f t="shared" si="496"/>
        <v>0</v>
      </c>
      <c r="EL432" s="108">
        <f t="shared" si="496"/>
        <v>0</v>
      </c>
      <c r="EM432" s="108">
        <f t="shared" ref="EM432:EY432" si="497">SUM(EM417:EM431)</f>
        <v>0</v>
      </c>
      <c r="EN432" s="108">
        <f t="shared" si="497"/>
        <v>0</v>
      </c>
      <c r="EO432" s="108">
        <f t="shared" si="497"/>
        <v>0</v>
      </c>
      <c r="EP432" s="108">
        <f t="shared" si="497"/>
        <v>-71802120.440000013</v>
      </c>
      <c r="EQ432" s="108">
        <f t="shared" si="497"/>
        <v>1292047.08</v>
      </c>
      <c r="ER432" s="108">
        <f t="shared" si="497"/>
        <v>-2970061.2099999995</v>
      </c>
      <c r="ES432" s="108">
        <f t="shared" si="497"/>
        <v>-2670529.3099999996</v>
      </c>
      <c r="ET432" s="108">
        <f t="shared" si="497"/>
        <v>-16410.660000000003</v>
      </c>
      <c r="EU432" s="108">
        <f t="shared" si="497"/>
        <v>-258758.29000000004</v>
      </c>
      <c r="EV432" s="108">
        <f t="shared" si="497"/>
        <v>0</v>
      </c>
      <c r="EW432" s="108">
        <f t="shared" si="497"/>
        <v>0</v>
      </c>
      <c r="EX432" s="108">
        <f t="shared" si="497"/>
        <v>0</v>
      </c>
      <c r="EY432" s="108">
        <f t="shared" si="497"/>
        <v>-76542505.149173737</v>
      </c>
      <c r="EZ432" s="108">
        <f>SUM(EZ417:EZ431)</f>
        <v>-317126318.56050724</v>
      </c>
      <c r="FA432" s="108">
        <f>SUM(FA417:FA431)</f>
        <v>-1968560309.6763401</v>
      </c>
      <c r="FB432" s="108">
        <f t="shared" ref="FB432:FC432" si="498">SUM(FB417:FB431)</f>
        <v>0</v>
      </c>
      <c r="FC432" s="108">
        <f t="shared" si="498"/>
        <v>-1968560309.6763401</v>
      </c>
    </row>
    <row r="433" spans="1:159" ht="15.6" customHeight="1" outlineLevel="2" x14ac:dyDescent="0.25">
      <c r="A433" s="21">
        <f t="shared" si="463"/>
        <v>425</v>
      </c>
      <c r="B433" s="307"/>
      <c r="C433" s="118" t="s">
        <v>456</v>
      </c>
      <c r="D433" s="123">
        <v>108</v>
      </c>
      <c r="E433" s="61">
        <v>-911040.80030600016</v>
      </c>
      <c r="X433" s="61">
        <v>-39571.309907999821</v>
      </c>
      <c r="Y433" s="61">
        <v>-1.7268420047010296E-3</v>
      </c>
      <c r="AC433" s="61"/>
      <c r="AK433" s="106">
        <f t="shared" si="492"/>
        <v>-39571.311634841826</v>
      </c>
      <c r="BI433" s="61"/>
      <c r="BN433" s="61">
        <v>-39571.308181158034</v>
      </c>
      <c r="BO433" s="61"/>
      <c r="BP433" s="61"/>
      <c r="BR433" s="61"/>
      <c r="BS433" s="61"/>
      <c r="BU433" s="61"/>
      <c r="BV433" s="61"/>
      <c r="BX433" s="61">
        <f t="shared" ref="BX433:BX444" si="499">SUM(AL433:BW433)</f>
        <v>-39571.308181158034</v>
      </c>
      <c r="BY433" s="38">
        <f t="shared" si="464"/>
        <v>-79142.61981599986</v>
      </c>
      <c r="BZ433" s="38">
        <f t="shared" si="465"/>
        <v>-990183.42012200004</v>
      </c>
      <c r="CB433" s="2"/>
      <c r="CC433" s="2"/>
      <c r="DC433" s="61">
        <v>-79142.619815999991</v>
      </c>
      <c r="DD433" s="61"/>
      <c r="DE433" s="61"/>
      <c r="DH433" s="61"/>
      <c r="DL433" s="38">
        <f t="shared" ref="DL433:DL444" si="500">SUM(CA433:DK433)</f>
        <v>-79142.619815999991</v>
      </c>
      <c r="DM433" s="38">
        <f t="shared" ref="DM433:DM444" si="501">DL433+BZ433</f>
        <v>-1069326.039938</v>
      </c>
      <c r="EP433" s="61">
        <v>-39331.493447999936</v>
      </c>
      <c r="EQ433" s="61"/>
      <c r="ER433" s="61"/>
      <c r="ES433" s="61"/>
      <c r="EU433" s="61"/>
      <c r="EY433" s="61">
        <f t="shared" ref="EY433:EY444" si="502">SUM(DN433:EX433)</f>
        <v>-39331.493447999936</v>
      </c>
      <c r="EZ433" s="61">
        <f t="shared" ref="EZ433:EZ444" si="503">+BX433+AK433+DL433+EY433</f>
        <v>-197616.7330799998</v>
      </c>
      <c r="FA433" s="61">
        <f t="shared" ref="FA433:FA444" si="504">+E433+EZ433</f>
        <v>-1108657.533386</v>
      </c>
      <c r="FC433" s="61">
        <f t="shared" ref="FC433:FC444" si="505">+FA433+FB433</f>
        <v>-1108657.533386</v>
      </c>
    </row>
    <row r="434" spans="1:159" ht="15.6" customHeight="1" outlineLevel="2" x14ac:dyDescent="0.25">
      <c r="A434" s="21">
        <f t="shared" si="463"/>
        <v>426</v>
      </c>
      <c r="B434" s="307"/>
      <c r="C434" s="118" t="s">
        <v>457</v>
      </c>
      <c r="D434" s="123">
        <v>108</v>
      </c>
      <c r="E434" s="61">
        <v>-23170537.103337664</v>
      </c>
      <c r="X434" s="61">
        <v>-1031552.2685849238</v>
      </c>
      <c r="Y434" s="61">
        <v>295362.6839064791</v>
      </c>
      <c r="AC434" s="61"/>
      <c r="AK434" s="106">
        <f t="shared" si="492"/>
        <v>-736189.58467844478</v>
      </c>
      <c r="BI434" s="61"/>
      <c r="BN434" s="61">
        <v>-1123292.8128624856</v>
      </c>
      <c r="BO434" s="61"/>
      <c r="BP434" s="61">
        <v>-0.44278000000000001</v>
      </c>
      <c r="BR434" s="61"/>
      <c r="BS434" s="61">
        <v>-2886.6284999999998</v>
      </c>
      <c r="BU434" s="61"/>
      <c r="BV434" s="61"/>
      <c r="BX434" s="61">
        <f t="shared" si="499"/>
        <v>-1126179.8841424857</v>
      </c>
      <c r="BY434" s="38">
        <f t="shared" si="464"/>
        <v>-1862369.4688209305</v>
      </c>
      <c r="BZ434" s="38">
        <f t="shared" si="465"/>
        <v>-25032906.572158594</v>
      </c>
      <c r="CB434" s="2"/>
      <c r="CC434" s="2"/>
      <c r="DC434" s="61">
        <v>-1655860.2579119876</v>
      </c>
      <c r="DD434" s="61"/>
      <c r="DE434" s="61">
        <v>-7.1934720000000008</v>
      </c>
      <c r="DH434" s="61">
        <v>-15179.140770000004</v>
      </c>
      <c r="DL434" s="38">
        <f t="shared" si="500"/>
        <v>-1671046.5921539876</v>
      </c>
      <c r="DM434" s="38">
        <f t="shared" si="501"/>
        <v>-26703953.164312582</v>
      </c>
      <c r="EP434" s="61">
        <v>-777258.60508999974</v>
      </c>
      <c r="EQ434" s="61"/>
      <c r="ER434" s="61">
        <v>-4.6798439999999992</v>
      </c>
      <c r="ES434" s="61"/>
      <c r="EU434" s="61">
        <v>-14466.717083999994</v>
      </c>
      <c r="EY434" s="61">
        <f t="shared" si="502"/>
        <v>-791730.00201799977</v>
      </c>
      <c r="EZ434" s="61">
        <f t="shared" si="503"/>
        <v>-4325146.0629929183</v>
      </c>
      <c r="FA434" s="61">
        <f t="shared" si="504"/>
        <v>-27495683.166330583</v>
      </c>
      <c r="FC434" s="61">
        <f t="shared" si="505"/>
        <v>-27495683.166330583</v>
      </c>
    </row>
    <row r="435" spans="1:159" ht="15.6" customHeight="1" outlineLevel="2" x14ac:dyDescent="0.25">
      <c r="A435" s="21">
        <f t="shared" si="463"/>
        <v>427</v>
      </c>
      <c r="B435" s="307"/>
      <c r="C435" s="118" t="s">
        <v>458</v>
      </c>
      <c r="D435" s="123">
        <v>108</v>
      </c>
      <c r="E435" s="61">
        <v>-20547557.316097502</v>
      </c>
      <c r="X435" s="61">
        <v>-311431.08386049815</v>
      </c>
      <c r="Y435" s="61">
        <v>385598.19542179949</v>
      </c>
      <c r="AC435" s="61">
        <v>29999.051918000001</v>
      </c>
      <c r="AK435" s="106">
        <f t="shared" si="492"/>
        <v>104166.16347930134</v>
      </c>
      <c r="BI435" s="61">
        <v>0</v>
      </c>
      <c r="BN435" s="61">
        <v>-3756097.0220678053</v>
      </c>
      <c r="BO435" s="61">
        <v>-512.06860800000004</v>
      </c>
      <c r="BP435" s="61">
        <v>-8568.2533800000001</v>
      </c>
      <c r="BR435" s="61">
        <v>0</v>
      </c>
      <c r="BS435" s="61">
        <v>-141038.87345600003</v>
      </c>
      <c r="BU435" s="61"/>
      <c r="BV435" s="61"/>
      <c r="BX435" s="61">
        <f t="shared" si="499"/>
        <v>-3906216.2175118052</v>
      </c>
      <c r="BY435" s="38">
        <f t="shared" si="464"/>
        <v>-3802050.0540325041</v>
      </c>
      <c r="BZ435" s="38">
        <f t="shared" si="465"/>
        <v>-24349607.370130006</v>
      </c>
      <c r="CB435" s="2"/>
      <c r="CC435" s="2"/>
      <c r="DC435" s="61">
        <v>-6740997.6737279966</v>
      </c>
      <c r="DD435" s="61">
        <v>-1254.1634540000002</v>
      </c>
      <c r="DE435" s="61">
        <v>-249031.26100000003</v>
      </c>
      <c r="DH435" s="61">
        <v>-426987.995314</v>
      </c>
      <c r="DL435" s="38">
        <f t="shared" si="500"/>
        <v>-7418271.0934959967</v>
      </c>
      <c r="DM435" s="38">
        <f t="shared" si="501"/>
        <v>-31767878.463626005</v>
      </c>
      <c r="EP435" s="61">
        <v>-3248784.6492600031</v>
      </c>
      <c r="EQ435" s="61">
        <v>16667.974123999997</v>
      </c>
      <c r="ER435" s="61">
        <v>-145248.24901799997</v>
      </c>
      <c r="ES435" s="61"/>
      <c r="EU435" s="61">
        <v>-306159.71736199997</v>
      </c>
      <c r="EY435" s="61">
        <f t="shared" si="502"/>
        <v>-3683524.6415160033</v>
      </c>
      <c r="EZ435" s="61">
        <f t="shared" si="503"/>
        <v>-14903845.789044505</v>
      </c>
      <c r="FA435" s="61">
        <f t="shared" si="504"/>
        <v>-35451403.105142005</v>
      </c>
      <c r="FC435" s="61">
        <f t="shared" si="505"/>
        <v>-35451403.105142005</v>
      </c>
    </row>
    <row r="436" spans="1:159" ht="15.6" customHeight="1" outlineLevel="2" x14ac:dyDescent="0.25">
      <c r="A436" s="21">
        <f t="shared" si="463"/>
        <v>428</v>
      </c>
      <c r="B436" s="307"/>
      <c r="C436" s="118" t="s">
        <v>459</v>
      </c>
      <c r="D436" s="123">
        <v>108</v>
      </c>
      <c r="E436" s="61">
        <v>-4923219.9071675828</v>
      </c>
      <c r="X436" s="61">
        <v>2212377.7368295831</v>
      </c>
      <c r="Y436" s="61">
        <v>75947.060788946401</v>
      </c>
      <c r="AC436" s="61"/>
      <c r="AK436" s="106">
        <f t="shared" si="492"/>
        <v>2288324.7976185293</v>
      </c>
      <c r="BI436" s="61"/>
      <c r="BN436" s="61">
        <v>-165442.71156494645</v>
      </c>
      <c r="BO436" s="61">
        <v>3490.5309100000004</v>
      </c>
      <c r="BP436" s="61"/>
      <c r="BR436" s="61"/>
      <c r="BS436" s="61">
        <v>-333.85674799999998</v>
      </c>
      <c r="BU436" s="61"/>
      <c r="BV436" s="61"/>
      <c r="BX436" s="61">
        <f t="shared" si="499"/>
        <v>-162286.03740294644</v>
      </c>
      <c r="BY436" s="38">
        <f t="shared" si="464"/>
        <v>2126038.7602155828</v>
      </c>
      <c r="BZ436" s="38">
        <f t="shared" si="465"/>
        <v>-2797181.146952</v>
      </c>
      <c r="CB436" s="2"/>
      <c r="CC436" s="2"/>
      <c r="DC436" s="61">
        <v>-178991.30155199999</v>
      </c>
      <c r="DD436" s="61">
        <v>28287.949390000002</v>
      </c>
      <c r="DE436" s="61"/>
      <c r="DH436" s="61">
        <v>-8296.1373540000004</v>
      </c>
      <c r="DL436" s="38">
        <f t="shared" si="500"/>
        <v>-158999.489516</v>
      </c>
      <c r="DM436" s="38">
        <f t="shared" si="501"/>
        <v>-2956180.6364679998</v>
      </c>
      <c r="EP436" s="61">
        <v>-129498.9190440001</v>
      </c>
      <c r="EQ436" s="61">
        <v>47780.129176000002</v>
      </c>
      <c r="ER436" s="61"/>
      <c r="ES436" s="61"/>
      <c r="EU436" s="61">
        <v>-16310.433231999999</v>
      </c>
      <c r="EY436" s="61">
        <f t="shared" si="502"/>
        <v>-98029.22310000009</v>
      </c>
      <c r="EZ436" s="61">
        <f t="shared" si="503"/>
        <v>1869010.0475995827</v>
      </c>
      <c r="FA436" s="61">
        <f t="shared" si="504"/>
        <v>-3054209.8595679998</v>
      </c>
      <c r="FC436" s="61">
        <f t="shared" si="505"/>
        <v>-3054209.8595679998</v>
      </c>
    </row>
    <row r="437" spans="1:159" ht="15.6" customHeight="1" outlineLevel="2" x14ac:dyDescent="0.25">
      <c r="A437" s="21">
        <f t="shared" si="463"/>
        <v>429</v>
      </c>
      <c r="B437" s="307"/>
      <c r="C437" s="118" t="s">
        <v>460</v>
      </c>
      <c r="D437" s="123">
        <v>108</v>
      </c>
      <c r="E437" s="61">
        <v>-7592.159779999999</v>
      </c>
      <c r="X437" s="61">
        <v>-1933.313084000004</v>
      </c>
      <c r="Y437" s="61">
        <v>5.0292900000167534E-2</v>
      </c>
      <c r="AC437" s="61"/>
      <c r="AK437" s="106">
        <f t="shared" si="492"/>
        <v>-1933.2627911000038</v>
      </c>
      <c r="BI437" s="61"/>
      <c r="BN437" s="61">
        <v>-1933.3358768999969</v>
      </c>
      <c r="BO437" s="61"/>
      <c r="BP437" s="61"/>
      <c r="BR437" s="61"/>
      <c r="BS437" s="61"/>
      <c r="BU437" s="61"/>
      <c r="BV437" s="61"/>
      <c r="BX437" s="61">
        <f t="shared" si="499"/>
        <v>-1933.3358768999969</v>
      </c>
      <c r="BY437" s="38">
        <f t="shared" si="464"/>
        <v>-3866.5986680000005</v>
      </c>
      <c r="BZ437" s="38">
        <f t="shared" si="465"/>
        <v>-11458.758448</v>
      </c>
      <c r="CB437" s="2"/>
      <c r="CC437" s="2"/>
      <c r="DC437" s="61">
        <v>-3866.5711680000004</v>
      </c>
      <c r="DD437" s="61"/>
      <c r="DE437" s="61"/>
      <c r="DH437" s="61"/>
      <c r="DL437" s="38">
        <f t="shared" si="500"/>
        <v>-3866.5711680000004</v>
      </c>
      <c r="DM437" s="38">
        <f t="shared" si="501"/>
        <v>-15325.329616000001</v>
      </c>
      <c r="EP437" s="61">
        <v>-788.27782799999841</v>
      </c>
      <c r="EQ437" s="61"/>
      <c r="ER437" s="61"/>
      <c r="ES437" s="61"/>
      <c r="EU437" s="61"/>
      <c r="EY437" s="61">
        <f t="shared" si="502"/>
        <v>-788.27782799999841</v>
      </c>
      <c r="EZ437" s="61">
        <f t="shared" si="503"/>
        <v>-8521.4476639999993</v>
      </c>
      <c r="FA437" s="61">
        <f t="shared" si="504"/>
        <v>-16113.607443999997</v>
      </c>
      <c r="FC437" s="61">
        <f t="shared" si="505"/>
        <v>-16113.607443999997</v>
      </c>
    </row>
    <row r="438" spans="1:159" ht="15.6" customHeight="1" outlineLevel="2" x14ac:dyDescent="0.25">
      <c r="A438" s="21">
        <f t="shared" si="463"/>
        <v>430</v>
      </c>
      <c r="B438" s="307"/>
      <c r="C438" s="118" t="s">
        <v>461</v>
      </c>
      <c r="D438" s="123">
        <v>108</v>
      </c>
      <c r="E438" s="61">
        <v>-1619478.5725828335</v>
      </c>
      <c r="X438" s="61">
        <v>47093.521722833393</v>
      </c>
      <c r="Y438" s="61">
        <v>1782.4111826999638</v>
      </c>
      <c r="AC438" s="61"/>
      <c r="AK438" s="106">
        <f t="shared" si="492"/>
        <v>48875.932905533358</v>
      </c>
      <c r="BI438" s="61"/>
      <c r="BN438" s="61">
        <v>-111494.50146269985</v>
      </c>
      <c r="BO438" s="61">
        <v>5.3406799999999999</v>
      </c>
      <c r="BP438" s="61"/>
      <c r="BR438" s="61"/>
      <c r="BS438" s="61">
        <v>-1861.5674179999999</v>
      </c>
      <c r="BU438" s="61"/>
      <c r="BV438" s="61"/>
      <c r="BX438" s="61">
        <f t="shared" si="499"/>
        <v>-113350.72820069986</v>
      </c>
      <c r="BY438" s="38">
        <f t="shared" si="464"/>
        <v>-64474.795295166499</v>
      </c>
      <c r="BZ438" s="38">
        <f t="shared" si="465"/>
        <v>-1683953.367878</v>
      </c>
      <c r="CB438" s="2"/>
      <c r="CC438" s="2"/>
      <c r="DC438" s="61">
        <v>-219424.18056000024</v>
      </c>
      <c r="DD438" s="61">
        <v>5595.1206179999999</v>
      </c>
      <c r="DE438" s="61"/>
      <c r="DH438" s="61">
        <v>-47059.24278</v>
      </c>
      <c r="DL438" s="38">
        <f t="shared" si="500"/>
        <v>-260888.30272200026</v>
      </c>
      <c r="DM438" s="38">
        <f t="shared" si="501"/>
        <v>-1944841.6706000003</v>
      </c>
      <c r="EP438" s="61">
        <v>-190627.86291399971</v>
      </c>
      <c r="EQ438" s="61">
        <v>9818.5888300000006</v>
      </c>
      <c r="ER438" s="61"/>
      <c r="ES438" s="61"/>
      <c r="EU438" s="61">
        <v>-52304.980500000005</v>
      </c>
      <c r="EY438" s="61">
        <f t="shared" si="502"/>
        <v>-233114.25458399972</v>
      </c>
      <c r="EZ438" s="61">
        <f t="shared" si="503"/>
        <v>-558477.35260116647</v>
      </c>
      <c r="FA438" s="61">
        <f t="shared" si="504"/>
        <v>-2177955.9251839998</v>
      </c>
      <c r="FC438" s="61">
        <f t="shared" si="505"/>
        <v>-2177955.9251839998</v>
      </c>
    </row>
    <row r="439" spans="1:159" ht="15.6" customHeight="1" outlineLevel="2" x14ac:dyDescent="0.25">
      <c r="A439" s="21">
        <f t="shared" si="463"/>
        <v>431</v>
      </c>
      <c r="B439" s="307"/>
      <c r="C439" s="118" t="s">
        <v>462</v>
      </c>
      <c r="D439" s="123">
        <v>108</v>
      </c>
      <c r="E439" s="61">
        <v>-1009544.7800000001</v>
      </c>
      <c r="X439" s="61">
        <v>63999.720000000088</v>
      </c>
      <c r="Y439" s="61">
        <v>3.3999999963270966E-2</v>
      </c>
      <c r="AC439" s="61"/>
      <c r="AK439" s="106">
        <f t="shared" si="492"/>
        <v>63999.754000000052</v>
      </c>
      <c r="BI439" s="61"/>
      <c r="BN439" s="61">
        <v>63999.686000000103</v>
      </c>
      <c r="BO439" s="61">
        <v>-157.52000000000001</v>
      </c>
      <c r="BP439" s="61"/>
      <c r="BR439" s="61"/>
      <c r="BS439" s="61">
        <v>-94.3</v>
      </c>
      <c r="BU439" s="61"/>
      <c r="BV439" s="61"/>
      <c r="BX439" s="61">
        <f t="shared" si="499"/>
        <v>63747.866000000104</v>
      </c>
      <c r="BY439" s="38">
        <f t="shared" si="464"/>
        <v>127747.62000000016</v>
      </c>
      <c r="BZ439" s="38">
        <f t="shared" si="465"/>
        <v>-881797.16</v>
      </c>
      <c r="CB439" s="2"/>
      <c r="CC439" s="2"/>
      <c r="DC439" s="61">
        <v>127999.43999999994</v>
      </c>
      <c r="DD439" s="61">
        <v>-501.20000000000005</v>
      </c>
      <c r="DE439" s="61"/>
      <c r="DH439" s="61">
        <v>-2431.4799999999996</v>
      </c>
      <c r="DL439" s="38">
        <f t="shared" si="500"/>
        <v>125066.75999999995</v>
      </c>
      <c r="DM439" s="38">
        <f t="shared" si="501"/>
        <v>-756730.40000000014</v>
      </c>
      <c r="EP439" s="61">
        <v>-68769.910000000033</v>
      </c>
      <c r="EQ439" s="61">
        <v>408.48</v>
      </c>
      <c r="ER439" s="61"/>
      <c r="ES439" s="61"/>
      <c r="EU439" s="61">
        <v>-2683.71</v>
      </c>
      <c r="EY439" s="61">
        <f t="shared" si="502"/>
        <v>-71045.140000000043</v>
      </c>
      <c r="EZ439" s="61">
        <f t="shared" si="503"/>
        <v>181769.24000000008</v>
      </c>
      <c r="FA439" s="61">
        <f t="shared" si="504"/>
        <v>-827775.54</v>
      </c>
      <c r="FC439" s="61">
        <f t="shared" si="505"/>
        <v>-827775.54</v>
      </c>
    </row>
    <row r="440" spans="1:159" ht="15.6" customHeight="1" outlineLevel="2" x14ac:dyDescent="0.25">
      <c r="A440" s="21">
        <f t="shared" si="463"/>
        <v>432</v>
      </c>
      <c r="B440" s="307"/>
      <c r="C440" s="118" t="s">
        <v>463</v>
      </c>
      <c r="D440" s="123">
        <v>108</v>
      </c>
      <c r="E440" s="61">
        <v>-241634.61214808334</v>
      </c>
      <c r="X440" s="61">
        <v>24309.008858083311</v>
      </c>
      <c r="Y440" s="61">
        <v>540.58527694319923</v>
      </c>
      <c r="AC440" s="61"/>
      <c r="AK440" s="106">
        <f t="shared" si="492"/>
        <v>24849.594135026509</v>
      </c>
      <c r="BI440" s="61"/>
      <c r="BN440" s="61">
        <v>-4555.3580889432051</v>
      </c>
      <c r="BO440" s="61">
        <v>365.4</v>
      </c>
      <c r="BP440" s="61"/>
      <c r="BR440" s="61"/>
      <c r="BS440" s="61">
        <v>-17.370875999999999</v>
      </c>
      <c r="BU440" s="61"/>
      <c r="BV440" s="61"/>
      <c r="BX440" s="61">
        <f t="shared" si="499"/>
        <v>-4207.3289649432054</v>
      </c>
      <c r="BY440" s="38">
        <f t="shared" si="464"/>
        <v>20642.265170083305</v>
      </c>
      <c r="BZ440" s="38">
        <f t="shared" si="465"/>
        <v>-220992.34697800005</v>
      </c>
      <c r="CB440" s="2"/>
      <c r="CC440" s="2"/>
      <c r="DC440" s="61">
        <v>-8029.5456239999621</v>
      </c>
      <c r="DD440" s="61">
        <v>1339.8000000000002</v>
      </c>
      <c r="DE440" s="61"/>
      <c r="DH440" s="61">
        <v>-431.97405200000003</v>
      </c>
      <c r="DL440" s="38">
        <f t="shared" si="500"/>
        <v>-7121.7196759999624</v>
      </c>
      <c r="DM440" s="38">
        <f t="shared" si="501"/>
        <v>-228114.06665399999</v>
      </c>
      <c r="EP440" s="61">
        <v>-8870.279028000019</v>
      </c>
      <c r="EQ440" s="61">
        <v>285.61999999999989</v>
      </c>
      <c r="ER440" s="61"/>
      <c r="ES440" s="61"/>
      <c r="EU440" s="61">
        <v>-859.61696800000004</v>
      </c>
      <c r="EY440" s="61">
        <f t="shared" si="502"/>
        <v>-9444.2759960000203</v>
      </c>
      <c r="EZ440" s="61">
        <f t="shared" si="503"/>
        <v>4076.2694980833221</v>
      </c>
      <c r="FA440" s="61">
        <f t="shared" si="504"/>
        <v>-237558.34265000001</v>
      </c>
      <c r="FC440" s="61">
        <f t="shared" si="505"/>
        <v>-237558.34265000001</v>
      </c>
    </row>
    <row r="441" spans="1:159" ht="15.6" customHeight="1" outlineLevel="2" x14ac:dyDescent="0.25">
      <c r="A441" s="21">
        <f t="shared" si="463"/>
        <v>433</v>
      </c>
      <c r="B441" s="307"/>
      <c r="C441" s="118" t="s">
        <v>464</v>
      </c>
      <c r="D441" s="123">
        <v>108</v>
      </c>
      <c r="E441" s="61">
        <v>-10058434.571667667</v>
      </c>
      <c r="X441" s="61">
        <v>-1021129.2476323321</v>
      </c>
      <c r="Y441" s="61">
        <v>-126648.4053842318</v>
      </c>
      <c r="AC441" s="61">
        <v>1110408.135642</v>
      </c>
      <c r="AK441" s="106">
        <f t="shared" si="492"/>
        <v>-37369.517374563962</v>
      </c>
      <c r="BI441" s="61">
        <v>0</v>
      </c>
      <c r="BN441" s="61">
        <v>-1065184.7096717693</v>
      </c>
      <c r="BO441" s="61">
        <v>7554.0720320000009</v>
      </c>
      <c r="BP441" s="61">
        <v>-8991.4018340000002</v>
      </c>
      <c r="BR441" s="61"/>
      <c r="BS441" s="61">
        <v>-16398.547924000002</v>
      </c>
      <c r="BU441" s="61"/>
      <c r="BV441" s="61"/>
      <c r="BX441" s="61">
        <f t="shared" si="499"/>
        <v>-1083020.5873977693</v>
      </c>
      <c r="BY441" s="38">
        <f t="shared" si="464"/>
        <v>-1120390.1047723333</v>
      </c>
      <c r="BZ441" s="38">
        <f t="shared" si="465"/>
        <v>-11178824.676440001</v>
      </c>
      <c r="CB441" s="2"/>
      <c r="CC441" s="2"/>
      <c r="DC441" s="61">
        <v>-2383666.2501120009</v>
      </c>
      <c r="DD441" s="61">
        <v>42769.348729999998</v>
      </c>
      <c r="DE441" s="61">
        <v>-801039.29158600001</v>
      </c>
      <c r="DH441" s="61">
        <v>-59421.831628000014</v>
      </c>
      <c r="DL441" s="38">
        <f t="shared" si="500"/>
        <v>-3201358.0245960006</v>
      </c>
      <c r="DM441" s="38">
        <f t="shared" si="501"/>
        <v>-14380182.701036001</v>
      </c>
      <c r="EP441" s="61">
        <v>-1191243.4900260009</v>
      </c>
      <c r="EQ441" s="61">
        <v>33086.844118000001</v>
      </c>
      <c r="ER441" s="61">
        <v>-505226.68109200004</v>
      </c>
      <c r="ES441" s="61"/>
      <c r="EU441" s="61">
        <v>-33764.821903999989</v>
      </c>
      <c r="EY441" s="61">
        <f t="shared" si="502"/>
        <v>-1697148.1489040009</v>
      </c>
      <c r="EZ441" s="61">
        <f t="shared" si="503"/>
        <v>-6018896.2782723345</v>
      </c>
      <c r="FA441" s="61">
        <f t="shared" si="504"/>
        <v>-16077330.849940002</v>
      </c>
      <c r="FC441" s="61">
        <f t="shared" si="505"/>
        <v>-16077330.849940002</v>
      </c>
    </row>
    <row r="442" spans="1:159" ht="15.6" customHeight="1" outlineLevel="2" x14ac:dyDescent="0.25">
      <c r="A442" s="21">
        <f t="shared" si="463"/>
        <v>434</v>
      </c>
      <c r="B442" s="307"/>
      <c r="C442" s="118" t="s">
        <v>465</v>
      </c>
      <c r="D442" s="123">
        <v>108</v>
      </c>
      <c r="E442" s="61">
        <v>-562042.92782408337</v>
      </c>
      <c r="X442" s="61">
        <v>73672.198710083379</v>
      </c>
      <c r="Y442" s="61">
        <v>2536.9722680153986</v>
      </c>
      <c r="AC442" s="61"/>
      <c r="AK442" s="106">
        <f t="shared" si="492"/>
        <v>76209.170978098773</v>
      </c>
      <c r="BI442" s="61"/>
      <c r="BN442" s="61">
        <v>-15289.207174015406</v>
      </c>
      <c r="BO442" s="61">
        <v>-3342.1988080000001</v>
      </c>
      <c r="BP442" s="61"/>
      <c r="BR442" s="61"/>
      <c r="BS442" s="61"/>
      <c r="BU442" s="61"/>
      <c r="BV442" s="61"/>
      <c r="BX442" s="61">
        <f t="shared" si="499"/>
        <v>-18631.405982015407</v>
      </c>
      <c r="BY442" s="38">
        <f t="shared" si="464"/>
        <v>57577.764996083366</v>
      </c>
      <c r="BZ442" s="38">
        <f t="shared" si="465"/>
        <v>-504465.16282800003</v>
      </c>
      <c r="CB442" s="2"/>
      <c r="CC442" s="2"/>
      <c r="DC442" s="61">
        <v>-25504.476623999944</v>
      </c>
      <c r="DD442" s="61">
        <v>-19793.887256000002</v>
      </c>
      <c r="DE442" s="61"/>
      <c r="DH442" s="61"/>
      <c r="DL442" s="38">
        <f t="shared" si="500"/>
        <v>-45298.363879999946</v>
      </c>
      <c r="DM442" s="38">
        <f t="shared" si="501"/>
        <v>-549763.52670799999</v>
      </c>
      <c r="EP442" s="61">
        <v>-12745.918524000095</v>
      </c>
      <c r="EQ442" s="61">
        <v>2892.2968620000015</v>
      </c>
      <c r="ER442" s="61"/>
      <c r="ES442" s="61"/>
      <c r="EU442" s="61"/>
      <c r="EY442" s="61">
        <f t="shared" si="502"/>
        <v>-9853.6216620000941</v>
      </c>
      <c r="EZ442" s="61">
        <f t="shared" si="503"/>
        <v>2425.7794540833256</v>
      </c>
      <c r="FA442" s="61">
        <f t="shared" si="504"/>
        <v>-559617.14837000007</v>
      </c>
      <c r="FC442" s="61">
        <f t="shared" si="505"/>
        <v>-559617.14837000007</v>
      </c>
    </row>
    <row r="443" spans="1:159" ht="15.6" customHeight="1" outlineLevel="2" x14ac:dyDescent="0.25">
      <c r="A443" s="21">
        <f t="shared" si="463"/>
        <v>435</v>
      </c>
      <c r="B443" s="307"/>
      <c r="C443" s="118" t="s">
        <v>466</v>
      </c>
      <c r="D443" s="123">
        <v>108</v>
      </c>
      <c r="E443" s="61">
        <v>-36146.696118000007</v>
      </c>
      <c r="X443" s="61">
        <v>-9087.0308880000011</v>
      </c>
      <c r="Y443" s="61">
        <v>25174.430606000005</v>
      </c>
      <c r="AC443" s="61"/>
      <c r="AK443" s="106">
        <f t="shared" si="492"/>
        <v>16087.399718000004</v>
      </c>
      <c r="BI443" s="61"/>
      <c r="BN443" s="61">
        <v>20059.296400000003</v>
      </c>
      <c r="BO443" s="61"/>
      <c r="BP443" s="124">
        <v>0</v>
      </c>
      <c r="BR443" s="61"/>
      <c r="BS443" s="61"/>
      <c r="BU443" s="61"/>
      <c r="BV443" s="61"/>
      <c r="BX443" s="61">
        <f t="shared" si="499"/>
        <v>20059.296400000003</v>
      </c>
      <c r="BY443" s="38">
        <f t="shared" si="464"/>
        <v>36146.696118000007</v>
      </c>
      <c r="BZ443" s="38">
        <f t="shared" si="465"/>
        <v>0</v>
      </c>
      <c r="CB443" s="2"/>
      <c r="CC443" s="2"/>
      <c r="DC443" s="61">
        <v>0</v>
      </c>
      <c r="DD443" s="61"/>
      <c r="DE443" s="124">
        <v>0</v>
      </c>
      <c r="DH443" s="61"/>
      <c r="DL443" s="38">
        <f t="shared" si="500"/>
        <v>0</v>
      </c>
      <c r="DM443" s="38">
        <f t="shared" si="501"/>
        <v>0</v>
      </c>
      <c r="EP443" s="61"/>
      <c r="EQ443" s="61"/>
      <c r="ER443" s="124">
        <v>0</v>
      </c>
      <c r="ES443" s="61"/>
      <c r="EU443" s="61"/>
      <c r="EY443" s="61">
        <f t="shared" si="502"/>
        <v>0</v>
      </c>
      <c r="EZ443" s="61">
        <f t="shared" si="503"/>
        <v>36146.696118000007</v>
      </c>
      <c r="FA443" s="61">
        <f t="shared" si="504"/>
        <v>0</v>
      </c>
      <c r="FC443" s="61">
        <f t="shared" si="505"/>
        <v>0</v>
      </c>
    </row>
    <row r="444" spans="1:159" ht="15.6" customHeight="1" outlineLevel="2" x14ac:dyDescent="0.25">
      <c r="A444" s="21">
        <f t="shared" ref="A444:A495" si="506">A443+1</f>
        <v>436</v>
      </c>
      <c r="B444" s="307"/>
      <c r="C444" s="118" t="s">
        <v>467</v>
      </c>
      <c r="D444" s="123">
        <v>108</v>
      </c>
      <c r="AK444" s="106">
        <f t="shared" si="492"/>
        <v>0</v>
      </c>
      <c r="BX444" s="61">
        <f t="shared" si="499"/>
        <v>0</v>
      </c>
      <c r="BY444" s="38">
        <f t="shared" si="464"/>
        <v>0</v>
      </c>
      <c r="BZ444" s="38">
        <f t="shared" si="465"/>
        <v>0</v>
      </c>
      <c r="CB444" s="2"/>
      <c r="CC444" s="2"/>
      <c r="DL444" s="38">
        <f t="shared" si="500"/>
        <v>0</v>
      </c>
      <c r="DM444" s="38">
        <f t="shared" si="501"/>
        <v>0</v>
      </c>
      <c r="EY444" s="61">
        <f t="shared" si="502"/>
        <v>0</v>
      </c>
      <c r="EZ444" s="61">
        <f t="shared" si="503"/>
        <v>0</v>
      </c>
      <c r="FA444" s="61">
        <f t="shared" si="504"/>
        <v>0</v>
      </c>
      <c r="FC444" s="61">
        <f t="shared" si="505"/>
        <v>0</v>
      </c>
    </row>
    <row r="445" spans="1:159" ht="15.6" customHeight="1" outlineLevel="2" x14ac:dyDescent="0.25">
      <c r="A445" s="21">
        <f t="shared" si="506"/>
        <v>437</v>
      </c>
      <c r="B445" s="307"/>
      <c r="C445" s="304" t="s">
        <v>372</v>
      </c>
      <c r="D445" s="305"/>
      <c r="E445" s="108">
        <f t="shared" ref="E445:BZ445" si="507">SUM(E433:E444)</f>
        <v>-63087229.447029412</v>
      </c>
      <c r="F445" s="108">
        <f t="shared" si="507"/>
        <v>0</v>
      </c>
      <c r="G445" s="108">
        <f t="shared" si="507"/>
        <v>0</v>
      </c>
      <c r="H445" s="108">
        <f t="shared" si="507"/>
        <v>0</v>
      </c>
      <c r="I445" s="108">
        <f t="shared" si="507"/>
        <v>0</v>
      </c>
      <c r="J445" s="108">
        <f t="shared" si="507"/>
        <v>0</v>
      </c>
      <c r="K445" s="108">
        <f t="shared" si="507"/>
        <v>0</v>
      </c>
      <c r="L445" s="108">
        <f t="shared" si="507"/>
        <v>0</v>
      </c>
      <c r="M445" s="108">
        <f t="shared" si="507"/>
        <v>0</v>
      </c>
      <c r="N445" s="108">
        <f t="shared" si="507"/>
        <v>0</v>
      </c>
      <c r="O445" s="108">
        <f t="shared" si="507"/>
        <v>0</v>
      </c>
      <c r="P445" s="108">
        <f t="shared" si="507"/>
        <v>0</v>
      </c>
      <c r="Q445" s="108">
        <f t="shared" si="507"/>
        <v>0</v>
      </c>
      <c r="R445" s="108">
        <f t="shared" si="507"/>
        <v>0</v>
      </c>
      <c r="S445" s="108">
        <f t="shared" si="507"/>
        <v>0</v>
      </c>
      <c r="T445" s="108">
        <f t="shared" si="507"/>
        <v>0</v>
      </c>
      <c r="U445" s="108">
        <f t="shared" si="507"/>
        <v>0</v>
      </c>
      <c r="V445" s="108">
        <f t="shared" si="507"/>
        <v>0</v>
      </c>
      <c r="W445" s="108">
        <f t="shared" si="507"/>
        <v>0</v>
      </c>
      <c r="X445" s="108">
        <f t="shared" si="507"/>
        <v>6747.9321628292455</v>
      </c>
      <c r="Y445" s="109">
        <f t="shared" si="507"/>
        <v>660294.01663270965</v>
      </c>
      <c r="Z445" s="108">
        <f t="shared" si="507"/>
        <v>0</v>
      </c>
      <c r="AA445" s="108">
        <f t="shared" si="507"/>
        <v>0</v>
      </c>
      <c r="AB445" s="108">
        <f t="shared" si="507"/>
        <v>0</v>
      </c>
      <c r="AC445" s="108">
        <f t="shared" si="507"/>
        <v>1140407.18756</v>
      </c>
      <c r="AD445" s="108">
        <f t="shared" si="507"/>
        <v>0</v>
      </c>
      <c r="AE445" s="108">
        <f t="shared" si="507"/>
        <v>0</v>
      </c>
      <c r="AF445" s="108">
        <f t="shared" si="507"/>
        <v>0</v>
      </c>
      <c r="AG445" s="108">
        <f t="shared" si="507"/>
        <v>0</v>
      </c>
      <c r="AH445" s="108">
        <f t="shared" si="507"/>
        <v>0</v>
      </c>
      <c r="AI445" s="108">
        <f t="shared" si="507"/>
        <v>0</v>
      </c>
      <c r="AJ445" s="108">
        <f t="shared" si="507"/>
        <v>0</v>
      </c>
      <c r="AK445" s="108">
        <f t="shared" si="507"/>
        <v>1807449.1363555389</v>
      </c>
      <c r="AL445" s="108">
        <f t="shared" si="507"/>
        <v>0</v>
      </c>
      <c r="AM445" s="108">
        <f t="shared" si="507"/>
        <v>0</v>
      </c>
      <c r="AN445" s="108">
        <f t="shared" si="507"/>
        <v>0</v>
      </c>
      <c r="AO445" s="108">
        <f t="shared" si="507"/>
        <v>0</v>
      </c>
      <c r="AP445" s="108">
        <f t="shared" si="507"/>
        <v>0</v>
      </c>
      <c r="AQ445" s="108">
        <f t="shared" si="507"/>
        <v>0</v>
      </c>
      <c r="AR445" s="108">
        <f t="shared" si="507"/>
        <v>0</v>
      </c>
      <c r="AS445" s="108">
        <f t="shared" si="507"/>
        <v>0</v>
      </c>
      <c r="AT445" s="108">
        <f t="shared" si="507"/>
        <v>0</v>
      </c>
      <c r="AU445" s="108">
        <f t="shared" si="507"/>
        <v>0</v>
      </c>
      <c r="AV445" s="108">
        <f t="shared" si="507"/>
        <v>0</v>
      </c>
      <c r="AW445" s="108">
        <f t="shared" si="507"/>
        <v>0</v>
      </c>
      <c r="AX445" s="108">
        <f t="shared" si="507"/>
        <v>0</v>
      </c>
      <c r="AY445" s="108">
        <f t="shared" si="507"/>
        <v>0</v>
      </c>
      <c r="AZ445" s="108">
        <f t="shared" si="507"/>
        <v>0</v>
      </c>
      <c r="BA445" s="108">
        <f t="shared" si="507"/>
        <v>0</v>
      </c>
      <c r="BB445" s="108">
        <f t="shared" si="507"/>
        <v>0</v>
      </c>
      <c r="BC445" s="108">
        <f t="shared" si="507"/>
        <v>0</v>
      </c>
      <c r="BD445" s="108">
        <f t="shared" si="507"/>
        <v>0</v>
      </c>
      <c r="BE445" s="108">
        <f t="shared" si="507"/>
        <v>0</v>
      </c>
      <c r="BF445" s="108">
        <f t="shared" si="507"/>
        <v>0</v>
      </c>
      <c r="BG445" s="108">
        <f t="shared" si="507"/>
        <v>0</v>
      </c>
      <c r="BH445" s="108">
        <f t="shared" si="507"/>
        <v>0</v>
      </c>
      <c r="BI445" s="108">
        <f t="shared" si="507"/>
        <v>0</v>
      </c>
      <c r="BJ445" s="108">
        <f t="shared" si="507"/>
        <v>0</v>
      </c>
      <c r="BK445" s="108">
        <f t="shared" si="507"/>
        <v>0</v>
      </c>
      <c r="BL445" s="108">
        <f t="shared" si="507"/>
        <v>0</v>
      </c>
      <c r="BM445" s="108">
        <f t="shared" si="507"/>
        <v>0</v>
      </c>
      <c r="BN445" s="108">
        <f t="shared" si="507"/>
        <v>-6198801.9845507229</v>
      </c>
      <c r="BO445" s="108">
        <f t="shared" ref="BO445:BQ445" si="508">SUM(BO433:BO444)</f>
        <v>7403.556206000002</v>
      </c>
      <c r="BP445" s="108">
        <f t="shared" si="508"/>
        <v>-17560.097994</v>
      </c>
      <c r="BQ445" s="108">
        <f t="shared" si="508"/>
        <v>0</v>
      </c>
      <c r="BR445" s="108">
        <f t="shared" si="507"/>
        <v>0</v>
      </c>
      <c r="BS445" s="108">
        <f t="shared" ref="BS445" si="509">SUM(BS433:BS444)</f>
        <v>-162631.14492200001</v>
      </c>
      <c r="BT445" s="108">
        <f t="shared" si="507"/>
        <v>0</v>
      </c>
      <c r="BU445" s="108">
        <f t="shared" si="507"/>
        <v>0</v>
      </c>
      <c r="BV445" s="108">
        <f t="shared" si="507"/>
        <v>0</v>
      </c>
      <c r="BW445" s="108">
        <f t="shared" si="507"/>
        <v>0</v>
      </c>
      <c r="BX445" s="108">
        <f t="shared" si="507"/>
        <v>-6371589.671260722</v>
      </c>
      <c r="BY445" s="108">
        <f t="shared" si="507"/>
        <v>-4564140.534905185</v>
      </c>
      <c r="BZ445" s="108">
        <f t="shared" si="507"/>
        <v>-67651369.981934607</v>
      </c>
      <c r="CA445" s="108">
        <f t="shared" ref="CA445:EL445" si="510">SUM(CA433:CA444)</f>
        <v>0</v>
      </c>
      <c r="CB445" s="108">
        <f t="shared" si="510"/>
        <v>0</v>
      </c>
      <c r="CC445" s="108">
        <f t="shared" si="510"/>
        <v>0</v>
      </c>
      <c r="CD445" s="108">
        <f t="shared" si="510"/>
        <v>0</v>
      </c>
      <c r="CE445" s="108">
        <f t="shared" si="510"/>
        <v>0</v>
      </c>
      <c r="CF445" s="108">
        <f t="shared" si="510"/>
        <v>0</v>
      </c>
      <c r="CG445" s="108">
        <f t="shared" si="510"/>
        <v>0</v>
      </c>
      <c r="CH445" s="108">
        <f t="shared" si="510"/>
        <v>0</v>
      </c>
      <c r="CI445" s="108">
        <f t="shared" si="510"/>
        <v>0</v>
      </c>
      <c r="CJ445" s="108">
        <f t="shared" si="510"/>
        <v>0</v>
      </c>
      <c r="CK445" s="108">
        <f t="shared" si="510"/>
        <v>0</v>
      </c>
      <c r="CL445" s="108">
        <f t="shared" si="510"/>
        <v>0</v>
      </c>
      <c r="CM445" s="108">
        <f t="shared" si="510"/>
        <v>0</v>
      </c>
      <c r="CN445" s="108">
        <f t="shared" si="510"/>
        <v>0</v>
      </c>
      <c r="CO445" s="108">
        <f t="shared" si="510"/>
        <v>0</v>
      </c>
      <c r="CP445" s="108">
        <f t="shared" si="510"/>
        <v>0</v>
      </c>
      <c r="CQ445" s="108">
        <f t="shared" si="510"/>
        <v>0</v>
      </c>
      <c r="CR445" s="108">
        <f t="shared" si="510"/>
        <v>0</v>
      </c>
      <c r="CS445" s="108">
        <f t="shared" si="510"/>
        <v>0</v>
      </c>
      <c r="CT445" s="108">
        <f t="shared" si="510"/>
        <v>0</v>
      </c>
      <c r="CU445" s="108">
        <f t="shared" si="510"/>
        <v>0</v>
      </c>
      <c r="CV445" s="108">
        <f t="shared" si="510"/>
        <v>0</v>
      </c>
      <c r="CW445" s="108">
        <f t="shared" si="510"/>
        <v>0</v>
      </c>
      <c r="CX445" s="108">
        <f t="shared" si="510"/>
        <v>0</v>
      </c>
      <c r="CY445" s="108">
        <f t="shared" si="510"/>
        <v>0</v>
      </c>
      <c r="CZ445" s="108">
        <f t="shared" si="510"/>
        <v>0</v>
      </c>
      <c r="DA445" s="108">
        <f t="shared" si="510"/>
        <v>0</v>
      </c>
      <c r="DB445" s="108">
        <f t="shared" si="510"/>
        <v>0</v>
      </c>
      <c r="DC445" s="108">
        <f t="shared" si="510"/>
        <v>-11167483.437095985</v>
      </c>
      <c r="DD445" s="108">
        <f t="shared" si="510"/>
        <v>56442.968027999988</v>
      </c>
      <c r="DE445" s="108">
        <f t="shared" si="510"/>
        <v>-1050077.746058</v>
      </c>
      <c r="DF445" s="108">
        <f t="shared" si="510"/>
        <v>0</v>
      </c>
      <c r="DG445" s="108">
        <f t="shared" si="510"/>
        <v>0</v>
      </c>
      <c r="DH445" s="108">
        <f t="shared" si="510"/>
        <v>-559807.80189799995</v>
      </c>
      <c r="DI445" s="108">
        <f t="shared" si="510"/>
        <v>0</v>
      </c>
      <c r="DJ445" s="108">
        <f t="shared" si="510"/>
        <v>0</v>
      </c>
      <c r="DK445" s="108">
        <f t="shared" si="510"/>
        <v>0</v>
      </c>
      <c r="DL445" s="108">
        <f t="shared" si="510"/>
        <v>-12720926.017023982</v>
      </c>
      <c r="DM445" s="108">
        <f t="shared" si="510"/>
        <v>-80372295.998958588</v>
      </c>
      <c r="DN445" s="108">
        <f t="shared" si="510"/>
        <v>0</v>
      </c>
      <c r="DO445" s="108">
        <f t="shared" si="510"/>
        <v>0</v>
      </c>
      <c r="DP445" s="108">
        <f t="shared" si="510"/>
        <v>0</v>
      </c>
      <c r="DQ445" s="108">
        <f t="shared" si="510"/>
        <v>0</v>
      </c>
      <c r="DR445" s="108">
        <f t="shared" si="510"/>
        <v>0</v>
      </c>
      <c r="DS445" s="108">
        <f t="shared" si="510"/>
        <v>0</v>
      </c>
      <c r="DT445" s="108">
        <f t="shared" si="510"/>
        <v>0</v>
      </c>
      <c r="DU445" s="108">
        <f t="shared" si="510"/>
        <v>0</v>
      </c>
      <c r="DV445" s="108">
        <f t="shared" si="510"/>
        <v>0</v>
      </c>
      <c r="DW445" s="108">
        <f t="shared" si="510"/>
        <v>0</v>
      </c>
      <c r="DX445" s="108">
        <f t="shared" si="510"/>
        <v>0</v>
      </c>
      <c r="DY445" s="108">
        <f t="shared" si="510"/>
        <v>0</v>
      </c>
      <c r="DZ445" s="108">
        <f t="shared" si="510"/>
        <v>0</v>
      </c>
      <c r="EA445" s="108">
        <f t="shared" si="510"/>
        <v>0</v>
      </c>
      <c r="EB445" s="108">
        <f t="shared" si="510"/>
        <v>0</v>
      </c>
      <c r="EC445" s="108">
        <f t="shared" si="510"/>
        <v>0</v>
      </c>
      <c r="ED445" s="108">
        <f t="shared" si="510"/>
        <v>0</v>
      </c>
      <c r="EE445" s="108">
        <f t="shared" si="510"/>
        <v>0</v>
      </c>
      <c r="EF445" s="108">
        <f t="shared" si="510"/>
        <v>0</v>
      </c>
      <c r="EG445" s="108">
        <f t="shared" si="510"/>
        <v>0</v>
      </c>
      <c r="EH445" s="108">
        <f t="shared" si="510"/>
        <v>0</v>
      </c>
      <c r="EI445" s="108">
        <f t="shared" si="510"/>
        <v>0</v>
      </c>
      <c r="EJ445" s="108">
        <f t="shared" si="510"/>
        <v>0</v>
      </c>
      <c r="EK445" s="108">
        <f t="shared" si="510"/>
        <v>0</v>
      </c>
      <c r="EL445" s="108">
        <f t="shared" si="510"/>
        <v>0</v>
      </c>
      <c r="EM445" s="108">
        <f t="shared" ref="EM445:EY445" si="511">SUM(EM433:EM444)</f>
        <v>0</v>
      </c>
      <c r="EN445" s="108">
        <f t="shared" si="511"/>
        <v>0</v>
      </c>
      <c r="EO445" s="108">
        <f t="shared" si="511"/>
        <v>0</v>
      </c>
      <c r="EP445" s="108">
        <f t="shared" si="511"/>
        <v>-5667919.4051620029</v>
      </c>
      <c r="EQ445" s="108">
        <f t="shared" si="511"/>
        <v>110939.93311</v>
      </c>
      <c r="ER445" s="108">
        <f t="shared" si="511"/>
        <v>-650479.60995399999</v>
      </c>
      <c r="ES445" s="108">
        <f t="shared" si="511"/>
        <v>0</v>
      </c>
      <c r="ET445" s="108">
        <f t="shared" si="511"/>
        <v>0</v>
      </c>
      <c r="EU445" s="108">
        <f t="shared" si="511"/>
        <v>-426549.99705000001</v>
      </c>
      <c r="EV445" s="108">
        <f t="shared" si="511"/>
        <v>0</v>
      </c>
      <c r="EW445" s="108">
        <f t="shared" si="511"/>
        <v>0</v>
      </c>
      <c r="EX445" s="108">
        <f t="shared" si="511"/>
        <v>0</v>
      </c>
      <c r="EY445" s="108">
        <f t="shared" si="511"/>
        <v>-6634009.0790560022</v>
      </c>
      <c r="EZ445" s="108">
        <f>SUM(EZ433:EZ444)</f>
        <v>-23919075.630985174</v>
      </c>
      <c r="FA445" s="108">
        <f>SUM(FA433:FA444)</f>
        <v>-87006305.078014597</v>
      </c>
      <c r="FB445" s="108">
        <f t="shared" ref="FB445:FC445" si="512">SUM(FB433:FB444)</f>
        <v>0</v>
      </c>
      <c r="FC445" s="108">
        <f t="shared" si="512"/>
        <v>-87006305.078014597</v>
      </c>
    </row>
    <row r="446" spans="1:159" ht="15.6" customHeight="1" outlineLevel="1" x14ac:dyDescent="0.25">
      <c r="A446" s="21">
        <f t="shared" si="506"/>
        <v>438</v>
      </c>
      <c r="B446" s="308"/>
      <c r="C446" s="150" t="s">
        <v>468</v>
      </c>
      <c r="D446" s="151">
        <v>108</v>
      </c>
      <c r="E446" s="61">
        <v>7900089.2317941664</v>
      </c>
      <c r="X446" s="61">
        <v>2357796.3780518332</v>
      </c>
      <c r="Y446" s="61">
        <v>0</v>
      </c>
      <c r="AC446" s="122"/>
      <c r="AK446" s="106">
        <f t="shared" si="492"/>
        <v>2357796.3780518332</v>
      </c>
      <c r="BI446" s="122"/>
      <c r="BX446" s="61">
        <f>SUM(AL446:BW446)</f>
        <v>0</v>
      </c>
      <c r="BY446" s="38">
        <f t="shared" si="464"/>
        <v>2357796.3780518332</v>
      </c>
      <c r="BZ446" s="38">
        <f t="shared" si="465"/>
        <v>10257885.609846</v>
      </c>
      <c r="CB446" s="2"/>
      <c r="CC446" s="2"/>
      <c r="DL446" s="38">
        <f t="shared" ref="DL446" si="513">SUM(CA446:DK446)</f>
        <v>0</v>
      </c>
      <c r="DM446" s="38">
        <f t="shared" ref="DM446" si="514">DL446+BZ446</f>
        <v>10257885.609846</v>
      </c>
      <c r="EY446" s="61">
        <f t="shared" ref="EY446" si="515">SUM(DN446:EX446)</f>
        <v>0</v>
      </c>
      <c r="EZ446" s="61">
        <f t="shared" ref="EZ446" si="516">+BX446+AK446+DL446+EY446</f>
        <v>2357796.3780518332</v>
      </c>
      <c r="FA446" s="61">
        <f t="shared" ref="FA446" si="517">+E446+EZ446</f>
        <v>10257885.609846</v>
      </c>
      <c r="FC446" s="61">
        <f t="shared" ref="FC446" si="518">+FA446+FB446</f>
        <v>10257885.609846</v>
      </c>
    </row>
    <row r="447" spans="1:159" ht="16.5" outlineLevel="1" thickBot="1" x14ac:dyDescent="0.3">
      <c r="A447" s="21">
        <f t="shared" si="506"/>
        <v>439</v>
      </c>
      <c r="B447" s="298" t="s">
        <v>469</v>
      </c>
      <c r="C447" s="299"/>
      <c r="D447" s="300"/>
      <c r="E447" s="126">
        <f>E446+E445+E432+E416+E406+E373</f>
        <v>-1743620615.8648186</v>
      </c>
      <c r="F447" s="126">
        <f t="shared" ref="F447:BQ447" si="519">F446+F445+F432+F416+F406+F373</f>
        <v>0</v>
      </c>
      <c r="G447" s="126">
        <f t="shared" si="519"/>
        <v>0</v>
      </c>
      <c r="H447" s="126">
        <f t="shared" si="519"/>
        <v>0</v>
      </c>
      <c r="I447" s="126">
        <f t="shared" si="519"/>
        <v>0</v>
      </c>
      <c r="J447" s="126">
        <f t="shared" si="519"/>
        <v>0</v>
      </c>
      <c r="K447" s="126">
        <f t="shared" si="519"/>
        <v>0</v>
      </c>
      <c r="L447" s="126">
        <f t="shared" si="519"/>
        <v>0</v>
      </c>
      <c r="M447" s="126">
        <f t="shared" si="519"/>
        <v>0</v>
      </c>
      <c r="N447" s="126">
        <f t="shared" si="519"/>
        <v>0</v>
      </c>
      <c r="O447" s="126">
        <f t="shared" si="519"/>
        <v>0</v>
      </c>
      <c r="P447" s="126">
        <f t="shared" si="519"/>
        <v>0</v>
      </c>
      <c r="Q447" s="126">
        <f t="shared" si="519"/>
        <v>0</v>
      </c>
      <c r="R447" s="126">
        <f t="shared" si="519"/>
        <v>0</v>
      </c>
      <c r="S447" s="126">
        <f t="shared" si="519"/>
        <v>0</v>
      </c>
      <c r="T447" s="126">
        <f t="shared" si="519"/>
        <v>0</v>
      </c>
      <c r="U447" s="126">
        <f t="shared" si="519"/>
        <v>0</v>
      </c>
      <c r="V447" s="126">
        <f t="shared" si="519"/>
        <v>0</v>
      </c>
      <c r="W447" s="126">
        <f t="shared" si="519"/>
        <v>0</v>
      </c>
      <c r="X447" s="126">
        <f t="shared" si="519"/>
        <v>-46986493.070202082</v>
      </c>
      <c r="Y447" s="126">
        <f t="shared" si="519"/>
        <v>-2127408.2548692874</v>
      </c>
      <c r="Z447" s="126">
        <f t="shared" si="519"/>
        <v>0</v>
      </c>
      <c r="AA447" s="126">
        <f t="shared" si="519"/>
        <v>0</v>
      </c>
      <c r="AB447" s="126">
        <f t="shared" si="519"/>
        <v>0</v>
      </c>
      <c r="AC447" s="126">
        <f t="shared" si="519"/>
        <v>4794547.5975599997</v>
      </c>
      <c r="AD447" s="126">
        <f t="shared" si="519"/>
        <v>0</v>
      </c>
      <c r="AE447" s="126">
        <f t="shared" si="519"/>
        <v>0</v>
      </c>
      <c r="AF447" s="126">
        <f t="shared" si="519"/>
        <v>0</v>
      </c>
      <c r="AG447" s="126">
        <f t="shared" si="519"/>
        <v>0</v>
      </c>
      <c r="AH447" s="126">
        <f t="shared" si="519"/>
        <v>3153362.7571665607</v>
      </c>
      <c r="AI447" s="126">
        <f t="shared" si="519"/>
        <v>0</v>
      </c>
      <c r="AJ447" s="126">
        <f t="shared" si="519"/>
        <v>0</v>
      </c>
      <c r="AK447" s="126">
        <f t="shared" si="519"/>
        <v>-41165990.970344797</v>
      </c>
      <c r="AL447" s="126">
        <f t="shared" si="519"/>
        <v>0</v>
      </c>
      <c r="AM447" s="126">
        <f t="shared" si="519"/>
        <v>0</v>
      </c>
      <c r="AN447" s="126">
        <f t="shared" si="519"/>
        <v>0</v>
      </c>
      <c r="AO447" s="126">
        <f t="shared" si="519"/>
        <v>0</v>
      </c>
      <c r="AP447" s="126">
        <f t="shared" si="519"/>
        <v>0</v>
      </c>
      <c r="AQ447" s="126">
        <f t="shared" si="519"/>
        <v>0</v>
      </c>
      <c r="AR447" s="126">
        <f t="shared" si="519"/>
        <v>0</v>
      </c>
      <c r="AS447" s="126">
        <f t="shared" si="519"/>
        <v>0</v>
      </c>
      <c r="AT447" s="126">
        <f t="shared" si="519"/>
        <v>0</v>
      </c>
      <c r="AU447" s="126">
        <f t="shared" si="519"/>
        <v>0</v>
      </c>
      <c r="AV447" s="126">
        <f t="shared" si="519"/>
        <v>0</v>
      </c>
      <c r="AW447" s="126">
        <f t="shared" si="519"/>
        <v>0</v>
      </c>
      <c r="AX447" s="126">
        <f t="shared" si="519"/>
        <v>0</v>
      </c>
      <c r="AY447" s="126">
        <f t="shared" si="519"/>
        <v>0</v>
      </c>
      <c r="AZ447" s="126">
        <f t="shared" si="519"/>
        <v>0</v>
      </c>
      <c r="BA447" s="126">
        <f t="shared" si="519"/>
        <v>0</v>
      </c>
      <c r="BB447" s="126">
        <f t="shared" si="519"/>
        <v>0</v>
      </c>
      <c r="BC447" s="126">
        <f t="shared" si="519"/>
        <v>0</v>
      </c>
      <c r="BD447" s="126">
        <f t="shared" si="519"/>
        <v>0</v>
      </c>
      <c r="BE447" s="126">
        <f t="shared" si="519"/>
        <v>0</v>
      </c>
      <c r="BF447" s="126">
        <f t="shared" si="519"/>
        <v>0</v>
      </c>
      <c r="BG447" s="126">
        <f t="shared" si="519"/>
        <v>0</v>
      </c>
      <c r="BH447" s="126">
        <f t="shared" si="519"/>
        <v>0</v>
      </c>
      <c r="BI447" s="126">
        <f t="shared" si="519"/>
        <v>0</v>
      </c>
      <c r="BJ447" s="126">
        <f t="shared" si="519"/>
        <v>0</v>
      </c>
      <c r="BK447" s="126">
        <f t="shared" si="519"/>
        <v>0</v>
      </c>
      <c r="BL447" s="126">
        <f t="shared" si="519"/>
        <v>0</v>
      </c>
      <c r="BM447" s="126">
        <f t="shared" si="519"/>
        <v>0</v>
      </c>
      <c r="BN447" s="126">
        <f t="shared" si="519"/>
        <v>-69128833.130215153</v>
      </c>
      <c r="BO447" s="126">
        <f t="shared" si="519"/>
        <v>201938.05620600007</v>
      </c>
      <c r="BP447" s="126">
        <f t="shared" si="519"/>
        <v>-286937.30799399997</v>
      </c>
      <c r="BQ447" s="126">
        <f t="shared" si="519"/>
        <v>-389990.21</v>
      </c>
      <c r="BR447" s="126">
        <f t="shared" ref="BR447:EC447" si="520">BR446+BR445+BR432+BR416+BR406+BR373</f>
        <v>-23.13</v>
      </c>
      <c r="BS447" s="126">
        <f t="shared" si="520"/>
        <v>-176625.514922</v>
      </c>
      <c r="BT447" s="126">
        <f t="shared" si="520"/>
        <v>0</v>
      </c>
      <c r="BU447" s="126">
        <f t="shared" si="520"/>
        <v>-3153362.7571665607</v>
      </c>
      <c r="BV447" s="126">
        <f t="shared" si="520"/>
        <v>0</v>
      </c>
      <c r="BW447" s="126">
        <f t="shared" si="520"/>
        <v>0</v>
      </c>
      <c r="BX447" s="126">
        <f t="shared" si="520"/>
        <v>-72933833.994091704</v>
      </c>
      <c r="BY447" s="126">
        <f t="shared" si="520"/>
        <v>-114099824.96443652</v>
      </c>
      <c r="BZ447" s="126">
        <f t="shared" si="520"/>
        <v>-1857720440.8292551</v>
      </c>
      <c r="CA447" s="126">
        <f t="shared" si="520"/>
        <v>0</v>
      </c>
      <c r="CB447" s="126">
        <f t="shared" si="520"/>
        <v>0</v>
      </c>
      <c r="CC447" s="126">
        <f t="shared" si="520"/>
        <v>0</v>
      </c>
      <c r="CD447" s="126">
        <f t="shared" si="520"/>
        <v>0</v>
      </c>
      <c r="CE447" s="126">
        <f t="shared" si="520"/>
        <v>0</v>
      </c>
      <c r="CF447" s="126">
        <f t="shared" si="520"/>
        <v>0</v>
      </c>
      <c r="CG447" s="126">
        <f t="shared" si="520"/>
        <v>0</v>
      </c>
      <c r="CH447" s="126">
        <f t="shared" si="520"/>
        <v>0</v>
      </c>
      <c r="CI447" s="126">
        <f t="shared" si="520"/>
        <v>0</v>
      </c>
      <c r="CJ447" s="126">
        <f t="shared" si="520"/>
        <v>0</v>
      </c>
      <c r="CK447" s="126">
        <f t="shared" si="520"/>
        <v>0</v>
      </c>
      <c r="CL447" s="126">
        <f t="shared" si="520"/>
        <v>0</v>
      </c>
      <c r="CM447" s="126">
        <f t="shared" si="520"/>
        <v>0</v>
      </c>
      <c r="CN447" s="126">
        <f t="shared" si="520"/>
        <v>0</v>
      </c>
      <c r="CO447" s="126">
        <f t="shared" si="520"/>
        <v>0</v>
      </c>
      <c r="CP447" s="126">
        <f t="shared" si="520"/>
        <v>0</v>
      </c>
      <c r="CQ447" s="126">
        <f t="shared" si="520"/>
        <v>0</v>
      </c>
      <c r="CR447" s="126">
        <f t="shared" si="520"/>
        <v>0</v>
      </c>
      <c r="CS447" s="126">
        <f t="shared" si="520"/>
        <v>0</v>
      </c>
      <c r="CT447" s="126">
        <f t="shared" si="520"/>
        <v>0</v>
      </c>
      <c r="CU447" s="126">
        <f t="shared" si="520"/>
        <v>0</v>
      </c>
      <c r="CV447" s="126">
        <f t="shared" si="520"/>
        <v>0</v>
      </c>
      <c r="CW447" s="126">
        <f t="shared" si="520"/>
        <v>0</v>
      </c>
      <c r="CX447" s="126">
        <f t="shared" si="520"/>
        <v>0</v>
      </c>
      <c r="CY447" s="126">
        <f t="shared" si="520"/>
        <v>0</v>
      </c>
      <c r="CZ447" s="126">
        <f t="shared" si="520"/>
        <v>0</v>
      </c>
      <c r="DA447" s="126">
        <f t="shared" si="520"/>
        <v>0</v>
      </c>
      <c r="DB447" s="126">
        <f t="shared" si="520"/>
        <v>0</v>
      </c>
      <c r="DC447" s="126">
        <f t="shared" si="520"/>
        <v>-138891453.46709624</v>
      </c>
      <c r="DD447" s="126">
        <f t="shared" si="520"/>
        <v>1518806.1780279998</v>
      </c>
      <c r="DE447" s="126">
        <f t="shared" si="520"/>
        <v>-3690487.4660579995</v>
      </c>
      <c r="DF447" s="126">
        <f t="shared" si="520"/>
        <v>-2985445.1599999997</v>
      </c>
      <c r="DG447" s="126">
        <f t="shared" si="520"/>
        <v>-16197.080000000002</v>
      </c>
      <c r="DH447" s="126">
        <f t="shared" si="520"/>
        <v>-846446.90189799992</v>
      </c>
      <c r="DI447" s="126">
        <f t="shared" si="520"/>
        <v>0</v>
      </c>
      <c r="DJ447" s="126">
        <f t="shared" si="520"/>
        <v>0</v>
      </c>
      <c r="DK447" s="126">
        <f t="shared" si="520"/>
        <v>0</v>
      </c>
      <c r="DL447" s="126">
        <f t="shared" si="520"/>
        <v>-144911223.89702418</v>
      </c>
      <c r="DM447" s="126">
        <f t="shared" si="520"/>
        <v>-2002631664.7262788</v>
      </c>
      <c r="DN447" s="126">
        <f t="shared" si="520"/>
        <v>0</v>
      </c>
      <c r="DO447" s="126">
        <f t="shared" si="520"/>
        <v>0</v>
      </c>
      <c r="DP447" s="126">
        <f t="shared" si="520"/>
        <v>0</v>
      </c>
      <c r="DQ447" s="126">
        <f t="shared" si="520"/>
        <v>0</v>
      </c>
      <c r="DR447" s="126">
        <f t="shared" si="520"/>
        <v>0</v>
      </c>
      <c r="DS447" s="126">
        <f t="shared" si="520"/>
        <v>0</v>
      </c>
      <c r="DT447" s="126">
        <f t="shared" si="520"/>
        <v>0</v>
      </c>
      <c r="DU447" s="126">
        <f t="shared" si="520"/>
        <v>0</v>
      </c>
      <c r="DV447" s="126">
        <f t="shared" si="520"/>
        <v>0</v>
      </c>
      <c r="DW447" s="126">
        <f t="shared" si="520"/>
        <v>0</v>
      </c>
      <c r="DX447" s="126">
        <f t="shared" si="520"/>
        <v>0</v>
      </c>
      <c r="DY447" s="126">
        <f t="shared" si="520"/>
        <v>0</v>
      </c>
      <c r="DZ447" s="126">
        <f t="shared" si="520"/>
        <v>0</v>
      </c>
      <c r="EA447" s="126">
        <f t="shared" si="520"/>
        <v>0</v>
      </c>
      <c r="EB447" s="126">
        <f t="shared" si="520"/>
        <v>0</v>
      </c>
      <c r="EC447" s="126">
        <f t="shared" si="520"/>
        <v>0</v>
      </c>
      <c r="ED447" s="126">
        <f t="shared" ref="ED447:FC447" si="521">ED446+ED445+ED432+ED416+ED406+ED373</f>
        <v>0</v>
      </c>
      <c r="EE447" s="126">
        <f t="shared" si="521"/>
        <v>0</v>
      </c>
      <c r="EF447" s="126">
        <f t="shared" si="521"/>
        <v>0</v>
      </c>
      <c r="EG447" s="126">
        <f t="shared" si="521"/>
        <v>0</v>
      </c>
      <c r="EH447" s="126">
        <f t="shared" si="521"/>
        <v>0</v>
      </c>
      <c r="EI447" s="126">
        <f t="shared" si="521"/>
        <v>0</v>
      </c>
      <c r="EJ447" s="126">
        <f t="shared" si="521"/>
        <v>-116672.31917373091</v>
      </c>
      <c r="EK447" s="126">
        <f t="shared" si="521"/>
        <v>0</v>
      </c>
      <c r="EL447" s="126">
        <f t="shared" si="521"/>
        <v>0</v>
      </c>
      <c r="EM447" s="126">
        <f t="shared" si="521"/>
        <v>0</v>
      </c>
      <c r="EN447" s="126">
        <f t="shared" si="521"/>
        <v>0</v>
      </c>
      <c r="EO447" s="126">
        <f t="shared" si="521"/>
        <v>0</v>
      </c>
      <c r="EP447" s="126">
        <f t="shared" si="521"/>
        <v>-78494400.405162022</v>
      </c>
      <c r="EQ447" s="126">
        <f t="shared" si="521"/>
        <v>1404203.2331100001</v>
      </c>
      <c r="ER447" s="126">
        <f t="shared" si="521"/>
        <v>-3654555.5399539997</v>
      </c>
      <c r="ES447" s="126">
        <f t="shared" si="521"/>
        <v>-2670529.3099999996</v>
      </c>
      <c r="ET447" s="126">
        <f t="shared" si="521"/>
        <v>-16410.660000000003</v>
      </c>
      <c r="EU447" s="126">
        <f t="shared" si="521"/>
        <v>-789050.0970500001</v>
      </c>
      <c r="EV447" s="126">
        <f t="shared" si="521"/>
        <v>0</v>
      </c>
      <c r="EW447" s="126">
        <f t="shared" si="521"/>
        <v>0</v>
      </c>
      <c r="EX447" s="126">
        <f t="shared" si="521"/>
        <v>0</v>
      </c>
      <c r="EY447" s="126">
        <f t="shared" si="521"/>
        <v>-84337415.098229736</v>
      </c>
      <c r="EZ447" s="126">
        <f t="shared" si="521"/>
        <v>-343348463.95969057</v>
      </c>
      <c r="FA447" s="126">
        <f t="shared" si="521"/>
        <v>-2086969079.8245087</v>
      </c>
      <c r="FB447" s="126">
        <f t="shared" si="521"/>
        <v>0</v>
      </c>
      <c r="FC447" s="126">
        <f t="shared" si="521"/>
        <v>-2086969079.8245087</v>
      </c>
    </row>
    <row r="448" spans="1:159" ht="15.6" customHeight="1" outlineLevel="1" x14ac:dyDescent="0.25">
      <c r="A448" s="21">
        <f t="shared" si="506"/>
        <v>440</v>
      </c>
      <c r="B448" s="306" t="s">
        <v>470</v>
      </c>
      <c r="C448" s="153" t="s">
        <v>375</v>
      </c>
      <c r="D448" s="130">
        <v>111</v>
      </c>
      <c r="E448" s="61">
        <v>-114101686.04743633</v>
      </c>
      <c r="X448" s="61">
        <v>-10627089.48056368</v>
      </c>
      <c r="Y448" s="61">
        <v>2393358.2422480006</v>
      </c>
      <c r="AC448" s="61">
        <v>10547579.955120001</v>
      </c>
      <c r="AK448" s="106">
        <f t="shared" si="492"/>
        <v>2313848.7168043219</v>
      </c>
      <c r="BI448" s="61">
        <v>0</v>
      </c>
      <c r="BN448" s="61">
        <v>-20306625.049060006</v>
      </c>
      <c r="BO448" s="61">
        <v>0</v>
      </c>
      <c r="BP448" s="61">
        <v>-87221.909211999999</v>
      </c>
      <c r="BR448" s="61">
        <v>-2.9734380000000002</v>
      </c>
      <c r="BS448" s="61">
        <v>-322398.399592</v>
      </c>
      <c r="BU448" s="61"/>
      <c r="BV448" s="61"/>
      <c r="BX448" s="61">
        <f t="shared" ref="BX448:BX453" si="522">SUM(AL448:BW448)</f>
        <v>-20716248.331302006</v>
      </c>
      <c r="BY448" s="38">
        <f t="shared" si="464"/>
        <v>-18402399.614497684</v>
      </c>
      <c r="BZ448" s="38">
        <f t="shared" si="465"/>
        <v>-132504085.66193402</v>
      </c>
      <c r="CB448" s="2"/>
      <c r="CC448" s="2"/>
      <c r="DC448" s="61">
        <v>-28061267.243074</v>
      </c>
      <c r="DD448" s="61">
        <v>1634.158424</v>
      </c>
      <c r="DE448" s="61">
        <v>-1784803.7950080002</v>
      </c>
      <c r="DG448" s="61">
        <v>-8.9100960000000011</v>
      </c>
      <c r="DH448" s="61">
        <v>-3192448.6314160004</v>
      </c>
      <c r="DL448" s="38">
        <f t="shared" ref="DL448:DL453" si="523">SUM(CA448:DK448)</f>
        <v>-33036894.42117</v>
      </c>
      <c r="DM448" s="38">
        <f t="shared" ref="DM448:DM453" si="524">DL448+BZ448</f>
        <v>-165540980.08310401</v>
      </c>
      <c r="EP448" s="61">
        <v>-10194173.443511993</v>
      </c>
      <c r="EQ448" s="61">
        <v>1658.7378520000002</v>
      </c>
      <c r="ER448" s="61">
        <v>-1709011.3035259999</v>
      </c>
      <c r="ET448" s="61">
        <v>-4.4516419999999997</v>
      </c>
      <c r="EU448" s="61">
        <v>-3046176.3601400005</v>
      </c>
      <c r="EY448" s="61">
        <f t="shared" ref="EY448:EY453" si="525">SUM(DN448:EX448)</f>
        <v>-14947706.820967991</v>
      </c>
      <c r="EZ448" s="61">
        <f t="shared" ref="EZ448:EZ453" si="526">+BX448+AK448+DL448+EY448</f>
        <v>-66387000.856635675</v>
      </c>
      <c r="FA448" s="61">
        <f t="shared" ref="FA448:FA453" si="527">+E448+EZ448</f>
        <v>-180488686.90407199</v>
      </c>
      <c r="FC448" s="61">
        <f t="shared" ref="FC448:FC453" si="528">+FA448+FB448</f>
        <v>-180488686.90407199</v>
      </c>
    </row>
    <row r="449" spans="1:159" ht="15.6" customHeight="1" outlineLevel="1" x14ac:dyDescent="0.25">
      <c r="A449" s="21">
        <f t="shared" si="506"/>
        <v>441</v>
      </c>
      <c r="B449" s="307"/>
      <c r="C449" s="129" t="s">
        <v>385</v>
      </c>
      <c r="D449" s="130">
        <v>111</v>
      </c>
      <c r="X449" s="61"/>
      <c r="AK449" s="106">
        <f t="shared" si="492"/>
        <v>0</v>
      </c>
      <c r="BX449" s="61">
        <f t="shared" si="522"/>
        <v>0</v>
      </c>
      <c r="BY449" s="38">
        <f t="shared" si="464"/>
        <v>0</v>
      </c>
      <c r="BZ449" s="38">
        <f t="shared" si="465"/>
        <v>0</v>
      </c>
      <c r="CB449" s="2"/>
      <c r="CC449" s="2"/>
      <c r="DL449" s="38">
        <f t="shared" si="523"/>
        <v>0</v>
      </c>
      <c r="DM449" s="38">
        <f t="shared" si="524"/>
        <v>0</v>
      </c>
      <c r="EP449" s="61"/>
      <c r="EY449" s="61">
        <f t="shared" si="525"/>
        <v>0</v>
      </c>
      <c r="EZ449" s="61">
        <f t="shared" si="526"/>
        <v>0</v>
      </c>
      <c r="FA449" s="61">
        <f t="shared" si="527"/>
        <v>0</v>
      </c>
      <c r="FC449" s="61">
        <f t="shared" si="528"/>
        <v>0</v>
      </c>
    </row>
    <row r="450" spans="1:159" outlineLevel="1" x14ac:dyDescent="0.25">
      <c r="A450" s="21">
        <f t="shared" si="506"/>
        <v>442</v>
      </c>
      <c r="B450" s="307"/>
      <c r="C450" s="132" t="s">
        <v>377</v>
      </c>
      <c r="D450" s="130">
        <v>111</v>
      </c>
      <c r="AK450" s="106">
        <f t="shared" si="492"/>
        <v>0</v>
      </c>
      <c r="BX450" s="61">
        <f t="shared" si="522"/>
        <v>0</v>
      </c>
      <c r="BY450" s="38">
        <f t="shared" si="464"/>
        <v>0</v>
      </c>
      <c r="BZ450" s="38">
        <f t="shared" si="465"/>
        <v>0</v>
      </c>
      <c r="CB450" s="2"/>
      <c r="CC450" s="2"/>
      <c r="DL450" s="38">
        <f t="shared" si="523"/>
        <v>0</v>
      </c>
      <c r="DM450" s="38">
        <f t="shared" si="524"/>
        <v>0</v>
      </c>
      <c r="EP450" s="61"/>
      <c r="EY450" s="61">
        <f t="shared" si="525"/>
        <v>0</v>
      </c>
      <c r="EZ450" s="61">
        <f t="shared" si="526"/>
        <v>0</v>
      </c>
      <c r="FA450" s="61">
        <f t="shared" si="527"/>
        <v>0</v>
      </c>
      <c r="FC450" s="61">
        <f t="shared" si="528"/>
        <v>0</v>
      </c>
    </row>
    <row r="451" spans="1:159" x14ac:dyDescent="0.25">
      <c r="A451" s="21">
        <f t="shared" si="506"/>
        <v>443</v>
      </c>
      <c r="B451" s="307"/>
      <c r="C451" s="153" t="s">
        <v>378</v>
      </c>
      <c r="D451" s="130">
        <v>111</v>
      </c>
      <c r="AK451" s="106">
        <f t="shared" si="492"/>
        <v>0</v>
      </c>
      <c r="BX451" s="61">
        <f t="shared" si="522"/>
        <v>0</v>
      </c>
      <c r="BY451" s="38">
        <f t="shared" si="464"/>
        <v>0</v>
      </c>
      <c r="BZ451" s="38">
        <f t="shared" si="465"/>
        <v>0</v>
      </c>
      <c r="CB451" s="2"/>
      <c r="CC451" s="2"/>
      <c r="DL451" s="38">
        <f t="shared" si="523"/>
        <v>0</v>
      </c>
      <c r="DM451" s="38">
        <f t="shared" si="524"/>
        <v>0</v>
      </c>
      <c r="EP451" s="61"/>
      <c r="EY451" s="61">
        <f t="shared" si="525"/>
        <v>0</v>
      </c>
      <c r="EZ451" s="61">
        <f t="shared" si="526"/>
        <v>0</v>
      </c>
      <c r="FA451" s="61">
        <f t="shared" si="527"/>
        <v>0</v>
      </c>
      <c r="FC451" s="61">
        <f t="shared" si="528"/>
        <v>0</v>
      </c>
    </row>
    <row r="452" spans="1:159" x14ac:dyDescent="0.25">
      <c r="A452" s="21">
        <f t="shared" si="506"/>
        <v>444</v>
      </c>
      <c r="B452" s="307"/>
      <c r="C452" s="153" t="s">
        <v>379</v>
      </c>
      <c r="D452" s="130">
        <v>111</v>
      </c>
      <c r="AK452" s="106">
        <f t="shared" si="492"/>
        <v>0</v>
      </c>
      <c r="BX452" s="61">
        <f t="shared" si="522"/>
        <v>0</v>
      </c>
      <c r="BY452" s="38">
        <f t="shared" si="464"/>
        <v>0</v>
      </c>
      <c r="BZ452" s="38">
        <f t="shared" si="465"/>
        <v>0</v>
      </c>
      <c r="CB452" s="2"/>
      <c r="CC452" s="2"/>
      <c r="DL452" s="38">
        <f t="shared" si="523"/>
        <v>0</v>
      </c>
      <c r="DM452" s="38">
        <f t="shared" si="524"/>
        <v>0</v>
      </c>
      <c r="EP452" s="61"/>
      <c r="EY452" s="61">
        <f t="shared" si="525"/>
        <v>0</v>
      </c>
      <c r="EZ452" s="61">
        <f t="shared" si="526"/>
        <v>0</v>
      </c>
      <c r="FA452" s="61">
        <f t="shared" si="527"/>
        <v>0</v>
      </c>
      <c r="FC452" s="61">
        <f t="shared" si="528"/>
        <v>0</v>
      </c>
    </row>
    <row r="453" spans="1:159" ht="15.6" customHeight="1" outlineLevel="1" x14ac:dyDescent="0.25">
      <c r="A453" s="21">
        <f t="shared" si="506"/>
        <v>445</v>
      </c>
      <c r="B453" s="308"/>
      <c r="C453" s="153" t="s">
        <v>380</v>
      </c>
      <c r="D453" s="130">
        <v>111</v>
      </c>
      <c r="E453" s="61">
        <v>-11966150.842989417</v>
      </c>
      <c r="X453" s="61"/>
      <c r="AK453" s="106">
        <f t="shared" si="492"/>
        <v>0</v>
      </c>
      <c r="BN453" s="61"/>
      <c r="BO453" s="61"/>
      <c r="BR453" s="61"/>
      <c r="BU453" s="61"/>
      <c r="BV453" s="61"/>
      <c r="BX453" s="61">
        <f t="shared" si="522"/>
        <v>0</v>
      </c>
      <c r="BY453" s="38">
        <f t="shared" si="464"/>
        <v>0</v>
      </c>
      <c r="BZ453" s="38">
        <f t="shared" si="465"/>
        <v>-11966150.842989417</v>
      </c>
      <c r="CB453" s="2"/>
      <c r="CC453" s="2"/>
      <c r="DC453" s="61"/>
      <c r="DD453" s="61"/>
      <c r="DL453" s="38">
        <f t="shared" si="523"/>
        <v>0</v>
      </c>
      <c r="DM453" s="38">
        <f t="shared" si="524"/>
        <v>-11966150.842989417</v>
      </c>
      <c r="EP453" s="61"/>
      <c r="EQ453" s="61"/>
      <c r="EY453" s="61">
        <f t="shared" si="525"/>
        <v>0</v>
      </c>
      <c r="EZ453" s="61">
        <f t="shared" si="526"/>
        <v>0</v>
      </c>
      <c r="FA453" s="61">
        <f t="shared" si="527"/>
        <v>-11966150.842989417</v>
      </c>
      <c r="FC453" s="61">
        <f t="shared" si="528"/>
        <v>-11966150.842989417</v>
      </c>
    </row>
    <row r="454" spans="1:159" outlineLevel="1" x14ac:dyDescent="0.25">
      <c r="A454" s="21">
        <f t="shared" si="506"/>
        <v>446</v>
      </c>
      <c r="B454" s="298" t="s">
        <v>469</v>
      </c>
      <c r="C454" s="299"/>
      <c r="D454" s="300"/>
      <c r="E454" s="108">
        <f t="shared" ref="E454:BZ454" si="529">SUM(E448:E453)</f>
        <v>-126067836.89042574</v>
      </c>
      <c r="F454" s="108">
        <f t="shared" si="529"/>
        <v>0</v>
      </c>
      <c r="G454" s="108">
        <f t="shared" si="529"/>
        <v>0</v>
      </c>
      <c r="H454" s="108">
        <f t="shared" si="529"/>
        <v>0</v>
      </c>
      <c r="I454" s="108">
        <f t="shared" si="529"/>
        <v>0</v>
      </c>
      <c r="J454" s="108">
        <f t="shared" si="529"/>
        <v>0</v>
      </c>
      <c r="K454" s="108">
        <f t="shared" si="529"/>
        <v>0</v>
      </c>
      <c r="L454" s="108">
        <f t="shared" si="529"/>
        <v>0</v>
      </c>
      <c r="M454" s="108">
        <f t="shared" si="529"/>
        <v>0</v>
      </c>
      <c r="N454" s="108">
        <f t="shared" si="529"/>
        <v>0</v>
      </c>
      <c r="O454" s="108">
        <f t="shared" si="529"/>
        <v>0</v>
      </c>
      <c r="P454" s="108">
        <f t="shared" si="529"/>
        <v>0</v>
      </c>
      <c r="Q454" s="108">
        <f t="shared" si="529"/>
        <v>0</v>
      </c>
      <c r="R454" s="108">
        <f t="shared" si="529"/>
        <v>0</v>
      </c>
      <c r="S454" s="108">
        <f t="shared" si="529"/>
        <v>0</v>
      </c>
      <c r="T454" s="108">
        <f t="shared" si="529"/>
        <v>0</v>
      </c>
      <c r="U454" s="108">
        <f t="shared" si="529"/>
        <v>0</v>
      </c>
      <c r="V454" s="108">
        <f t="shared" si="529"/>
        <v>0</v>
      </c>
      <c r="W454" s="108">
        <f t="shared" si="529"/>
        <v>0</v>
      </c>
      <c r="X454" s="108">
        <f t="shared" si="529"/>
        <v>-10627089.48056368</v>
      </c>
      <c r="Y454" s="108">
        <f t="shared" si="529"/>
        <v>2393358.2422480006</v>
      </c>
      <c r="Z454" s="108">
        <f t="shared" si="529"/>
        <v>0</v>
      </c>
      <c r="AA454" s="108">
        <f t="shared" si="529"/>
        <v>0</v>
      </c>
      <c r="AB454" s="108">
        <f t="shared" si="529"/>
        <v>0</v>
      </c>
      <c r="AC454" s="108">
        <f t="shared" si="529"/>
        <v>10547579.955120001</v>
      </c>
      <c r="AD454" s="108">
        <f t="shared" si="529"/>
        <v>0</v>
      </c>
      <c r="AE454" s="108">
        <f t="shared" si="529"/>
        <v>0</v>
      </c>
      <c r="AF454" s="108">
        <f t="shared" si="529"/>
        <v>0</v>
      </c>
      <c r="AG454" s="108">
        <f t="shared" si="529"/>
        <v>0</v>
      </c>
      <c r="AH454" s="108">
        <f t="shared" si="529"/>
        <v>0</v>
      </c>
      <c r="AI454" s="108">
        <f t="shared" si="529"/>
        <v>0</v>
      </c>
      <c r="AJ454" s="108">
        <f t="shared" si="529"/>
        <v>0</v>
      </c>
      <c r="AK454" s="108">
        <f t="shared" si="529"/>
        <v>2313848.7168043219</v>
      </c>
      <c r="AL454" s="108">
        <f t="shared" si="529"/>
        <v>0</v>
      </c>
      <c r="AM454" s="108">
        <f t="shared" si="529"/>
        <v>0</v>
      </c>
      <c r="AN454" s="108">
        <f t="shared" si="529"/>
        <v>0</v>
      </c>
      <c r="AO454" s="108">
        <f t="shared" si="529"/>
        <v>0</v>
      </c>
      <c r="AP454" s="108">
        <f t="shared" si="529"/>
        <v>0</v>
      </c>
      <c r="AQ454" s="108">
        <f t="shared" si="529"/>
        <v>0</v>
      </c>
      <c r="AR454" s="108">
        <f t="shared" si="529"/>
        <v>0</v>
      </c>
      <c r="AS454" s="108">
        <f t="shared" si="529"/>
        <v>0</v>
      </c>
      <c r="AT454" s="108">
        <f t="shared" si="529"/>
        <v>0</v>
      </c>
      <c r="AU454" s="108">
        <f t="shared" si="529"/>
        <v>0</v>
      </c>
      <c r="AV454" s="108">
        <f t="shared" si="529"/>
        <v>0</v>
      </c>
      <c r="AW454" s="108">
        <f t="shared" si="529"/>
        <v>0</v>
      </c>
      <c r="AX454" s="108">
        <f t="shared" si="529"/>
        <v>0</v>
      </c>
      <c r="AY454" s="108">
        <f t="shared" si="529"/>
        <v>0</v>
      </c>
      <c r="AZ454" s="108">
        <f t="shared" si="529"/>
        <v>0</v>
      </c>
      <c r="BA454" s="108">
        <f t="shared" si="529"/>
        <v>0</v>
      </c>
      <c r="BB454" s="108">
        <f t="shared" si="529"/>
        <v>0</v>
      </c>
      <c r="BC454" s="108">
        <f t="shared" si="529"/>
        <v>0</v>
      </c>
      <c r="BD454" s="108">
        <f t="shared" si="529"/>
        <v>0</v>
      </c>
      <c r="BE454" s="108">
        <f t="shared" si="529"/>
        <v>0</v>
      </c>
      <c r="BF454" s="108">
        <f t="shared" si="529"/>
        <v>0</v>
      </c>
      <c r="BG454" s="108">
        <f t="shared" si="529"/>
        <v>0</v>
      </c>
      <c r="BH454" s="108">
        <f t="shared" si="529"/>
        <v>0</v>
      </c>
      <c r="BI454" s="108">
        <f t="shared" si="529"/>
        <v>0</v>
      </c>
      <c r="BJ454" s="108">
        <f t="shared" si="529"/>
        <v>0</v>
      </c>
      <c r="BK454" s="108">
        <f t="shared" si="529"/>
        <v>0</v>
      </c>
      <c r="BL454" s="108">
        <f t="shared" si="529"/>
        <v>0</v>
      </c>
      <c r="BM454" s="108">
        <f t="shared" si="529"/>
        <v>0</v>
      </c>
      <c r="BN454" s="108">
        <f t="shared" si="529"/>
        <v>-20306625.049060006</v>
      </c>
      <c r="BO454" s="108">
        <f t="shared" ref="BO454:BQ454" si="530">SUM(BO448:BO453)</f>
        <v>0</v>
      </c>
      <c r="BP454" s="108">
        <f t="shared" si="530"/>
        <v>-87221.909211999999</v>
      </c>
      <c r="BQ454" s="108">
        <f t="shared" si="530"/>
        <v>0</v>
      </c>
      <c r="BR454" s="108">
        <f t="shared" si="529"/>
        <v>-2.9734380000000002</v>
      </c>
      <c r="BS454" s="108">
        <f t="shared" ref="BS454" si="531">SUM(BS448:BS453)</f>
        <v>-322398.399592</v>
      </c>
      <c r="BT454" s="108">
        <f t="shared" si="529"/>
        <v>0</v>
      </c>
      <c r="BU454" s="108">
        <f t="shared" si="529"/>
        <v>0</v>
      </c>
      <c r="BV454" s="108">
        <f t="shared" si="529"/>
        <v>0</v>
      </c>
      <c r="BW454" s="108">
        <f t="shared" si="529"/>
        <v>0</v>
      </c>
      <c r="BX454" s="108">
        <f t="shared" si="529"/>
        <v>-20716248.331302006</v>
      </c>
      <c r="BY454" s="108">
        <f t="shared" si="529"/>
        <v>-18402399.614497684</v>
      </c>
      <c r="BZ454" s="108">
        <f t="shared" si="529"/>
        <v>-144470236.50492343</v>
      </c>
      <c r="CA454" s="108">
        <f t="shared" ref="CA454:EL454" si="532">SUM(CA448:CA453)</f>
        <v>0</v>
      </c>
      <c r="CB454" s="108">
        <f t="shared" si="532"/>
        <v>0</v>
      </c>
      <c r="CC454" s="108">
        <f t="shared" si="532"/>
        <v>0</v>
      </c>
      <c r="CD454" s="108">
        <f t="shared" si="532"/>
        <v>0</v>
      </c>
      <c r="CE454" s="108">
        <f t="shared" si="532"/>
        <v>0</v>
      </c>
      <c r="CF454" s="108">
        <f t="shared" si="532"/>
        <v>0</v>
      </c>
      <c r="CG454" s="108">
        <f t="shared" si="532"/>
        <v>0</v>
      </c>
      <c r="CH454" s="108">
        <f t="shared" si="532"/>
        <v>0</v>
      </c>
      <c r="CI454" s="108">
        <f t="shared" si="532"/>
        <v>0</v>
      </c>
      <c r="CJ454" s="108">
        <f t="shared" si="532"/>
        <v>0</v>
      </c>
      <c r="CK454" s="108">
        <f t="shared" si="532"/>
        <v>0</v>
      </c>
      <c r="CL454" s="108">
        <f t="shared" si="532"/>
        <v>0</v>
      </c>
      <c r="CM454" s="108">
        <f t="shared" si="532"/>
        <v>0</v>
      </c>
      <c r="CN454" s="108">
        <f t="shared" si="532"/>
        <v>0</v>
      </c>
      <c r="CO454" s="108">
        <f t="shared" si="532"/>
        <v>0</v>
      </c>
      <c r="CP454" s="108">
        <f t="shared" si="532"/>
        <v>0</v>
      </c>
      <c r="CQ454" s="108">
        <f t="shared" si="532"/>
        <v>0</v>
      </c>
      <c r="CR454" s="108">
        <f t="shared" si="532"/>
        <v>0</v>
      </c>
      <c r="CS454" s="108">
        <f t="shared" si="532"/>
        <v>0</v>
      </c>
      <c r="CT454" s="108">
        <f t="shared" si="532"/>
        <v>0</v>
      </c>
      <c r="CU454" s="108">
        <f t="shared" si="532"/>
        <v>0</v>
      </c>
      <c r="CV454" s="108">
        <f t="shared" si="532"/>
        <v>0</v>
      </c>
      <c r="CW454" s="108">
        <f t="shared" si="532"/>
        <v>0</v>
      </c>
      <c r="CX454" s="108">
        <f t="shared" si="532"/>
        <v>0</v>
      </c>
      <c r="CY454" s="108">
        <f t="shared" si="532"/>
        <v>0</v>
      </c>
      <c r="CZ454" s="108">
        <f t="shared" si="532"/>
        <v>0</v>
      </c>
      <c r="DA454" s="108">
        <f t="shared" si="532"/>
        <v>0</v>
      </c>
      <c r="DB454" s="108">
        <f t="shared" si="532"/>
        <v>0</v>
      </c>
      <c r="DC454" s="108">
        <f t="shared" si="532"/>
        <v>-28061267.243074</v>
      </c>
      <c r="DD454" s="108">
        <f t="shared" si="532"/>
        <v>1634.158424</v>
      </c>
      <c r="DE454" s="108">
        <f t="shared" si="532"/>
        <v>-1784803.7950080002</v>
      </c>
      <c r="DF454" s="108">
        <f t="shared" si="532"/>
        <v>0</v>
      </c>
      <c r="DG454" s="108">
        <f t="shared" si="532"/>
        <v>-8.9100960000000011</v>
      </c>
      <c r="DH454" s="108">
        <f t="shared" si="532"/>
        <v>-3192448.6314160004</v>
      </c>
      <c r="DI454" s="108">
        <f t="shared" si="532"/>
        <v>0</v>
      </c>
      <c r="DJ454" s="108">
        <f t="shared" si="532"/>
        <v>0</v>
      </c>
      <c r="DK454" s="108">
        <f t="shared" si="532"/>
        <v>0</v>
      </c>
      <c r="DL454" s="108">
        <f t="shared" si="532"/>
        <v>-33036894.42117</v>
      </c>
      <c r="DM454" s="108">
        <f t="shared" si="532"/>
        <v>-177507130.92609343</v>
      </c>
      <c r="DN454" s="108">
        <f t="shared" si="532"/>
        <v>0</v>
      </c>
      <c r="DO454" s="108">
        <f t="shared" si="532"/>
        <v>0</v>
      </c>
      <c r="DP454" s="108">
        <f t="shared" si="532"/>
        <v>0</v>
      </c>
      <c r="DQ454" s="108">
        <f t="shared" si="532"/>
        <v>0</v>
      </c>
      <c r="DR454" s="108">
        <f t="shared" si="532"/>
        <v>0</v>
      </c>
      <c r="DS454" s="108">
        <f t="shared" si="532"/>
        <v>0</v>
      </c>
      <c r="DT454" s="108">
        <f t="shared" si="532"/>
        <v>0</v>
      </c>
      <c r="DU454" s="108">
        <f t="shared" si="532"/>
        <v>0</v>
      </c>
      <c r="DV454" s="108">
        <f t="shared" si="532"/>
        <v>0</v>
      </c>
      <c r="DW454" s="108">
        <f t="shared" si="532"/>
        <v>0</v>
      </c>
      <c r="DX454" s="108">
        <f t="shared" si="532"/>
        <v>0</v>
      </c>
      <c r="DY454" s="108">
        <f t="shared" si="532"/>
        <v>0</v>
      </c>
      <c r="DZ454" s="108">
        <f t="shared" si="532"/>
        <v>0</v>
      </c>
      <c r="EA454" s="108">
        <f t="shared" si="532"/>
        <v>0</v>
      </c>
      <c r="EB454" s="108">
        <f t="shared" si="532"/>
        <v>0</v>
      </c>
      <c r="EC454" s="108">
        <f t="shared" si="532"/>
        <v>0</v>
      </c>
      <c r="ED454" s="108">
        <f t="shared" si="532"/>
        <v>0</v>
      </c>
      <c r="EE454" s="108">
        <f t="shared" si="532"/>
        <v>0</v>
      </c>
      <c r="EF454" s="108">
        <f t="shared" si="532"/>
        <v>0</v>
      </c>
      <c r="EG454" s="108">
        <f t="shared" si="532"/>
        <v>0</v>
      </c>
      <c r="EH454" s="108">
        <f t="shared" si="532"/>
        <v>0</v>
      </c>
      <c r="EI454" s="108">
        <f t="shared" si="532"/>
        <v>0</v>
      </c>
      <c r="EJ454" s="108">
        <f t="shared" si="532"/>
        <v>0</v>
      </c>
      <c r="EK454" s="108">
        <f t="shared" si="532"/>
        <v>0</v>
      </c>
      <c r="EL454" s="108">
        <f t="shared" si="532"/>
        <v>0</v>
      </c>
      <c r="EM454" s="108">
        <f t="shared" ref="EM454:EY454" si="533">SUM(EM448:EM453)</f>
        <v>0</v>
      </c>
      <c r="EN454" s="108">
        <f t="shared" si="533"/>
        <v>0</v>
      </c>
      <c r="EO454" s="108">
        <f t="shared" si="533"/>
        <v>0</v>
      </c>
      <c r="EP454" s="108">
        <f t="shared" si="533"/>
        <v>-10194173.443511993</v>
      </c>
      <c r="EQ454" s="108">
        <f t="shared" si="533"/>
        <v>1658.7378520000002</v>
      </c>
      <c r="ER454" s="108">
        <f t="shared" si="533"/>
        <v>-1709011.3035259999</v>
      </c>
      <c r="ES454" s="108">
        <f t="shared" si="533"/>
        <v>0</v>
      </c>
      <c r="ET454" s="108">
        <f t="shared" si="533"/>
        <v>-4.4516419999999997</v>
      </c>
      <c r="EU454" s="108">
        <f t="shared" si="533"/>
        <v>-3046176.3601400005</v>
      </c>
      <c r="EV454" s="108">
        <f t="shared" si="533"/>
        <v>0</v>
      </c>
      <c r="EW454" s="108">
        <f t="shared" si="533"/>
        <v>0</v>
      </c>
      <c r="EX454" s="108">
        <f t="shared" si="533"/>
        <v>0</v>
      </c>
      <c r="EY454" s="108">
        <f t="shared" si="533"/>
        <v>-14947706.820967991</v>
      </c>
      <c r="EZ454" s="108">
        <f>SUM(EZ448:EZ453)</f>
        <v>-66387000.856635675</v>
      </c>
      <c r="FA454" s="108">
        <f>SUM(FA448:FA453)</f>
        <v>-192454837.7470614</v>
      </c>
      <c r="FB454" s="108">
        <f t="shared" ref="FB454:FC454" si="534">SUM(FB448:FB453)</f>
        <v>0</v>
      </c>
      <c r="FC454" s="108">
        <f t="shared" si="534"/>
        <v>-192454837.7470614</v>
      </c>
    </row>
    <row r="455" spans="1:159" ht="63" outlineLevel="1" x14ac:dyDescent="0.25">
      <c r="A455" s="21">
        <f t="shared" si="506"/>
        <v>447</v>
      </c>
      <c r="B455" s="135" t="s">
        <v>471</v>
      </c>
      <c r="C455" s="142" t="s">
        <v>471</v>
      </c>
      <c r="D455" s="143">
        <v>114</v>
      </c>
      <c r="AK455" s="106">
        <f t="shared" si="492"/>
        <v>0</v>
      </c>
      <c r="BX455" s="61">
        <f>SUM(AL455:BW455)</f>
        <v>0</v>
      </c>
      <c r="BY455" s="38">
        <f t="shared" si="464"/>
        <v>0</v>
      </c>
      <c r="BZ455" s="38">
        <f t="shared" si="465"/>
        <v>0</v>
      </c>
      <c r="CB455" s="2"/>
      <c r="CC455" s="2"/>
      <c r="DL455" s="38">
        <f t="shared" ref="DL455" si="535">SUM(CA455:DK455)</f>
        <v>0</v>
      </c>
      <c r="DM455" s="38">
        <f t="shared" ref="DM455" si="536">DL455+BZ455</f>
        <v>0</v>
      </c>
      <c r="EY455" s="61">
        <f t="shared" ref="EY455" si="537">SUM(DN455:EX455)</f>
        <v>0</v>
      </c>
      <c r="EZ455" s="61">
        <f t="shared" ref="EZ455" si="538">+BX455+AK455+DL455+EY455</f>
        <v>0</v>
      </c>
      <c r="FA455" s="61">
        <f t="shared" ref="FA455" si="539">+E455+EZ455</f>
        <v>0</v>
      </c>
      <c r="FC455" s="61">
        <f t="shared" ref="FC455" si="540">+FA455+FB455</f>
        <v>0</v>
      </c>
    </row>
    <row r="456" spans="1:159" outlineLevel="1" x14ac:dyDescent="0.25">
      <c r="A456" s="21">
        <f t="shared" si="506"/>
        <v>448</v>
      </c>
      <c r="B456" s="298" t="s">
        <v>472</v>
      </c>
      <c r="C456" s="309"/>
      <c r="D456" s="310"/>
      <c r="E456" s="108">
        <f t="shared" ref="E456:BZ456" si="541">SUM(E455)</f>
        <v>0</v>
      </c>
      <c r="F456" s="108">
        <f t="shared" si="541"/>
        <v>0</v>
      </c>
      <c r="G456" s="108">
        <f t="shared" si="541"/>
        <v>0</v>
      </c>
      <c r="H456" s="108">
        <f t="shared" si="541"/>
        <v>0</v>
      </c>
      <c r="I456" s="108">
        <f t="shared" si="541"/>
        <v>0</v>
      </c>
      <c r="J456" s="108">
        <f t="shared" si="541"/>
        <v>0</v>
      </c>
      <c r="K456" s="108">
        <f t="shared" si="541"/>
        <v>0</v>
      </c>
      <c r="L456" s="108">
        <f t="shared" si="541"/>
        <v>0</v>
      </c>
      <c r="M456" s="108">
        <f t="shared" si="541"/>
        <v>0</v>
      </c>
      <c r="N456" s="108">
        <f t="shared" si="541"/>
        <v>0</v>
      </c>
      <c r="O456" s="108">
        <f t="shared" si="541"/>
        <v>0</v>
      </c>
      <c r="P456" s="108">
        <f t="shared" si="541"/>
        <v>0</v>
      </c>
      <c r="Q456" s="108">
        <f t="shared" si="541"/>
        <v>0</v>
      </c>
      <c r="R456" s="108">
        <f t="shared" si="541"/>
        <v>0</v>
      </c>
      <c r="S456" s="108">
        <f t="shared" si="541"/>
        <v>0</v>
      </c>
      <c r="T456" s="108">
        <f t="shared" si="541"/>
        <v>0</v>
      </c>
      <c r="U456" s="108">
        <f t="shared" si="541"/>
        <v>0</v>
      </c>
      <c r="V456" s="108">
        <f t="shared" si="541"/>
        <v>0</v>
      </c>
      <c r="W456" s="108">
        <f t="shared" si="541"/>
        <v>0</v>
      </c>
      <c r="X456" s="108">
        <f t="shared" si="541"/>
        <v>0</v>
      </c>
      <c r="Y456" s="108">
        <f t="shared" si="541"/>
        <v>0</v>
      </c>
      <c r="Z456" s="108">
        <f t="shared" si="541"/>
        <v>0</v>
      </c>
      <c r="AA456" s="108">
        <f t="shared" si="541"/>
        <v>0</v>
      </c>
      <c r="AB456" s="108">
        <f t="shared" si="541"/>
        <v>0</v>
      </c>
      <c r="AC456" s="108">
        <f t="shared" si="541"/>
        <v>0</v>
      </c>
      <c r="AD456" s="108">
        <f t="shared" si="541"/>
        <v>0</v>
      </c>
      <c r="AE456" s="108">
        <f t="shared" si="541"/>
        <v>0</v>
      </c>
      <c r="AF456" s="108">
        <f t="shared" si="541"/>
        <v>0</v>
      </c>
      <c r="AG456" s="108">
        <f t="shared" si="541"/>
        <v>0</v>
      </c>
      <c r="AH456" s="108">
        <f t="shared" si="541"/>
        <v>0</v>
      </c>
      <c r="AI456" s="108">
        <f t="shared" si="541"/>
        <v>0</v>
      </c>
      <c r="AJ456" s="108">
        <f t="shared" si="541"/>
        <v>0</v>
      </c>
      <c r="AK456" s="108">
        <f t="shared" si="541"/>
        <v>0</v>
      </c>
      <c r="AL456" s="108">
        <f t="shared" si="541"/>
        <v>0</v>
      </c>
      <c r="AM456" s="108">
        <f t="shared" si="541"/>
        <v>0</v>
      </c>
      <c r="AN456" s="108">
        <f t="shared" si="541"/>
        <v>0</v>
      </c>
      <c r="AO456" s="108">
        <f t="shared" si="541"/>
        <v>0</v>
      </c>
      <c r="AP456" s="108">
        <f t="shared" si="541"/>
        <v>0</v>
      </c>
      <c r="AQ456" s="108">
        <f t="shared" si="541"/>
        <v>0</v>
      </c>
      <c r="AR456" s="108">
        <f t="shared" si="541"/>
        <v>0</v>
      </c>
      <c r="AS456" s="108">
        <f t="shared" si="541"/>
        <v>0</v>
      </c>
      <c r="AT456" s="108">
        <f t="shared" si="541"/>
        <v>0</v>
      </c>
      <c r="AU456" s="108">
        <f t="shared" si="541"/>
        <v>0</v>
      </c>
      <c r="AV456" s="108">
        <f t="shared" si="541"/>
        <v>0</v>
      </c>
      <c r="AW456" s="108">
        <f t="shared" si="541"/>
        <v>0</v>
      </c>
      <c r="AX456" s="108">
        <f t="shared" si="541"/>
        <v>0</v>
      </c>
      <c r="AY456" s="108">
        <f t="shared" si="541"/>
        <v>0</v>
      </c>
      <c r="AZ456" s="108">
        <f t="shared" si="541"/>
        <v>0</v>
      </c>
      <c r="BA456" s="108">
        <f t="shared" si="541"/>
        <v>0</v>
      </c>
      <c r="BB456" s="108">
        <f t="shared" si="541"/>
        <v>0</v>
      </c>
      <c r="BC456" s="108">
        <f t="shared" si="541"/>
        <v>0</v>
      </c>
      <c r="BD456" s="108">
        <f t="shared" si="541"/>
        <v>0</v>
      </c>
      <c r="BE456" s="108">
        <f t="shared" si="541"/>
        <v>0</v>
      </c>
      <c r="BF456" s="108">
        <f t="shared" si="541"/>
        <v>0</v>
      </c>
      <c r="BG456" s="108">
        <f t="shared" si="541"/>
        <v>0</v>
      </c>
      <c r="BH456" s="108">
        <f t="shared" si="541"/>
        <v>0</v>
      </c>
      <c r="BI456" s="108">
        <f t="shared" si="541"/>
        <v>0</v>
      </c>
      <c r="BJ456" s="108">
        <f t="shared" si="541"/>
        <v>0</v>
      </c>
      <c r="BK456" s="108">
        <f t="shared" si="541"/>
        <v>0</v>
      </c>
      <c r="BL456" s="108">
        <f t="shared" si="541"/>
        <v>0</v>
      </c>
      <c r="BM456" s="108">
        <f t="shared" si="541"/>
        <v>0</v>
      </c>
      <c r="BN456" s="108">
        <f t="shared" si="541"/>
        <v>0</v>
      </c>
      <c r="BO456" s="108">
        <f t="shared" si="541"/>
        <v>0</v>
      </c>
      <c r="BP456" s="108">
        <f t="shared" si="541"/>
        <v>0</v>
      </c>
      <c r="BQ456" s="108">
        <f t="shared" si="541"/>
        <v>0</v>
      </c>
      <c r="BR456" s="108">
        <f t="shared" si="541"/>
        <v>0</v>
      </c>
      <c r="BS456" s="108">
        <f t="shared" si="541"/>
        <v>0</v>
      </c>
      <c r="BT456" s="108">
        <f t="shared" si="541"/>
        <v>0</v>
      </c>
      <c r="BU456" s="108">
        <f t="shared" si="541"/>
        <v>0</v>
      </c>
      <c r="BV456" s="108">
        <f t="shared" si="541"/>
        <v>0</v>
      </c>
      <c r="BW456" s="108">
        <f t="shared" si="541"/>
        <v>0</v>
      </c>
      <c r="BX456" s="108">
        <f t="shared" si="541"/>
        <v>0</v>
      </c>
      <c r="BY456" s="108">
        <f t="shared" si="541"/>
        <v>0</v>
      </c>
      <c r="BZ456" s="108">
        <f t="shared" si="541"/>
        <v>0</v>
      </c>
      <c r="CA456" s="108">
        <f t="shared" ref="CA456:EL456" si="542">SUM(CA455)</f>
        <v>0</v>
      </c>
      <c r="CB456" s="108">
        <f t="shared" si="542"/>
        <v>0</v>
      </c>
      <c r="CC456" s="108">
        <f t="shared" si="542"/>
        <v>0</v>
      </c>
      <c r="CD456" s="108">
        <f t="shared" si="542"/>
        <v>0</v>
      </c>
      <c r="CE456" s="108">
        <f t="shared" si="542"/>
        <v>0</v>
      </c>
      <c r="CF456" s="108">
        <f t="shared" si="542"/>
        <v>0</v>
      </c>
      <c r="CG456" s="108">
        <f t="shared" si="542"/>
        <v>0</v>
      </c>
      <c r="CH456" s="108">
        <f t="shared" si="542"/>
        <v>0</v>
      </c>
      <c r="CI456" s="108">
        <f t="shared" si="542"/>
        <v>0</v>
      </c>
      <c r="CJ456" s="108">
        <f t="shared" si="542"/>
        <v>0</v>
      </c>
      <c r="CK456" s="108">
        <f t="shared" si="542"/>
        <v>0</v>
      </c>
      <c r="CL456" s="108">
        <f t="shared" si="542"/>
        <v>0</v>
      </c>
      <c r="CM456" s="108">
        <f t="shared" si="542"/>
        <v>0</v>
      </c>
      <c r="CN456" s="108">
        <f t="shared" si="542"/>
        <v>0</v>
      </c>
      <c r="CO456" s="108">
        <f t="shared" si="542"/>
        <v>0</v>
      </c>
      <c r="CP456" s="108">
        <f t="shared" si="542"/>
        <v>0</v>
      </c>
      <c r="CQ456" s="108">
        <f t="shared" si="542"/>
        <v>0</v>
      </c>
      <c r="CR456" s="108">
        <f t="shared" si="542"/>
        <v>0</v>
      </c>
      <c r="CS456" s="108">
        <f t="shared" si="542"/>
        <v>0</v>
      </c>
      <c r="CT456" s="108">
        <f t="shared" si="542"/>
        <v>0</v>
      </c>
      <c r="CU456" s="108">
        <f t="shared" si="542"/>
        <v>0</v>
      </c>
      <c r="CV456" s="108">
        <f t="shared" si="542"/>
        <v>0</v>
      </c>
      <c r="CW456" s="108">
        <f t="shared" si="542"/>
        <v>0</v>
      </c>
      <c r="CX456" s="108">
        <f t="shared" si="542"/>
        <v>0</v>
      </c>
      <c r="CY456" s="108">
        <f t="shared" si="542"/>
        <v>0</v>
      </c>
      <c r="CZ456" s="108">
        <f t="shared" si="542"/>
        <v>0</v>
      </c>
      <c r="DA456" s="108">
        <f t="shared" si="542"/>
        <v>0</v>
      </c>
      <c r="DB456" s="108">
        <f t="shared" si="542"/>
        <v>0</v>
      </c>
      <c r="DC456" s="108">
        <f t="shared" si="542"/>
        <v>0</v>
      </c>
      <c r="DD456" s="108">
        <f t="shared" si="542"/>
        <v>0</v>
      </c>
      <c r="DE456" s="108">
        <f t="shared" si="542"/>
        <v>0</v>
      </c>
      <c r="DF456" s="108">
        <f t="shared" si="542"/>
        <v>0</v>
      </c>
      <c r="DG456" s="108">
        <f t="shared" si="542"/>
        <v>0</v>
      </c>
      <c r="DH456" s="108">
        <f t="shared" si="542"/>
        <v>0</v>
      </c>
      <c r="DI456" s="108">
        <f t="shared" si="542"/>
        <v>0</v>
      </c>
      <c r="DJ456" s="108">
        <f t="shared" si="542"/>
        <v>0</v>
      </c>
      <c r="DK456" s="108">
        <f t="shared" si="542"/>
        <v>0</v>
      </c>
      <c r="DL456" s="108">
        <f t="shared" si="542"/>
        <v>0</v>
      </c>
      <c r="DM456" s="108">
        <f t="shared" si="542"/>
        <v>0</v>
      </c>
      <c r="DN456" s="108">
        <f t="shared" si="542"/>
        <v>0</v>
      </c>
      <c r="DO456" s="108">
        <f t="shared" si="542"/>
        <v>0</v>
      </c>
      <c r="DP456" s="108">
        <f t="shared" si="542"/>
        <v>0</v>
      </c>
      <c r="DQ456" s="108">
        <f t="shared" si="542"/>
        <v>0</v>
      </c>
      <c r="DR456" s="108">
        <f t="shared" si="542"/>
        <v>0</v>
      </c>
      <c r="DS456" s="108">
        <f t="shared" si="542"/>
        <v>0</v>
      </c>
      <c r="DT456" s="108">
        <f t="shared" si="542"/>
        <v>0</v>
      </c>
      <c r="DU456" s="108">
        <f t="shared" si="542"/>
        <v>0</v>
      </c>
      <c r="DV456" s="108">
        <f t="shared" si="542"/>
        <v>0</v>
      </c>
      <c r="DW456" s="108">
        <f t="shared" si="542"/>
        <v>0</v>
      </c>
      <c r="DX456" s="108">
        <f t="shared" si="542"/>
        <v>0</v>
      </c>
      <c r="DY456" s="108">
        <f t="shared" si="542"/>
        <v>0</v>
      </c>
      <c r="DZ456" s="108">
        <f t="shared" si="542"/>
        <v>0</v>
      </c>
      <c r="EA456" s="108">
        <f t="shared" si="542"/>
        <v>0</v>
      </c>
      <c r="EB456" s="108">
        <f t="shared" si="542"/>
        <v>0</v>
      </c>
      <c r="EC456" s="108">
        <f t="shared" si="542"/>
        <v>0</v>
      </c>
      <c r="ED456" s="108">
        <f t="shared" si="542"/>
        <v>0</v>
      </c>
      <c r="EE456" s="108">
        <f t="shared" si="542"/>
        <v>0</v>
      </c>
      <c r="EF456" s="108">
        <f t="shared" si="542"/>
        <v>0</v>
      </c>
      <c r="EG456" s="108">
        <f t="shared" si="542"/>
        <v>0</v>
      </c>
      <c r="EH456" s="108">
        <f t="shared" si="542"/>
        <v>0</v>
      </c>
      <c r="EI456" s="108">
        <f t="shared" si="542"/>
        <v>0</v>
      </c>
      <c r="EJ456" s="108">
        <f t="shared" si="542"/>
        <v>0</v>
      </c>
      <c r="EK456" s="108">
        <f t="shared" si="542"/>
        <v>0</v>
      </c>
      <c r="EL456" s="108">
        <f t="shared" si="542"/>
        <v>0</v>
      </c>
      <c r="EM456" s="108">
        <f t="shared" ref="EM456:EY456" si="543">SUM(EM455)</f>
        <v>0</v>
      </c>
      <c r="EN456" s="108">
        <f t="shared" si="543"/>
        <v>0</v>
      </c>
      <c r="EO456" s="108">
        <f t="shared" si="543"/>
        <v>0</v>
      </c>
      <c r="EP456" s="108">
        <f t="shared" si="543"/>
        <v>0</v>
      </c>
      <c r="EQ456" s="108">
        <f t="shared" si="543"/>
        <v>0</v>
      </c>
      <c r="ER456" s="108">
        <f t="shared" si="543"/>
        <v>0</v>
      </c>
      <c r="ES456" s="108">
        <f t="shared" si="543"/>
        <v>0</v>
      </c>
      <c r="ET456" s="108">
        <f t="shared" si="543"/>
        <v>0</v>
      </c>
      <c r="EU456" s="108">
        <f t="shared" si="543"/>
        <v>0</v>
      </c>
      <c r="EV456" s="108">
        <f t="shared" si="543"/>
        <v>0</v>
      </c>
      <c r="EW456" s="108">
        <f t="shared" si="543"/>
        <v>0</v>
      </c>
      <c r="EX456" s="108">
        <f t="shared" si="543"/>
        <v>0</v>
      </c>
      <c r="EY456" s="108">
        <f t="shared" si="543"/>
        <v>0</v>
      </c>
      <c r="EZ456" s="108">
        <f>SUM(EZ455)</f>
        <v>0</v>
      </c>
      <c r="FA456" s="108">
        <f>SUM(FA455)</f>
        <v>0</v>
      </c>
      <c r="FB456" s="108">
        <f t="shared" ref="FB456:FC456" si="544">SUM(FB455)</f>
        <v>0</v>
      </c>
      <c r="FC456" s="108">
        <f t="shared" si="544"/>
        <v>0</v>
      </c>
    </row>
    <row r="457" spans="1:159" ht="63" x14ac:dyDescent="0.25">
      <c r="A457" s="21">
        <f t="shared" si="506"/>
        <v>449</v>
      </c>
      <c r="B457" s="154" t="s">
        <v>473</v>
      </c>
      <c r="C457" s="142" t="s">
        <v>473</v>
      </c>
      <c r="D457" s="143">
        <v>115</v>
      </c>
      <c r="AK457" s="106">
        <f t="shared" si="492"/>
        <v>0</v>
      </c>
      <c r="BX457" s="61">
        <f>SUM(AL457:BW457)</f>
        <v>0</v>
      </c>
      <c r="BY457" s="38">
        <f t="shared" si="464"/>
        <v>0</v>
      </c>
      <c r="BZ457" s="38">
        <f t="shared" si="465"/>
        <v>0</v>
      </c>
      <c r="CB457" s="2"/>
      <c r="CC457" s="2"/>
      <c r="DL457" s="38">
        <f t="shared" ref="DL457" si="545">SUM(CA457:DK457)</f>
        <v>0</v>
      </c>
      <c r="DM457" s="38">
        <f t="shared" ref="DM457" si="546">DL457+BZ457</f>
        <v>0</v>
      </c>
      <c r="EY457" s="61">
        <f t="shared" ref="EY457" si="547">SUM(DN457:EX457)</f>
        <v>0</v>
      </c>
      <c r="EZ457" s="61">
        <f t="shared" ref="EZ457" si="548">+BX457+AK457+DL457+EY457</f>
        <v>0</v>
      </c>
      <c r="FA457" s="61">
        <f t="shared" ref="FA457" si="549">+E457+EZ457</f>
        <v>0</v>
      </c>
      <c r="FC457" s="61">
        <f t="shared" ref="FC457" si="550">+FA457+FB457</f>
        <v>0</v>
      </c>
    </row>
    <row r="458" spans="1:159" x14ac:dyDescent="0.25">
      <c r="A458" s="21">
        <f t="shared" si="506"/>
        <v>450</v>
      </c>
      <c r="B458" s="293" t="s">
        <v>474</v>
      </c>
      <c r="C458" s="294"/>
      <c r="D458" s="295"/>
      <c r="E458" s="108">
        <f t="shared" ref="E458:BZ458" si="551">SUM(E457)</f>
        <v>0</v>
      </c>
      <c r="F458" s="108">
        <f t="shared" si="551"/>
        <v>0</v>
      </c>
      <c r="G458" s="108">
        <f t="shared" si="551"/>
        <v>0</v>
      </c>
      <c r="H458" s="108">
        <f t="shared" si="551"/>
        <v>0</v>
      </c>
      <c r="I458" s="108">
        <f t="shared" si="551"/>
        <v>0</v>
      </c>
      <c r="J458" s="108">
        <f t="shared" si="551"/>
        <v>0</v>
      </c>
      <c r="K458" s="108">
        <f t="shared" si="551"/>
        <v>0</v>
      </c>
      <c r="L458" s="108">
        <f t="shared" si="551"/>
        <v>0</v>
      </c>
      <c r="M458" s="108">
        <f t="shared" si="551"/>
        <v>0</v>
      </c>
      <c r="N458" s="108">
        <f t="shared" si="551"/>
        <v>0</v>
      </c>
      <c r="O458" s="108">
        <f t="shared" si="551"/>
        <v>0</v>
      </c>
      <c r="P458" s="108">
        <f t="shared" si="551"/>
        <v>0</v>
      </c>
      <c r="Q458" s="108">
        <f t="shared" si="551"/>
        <v>0</v>
      </c>
      <c r="R458" s="108">
        <f t="shared" si="551"/>
        <v>0</v>
      </c>
      <c r="S458" s="108">
        <f t="shared" si="551"/>
        <v>0</v>
      </c>
      <c r="T458" s="108">
        <f t="shared" si="551"/>
        <v>0</v>
      </c>
      <c r="U458" s="108">
        <f t="shared" si="551"/>
        <v>0</v>
      </c>
      <c r="V458" s="108">
        <f t="shared" si="551"/>
        <v>0</v>
      </c>
      <c r="W458" s="108">
        <f t="shared" si="551"/>
        <v>0</v>
      </c>
      <c r="X458" s="108">
        <f t="shared" si="551"/>
        <v>0</v>
      </c>
      <c r="Y458" s="108">
        <f t="shared" si="551"/>
        <v>0</v>
      </c>
      <c r="Z458" s="108">
        <f t="shared" si="551"/>
        <v>0</v>
      </c>
      <c r="AA458" s="108">
        <f t="shared" si="551"/>
        <v>0</v>
      </c>
      <c r="AB458" s="108">
        <f t="shared" si="551"/>
        <v>0</v>
      </c>
      <c r="AC458" s="108">
        <f t="shared" si="551"/>
        <v>0</v>
      </c>
      <c r="AD458" s="108">
        <f t="shared" si="551"/>
        <v>0</v>
      </c>
      <c r="AE458" s="108">
        <f t="shared" si="551"/>
        <v>0</v>
      </c>
      <c r="AF458" s="108">
        <f t="shared" si="551"/>
        <v>0</v>
      </c>
      <c r="AG458" s="108">
        <f t="shared" si="551"/>
        <v>0</v>
      </c>
      <c r="AH458" s="108">
        <f t="shared" si="551"/>
        <v>0</v>
      </c>
      <c r="AI458" s="108">
        <f t="shared" si="551"/>
        <v>0</v>
      </c>
      <c r="AJ458" s="108">
        <f t="shared" si="551"/>
        <v>0</v>
      </c>
      <c r="AK458" s="108">
        <f t="shared" si="551"/>
        <v>0</v>
      </c>
      <c r="AL458" s="108">
        <f t="shared" si="551"/>
        <v>0</v>
      </c>
      <c r="AM458" s="108">
        <f t="shared" si="551"/>
        <v>0</v>
      </c>
      <c r="AN458" s="108">
        <f t="shared" si="551"/>
        <v>0</v>
      </c>
      <c r="AO458" s="108">
        <f t="shared" si="551"/>
        <v>0</v>
      </c>
      <c r="AP458" s="108">
        <f t="shared" si="551"/>
        <v>0</v>
      </c>
      <c r="AQ458" s="108">
        <f t="shared" si="551"/>
        <v>0</v>
      </c>
      <c r="AR458" s="108">
        <f t="shared" si="551"/>
        <v>0</v>
      </c>
      <c r="AS458" s="108">
        <f t="shared" si="551"/>
        <v>0</v>
      </c>
      <c r="AT458" s="108">
        <f t="shared" si="551"/>
        <v>0</v>
      </c>
      <c r="AU458" s="108">
        <f t="shared" si="551"/>
        <v>0</v>
      </c>
      <c r="AV458" s="108">
        <f t="shared" si="551"/>
        <v>0</v>
      </c>
      <c r="AW458" s="108">
        <f t="shared" si="551"/>
        <v>0</v>
      </c>
      <c r="AX458" s="108">
        <f t="shared" si="551"/>
        <v>0</v>
      </c>
      <c r="AY458" s="108">
        <f t="shared" si="551"/>
        <v>0</v>
      </c>
      <c r="AZ458" s="108">
        <f t="shared" si="551"/>
        <v>0</v>
      </c>
      <c r="BA458" s="108">
        <f t="shared" si="551"/>
        <v>0</v>
      </c>
      <c r="BB458" s="108">
        <f t="shared" si="551"/>
        <v>0</v>
      </c>
      <c r="BC458" s="108">
        <f t="shared" si="551"/>
        <v>0</v>
      </c>
      <c r="BD458" s="108">
        <f t="shared" si="551"/>
        <v>0</v>
      </c>
      <c r="BE458" s="108">
        <f t="shared" si="551"/>
        <v>0</v>
      </c>
      <c r="BF458" s="108">
        <f t="shared" si="551"/>
        <v>0</v>
      </c>
      <c r="BG458" s="108">
        <f t="shared" si="551"/>
        <v>0</v>
      </c>
      <c r="BH458" s="108">
        <f t="shared" si="551"/>
        <v>0</v>
      </c>
      <c r="BI458" s="108">
        <f t="shared" si="551"/>
        <v>0</v>
      </c>
      <c r="BJ458" s="108">
        <f t="shared" si="551"/>
        <v>0</v>
      </c>
      <c r="BK458" s="108">
        <f t="shared" si="551"/>
        <v>0</v>
      </c>
      <c r="BL458" s="108">
        <f t="shared" si="551"/>
        <v>0</v>
      </c>
      <c r="BM458" s="108">
        <f t="shared" si="551"/>
        <v>0</v>
      </c>
      <c r="BN458" s="108">
        <f t="shared" si="551"/>
        <v>0</v>
      </c>
      <c r="BO458" s="108">
        <f t="shared" si="551"/>
        <v>0</v>
      </c>
      <c r="BP458" s="108">
        <f t="shared" si="551"/>
        <v>0</v>
      </c>
      <c r="BQ458" s="108">
        <f t="shared" si="551"/>
        <v>0</v>
      </c>
      <c r="BR458" s="108">
        <f t="shared" si="551"/>
        <v>0</v>
      </c>
      <c r="BS458" s="108">
        <f t="shared" si="551"/>
        <v>0</v>
      </c>
      <c r="BT458" s="108">
        <f t="shared" si="551"/>
        <v>0</v>
      </c>
      <c r="BU458" s="108">
        <f t="shared" si="551"/>
        <v>0</v>
      </c>
      <c r="BV458" s="108">
        <f t="shared" si="551"/>
        <v>0</v>
      </c>
      <c r="BW458" s="108">
        <f t="shared" si="551"/>
        <v>0</v>
      </c>
      <c r="BX458" s="108">
        <f t="shared" si="551"/>
        <v>0</v>
      </c>
      <c r="BY458" s="108">
        <f t="shared" si="551"/>
        <v>0</v>
      </c>
      <c r="BZ458" s="108">
        <f t="shared" si="551"/>
        <v>0</v>
      </c>
      <c r="CA458" s="108">
        <f t="shared" ref="CA458:EL458" si="552">SUM(CA457)</f>
        <v>0</v>
      </c>
      <c r="CB458" s="108">
        <f t="shared" si="552"/>
        <v>0</v>
      </c>
      <c r="CC458" s="108">
        <f t="shared" si="552"/>
        <v>0</v>
      </c>
      <c r="CD458" s="108">
        <f t="shared" si="552"/>
        <v>0</v>
      </c>
      <c r="CE458" s="108">
        <f t="shared" si="552"/>
        <v>0</v>
      </c>
      <c r="CF458" s="108">
        <f t="shared" si="552"/>
        <v>0</v>
      </c>
      <c r="CG458" s="108">
        <f t="shared" si="552"/>
        <v>0</v>
      </c>
      <c r="CH458" s="108">
        <f t="shared" si="552"/>
        <v>0</v>
      </c>
      <c r="CI458" s="108">
        <f t="shared" si="552"/>
        <v>0</v>
      </c>
      <c r="CJ458" s="108">
        <f t="shared" si="552"/>
        <v>0</v>
      </c>
      <c r="CK458" s="108">
        <f t="shared" si="552"/>
        <v>0</v>
      </c>
      <c r="CL458" s="108">
        <f t="shared" si="552"/>
        <v>0</v>
      </c>
      <c r="CM458" s="108">
        <f t="shared" si="552"/>
        <v>0</v>
      </c>
      <c r="CN458" s="108">
        <f t="shared" si="552"/>
        <v>0</v>
      </c>
      <c r="CO458" s="108">
        <f t="shared" si="552"/>
        <v>0</v>
      </c>
      <c r="CP458" s="108">
        <f t="shared" si="552"/>
        <v>0</v>
      </c>
      <c r="CQ458" s="108">
        <f t="shared" si="552"/>
        <v>0</v>
      </c>
      <c r="CR458" s="108">
        <f t="shared" si="552"/>
        <v>0</v>
      </c>
      <c r="CS458" s="108">
        <f t="shared" si="552"/>
        <v>0</v>
      </c>
      <c r="CT458" s="108">
        <f t="shared" si="552"/>
        <v>0</v>
      </c>
      <c r="CU458" s="108">
        <f t="shared" si="552"/>
        <v>0</v>
      </c>
      <c r="CV458" s="108">
        <f t="shared" si="552"/>
        <v>0</v>
      </c>
      <c r="CW458" s="108">
        <f t="shared" si="552"/>
        <v>0</v>
      </c>
      <c r="CX458" s="108">
        <f t="shared" si="552"/>
        <v>0</v>
      </c>
      <c r="CY458" s="108">
        <f t="shared" si="552"/>
        <v>0</v>
      </c>
      <c r="CZ458" s="108">
        <f t="shared" si="552"/>
        <v>0</v>
      </c>
      <c r="DA458" s="108">
        <f t="shared" si="552"/>
        <v>0</v>
      </c>
      <c r="DB458" s="108">
        <f t="shared" si="552"/>
        <v>0</v>
      </c>
      <c r="DC458" s="108">
        <f t="shared" si="552"/>
        <v>0</v>
      </c>
      <c r="DD458" s="108">
        <f t="shared" si="552"/>
        <v>0</v>
      </c>
      <c r="DE458" s="108">
        <f t="shared" si="552"/>
        <v>0</v>
      </c>
      <c r="DF458" s="108">
        <f t="shared" si="552"/>
        <v>0</v>
      </c>
      <c r="DG458" s="108">
        <f t="shared" si="552"/>
        <v>0</v>
      </c>
      <c r="DH458" s="108">
        <f t="shared" si="552"/>
        <v>0</v>
      </c>
      <c r="DI458" s="108">
        <f t="shared" si="552"/>
        <v>0</v>
      </c>
      <c r="DJ458" s="108">
        <f t="shared" si="552"/>
        <v>0</v>
      </c>
      <c r="DK458" s="108">
        <f t="shared" si="552"/>
        <v>0</v>
      </c>
      <c r="DL458" s="108">
        <f t="shared" si="552"/>
        <v>0</v>
      </c>
      <c r="DM458" s="108">
        <f t="shared" si="552"/>
        <v>0</v>
      </c>
      <c r="DN458" s="108">
        <f t="shared" si="552"/>
        <v>0</v>
      </c>
      <c r="DO458" s="108">
        <f t="shared" si="552"/>
        <v>0</v>
      </c>
      <c r="DP458" s="108">
        <f t="shared" si="552"/>
        <v>0</v>
      </c>
      <c r="DQ458" s="108">
        <f t="shared" si="552"/>
        <v>0</v>
      </c>
      <c r="DR458" s="108">
        <f t="shared" si="552"/>
        <v>0</v>
      </c>
      <c r="DS458" s="108">
        <f t="shared" si="552"/>
        <v>0</v>
      </c>
      <c r="DT458" s="108">
        <f t="shared" si="552"/>
        <v>0</v>
      </c>
      <c r="DU458" s="108">
        <f t="shared" si="552"/>
        <v>0</v>
      </c>
      <c r="DV458" s="108">
        <f t="shared" si="552"/>
        <v>0</v>
      </c>
      <c r="DW458" s="108">
        <f t="shared" si="552"/>
        <v>0</v>
      </c>
      <c r="DX458" s="108">
        <f t="shared" si="552"/>
        <v>0</v>
      </c>
      <c r="DY458" s="108">
        <f t="shared" si="552"/>
        <v>0</v>
      </c>
      <c r="DZ458" s="108">
        <f t="shared" si="552"/>
        <v>0</v>
      </c>
      <c r="EA458" s="108">
        <f t="shared" si="552"/>
        <v>0</v>
      </c>
      <c r="EB458" s="108">
        <f t="shared" si="552"/>
        <v>0</v>
      </c>
      <c r="EC458" s="108">
        <f t="shared" si="552"/>
        <v>0</v>
      </c>
      <c r="ED458" s="108">
        <f t="shared" si="552"/>
        <v>0</v>
      </c>
      <c r="EE458" s="108">
        <f t="shared" si="552"/>
        <v>0</v>
      </c>
      <c r="EF458" s="108">
        <f t="shared" si="552"/>
        <v>0</v>
      </c>
      <c r="EG458" s="108">
        <f t="shared" si="552"/>
        <v>0</v>
      </c>
      <c r="EH458" s="108">
        <f t="shared" si="552"/>
        <v>0</v>
      </c>
      <c r="EI458" s="108">
        <f t="shared" si="552"/>
        <v>0</v>
      </c>
      <c r="EJ458" s="108">
        <f t="shared" si="552"/>
        <v>0</v>
      </c>
      <c r="EK458" s="108">
        <f t="shared" si="552"/>
        <v>0</v>
      </c>
      <c r="EL458" s="108">
        <f t="shared" si="552"/>
        <v>0</v>
      </c>
      <c r="EM458" s="108">
        <f t="shared" ref="EM458:EY458" si="553">SUM(EM457)</f>
        <v>0</v>
      </c>
      <c r="EN458" s="108">
        <f t="shared" si="553"/>
        <v>0</v>
      </c>
      <c r="EO458" s="108">
        <f t="shared" si="553"/>
        <v>0</v>
      </c>
      <c r="EP458" s="108">
        <f t="shared" si="553"/>
        <v>0</v>
      </c>
      <c r="EQ458" s="108">
        <f t="shared" si="553"/>
        <v>0</v>
      </c>
      <c r="ER458" s="108">
        <f t="shared" si="553"/>
        <v>0</v>
      </c>
      <c r="ES458" s="108">
        <f t="shared" si="553"/>
        <v>0</v>
      </c>
      <c r="ET458" s="108">
        <f t="shared" si="553"/>
        <v>0</v>
      </c>
      <c r="EU458" s="108">
        <f t="shared" si="553"/>
        <v>0</v>
      </c>
      <c r="EV458" s="108">
        <f t="shared" si="553"/>
        <v>0</v>
      </c>
      <c r="EW458" s="108">
        <f t="shared" si="553"/>
        <v>0</v>
      </c>
      <c r="EX458" s="108">
        <f t="shared" si="553"/>
        <v>0</v>
      </c>
      <c r="EY458" s="108">
        <f t="shared" si="553"/>
        <v>0</v>
      </c>
      <c r="EZ458" s="108">
        <f>SUM(EZ457)</f>
        <v>0</v>
      </c>
      <c r="FA458" s="108">
        <f t="shared" ref="FA458:FC458" si="554">SUM(FA457)</f>
        <v>0</v>
      </c>
      <c r="FB458" s="108">
        <f t="shared" si="554"/>
        <v>0</v>
      </c>
      <c r="FC458" s="108">
        <f t="shared" si="554"/>
        <v>0</v>
      </c>
    </row>
    <row r="459" spans="1:159" x14ac:dyDescent="0.25">
      <c r="A459" s="21">
        <f t="shared" si="506"/>
        <v>451</v>
      </c>
      <c r="B459" s="290" t="s">
        <v>475</v>
      </c>
      <c r="C459" s="127" t="s">
        <v>476</v>
      </c>
      <c r="D459" s="128">
        <v>117.1</v>
      </c>
      <c r="E459" s="61">
        <v>8654564.4700000007</v>
      </c>
      <c r="X459" s="61">
        <v>0</v>
      </c>
      <c r="AC459" s="122"/>
      <c r="AK459" s="106">
        <f t="shared" si="492"/>
        <v>0</v>
      </c>
      <c r="BI459" s="122"/>
      <c r="BN459" s="122"/>
      <c r="BO459" s="122"/>
      <c r="BX459" s="61">
        <f>SUM(AL459:BW459)</f>
        <v>0</v>
      </c>
      <c r="BY459" s="38">
        <f t="shared" si="464"/>
        <v>0</v>
      </c>
      <c r="BZ459" s="38">
        <f t="shared" si="465"/>
        <v>8654564.4700000007</v>
      </c>
      <c r="CB459" s="2"/>
      <c r="CC459" s="2"/>
      <c r="DC459" s="122"/>
      <c r="DD459" s="122"/>
      <c r="DL459" s="38">
        <f t="shared" ref="DL459:DL462" si="555">SUM(CA459:DK459)</f>
        <v>0</v>
      </c>
      <c r="DM459" s="38">
        <f t="shared" ref="DM459:DM462" si="556">DL459+BZ459</f>
        <v>8654564.4700000007</v>
      </c>
      <c r="EP459" s="122"/>
      <c r="EQ459" s="122"/>
      <c r="EY459" s="61">
        <f t="shared" ref="EY459:EY462" si="557">SUM(DN459:EX459)</f>
        <v>0</v>
      </c>
      <c r="EZ459" s="61">
        <f t="shared" ref="EZ459:EZ462" si="558">+BX459+AK459+DL459+EY459</f>
        <v>0</v>
      </c>
      <c r="FA459" s="61">
        <f t="shared" ref="FA459:FA462" si="559">+E459+EZ459</f>
        <v>8654564.4700000007</v>
      </c>
      <c r="FC459" s="61">
        <f t="shared" ref="FC459:FC462" si="560">+FA459+FB459</f>
        <v>8654564.4700000007</v>
      </c>
    </row>
    <row r="460" spans="1:159" x14ac:dyDescent="0.25">
      <c r="A460" s="21">
        <f t="shared" si="506"/>
        <v>452</v>
      </c>
      <c r="B460" s="291"/>
      <c r="C460" s="129" t="s">
        <v>477</v>
      </c>
      <c r="D460" s="130">
        <v>117.2</v>
      </c>
      <c r="AK460" s="106">
        <f t="shared" si="492"/>
        <v>0</v>
      </c>
      <c r="BX460" s="61">
        <f>SUM(AL460:BW460)</f>
        <v>0</v>
      </c>
      <c r="BY460" s="38">
        <f t="shared" si="464"/>
        <v>0</v>
      </c>
      <c r="BZ460" s="38">
        <f t="shared" si="465"/>
        <v>0</v>
      </c>
      <c r="CB460" s="2"/>
      <c r="CC460" s="2"/>
      <c r="DL460" s="38">
        <f t="shared" si="555"/>
        <v>0</v>
      </c>
      <c r="DM460" s="38">
        <f t="shared" si="556"/>
        <v>0</v>
      </c>
      <c r="EY460" s="61">
        <f t="shared" si="557"/>
        <v>0</v>
      </c>
      <c r="EZ460" s="61">
        <f t="shared" si="558"/>
        <v>0</v>
      </c>
      <c r="FA460" s="61">
        <f t="shared" si="559"/>
        <v>0</v>
      </c>
      <c r="FC460" s="61">
        <f t="shared" si="560"/>
        <v>0</v>
      </c>
    </row>
    <row r="461" spans="1:159" x14ac:dyDescent="0.25">
      <c r="A461" s="21">
        <f t="shared" si="506"/>
        <v>453</v>
      </c>
      <c r="B461" s="291"/>
      <c r="C461" s="129" t="s">
        <v>478</v>
      </c>
      <c r="D461" s="130">
        <v>117.3</v>
      </c>
      <c r="AK461" s="106">
        <f t="shared" si="492"/>
        <v>0</v>
      </c>
      <c r="BX461" s="61">
        <f>SUM(AL461:BW461)</f>
        <v>0</v>
      </c>
      <c r="BY461" s="38">
        <f t="shared" si="464"/>
        <v>0</v>
      </c>
      <c r="BZ461" s="38">
        <f t="shared" si="465"/>
        <v>0</v>
      </c>
      <c r="CB461" s="2"/>
      <c r="CC461" s="2"/>
      <c r="DL461" s="38">
        <f t="shared" si="555"/>
        <v>0</v>
      </c>
      <c r="DM461" s="38">
        <f t="shared" si="556"/>
        <v>0</v>
      </c>
      <c r="EY461" s="61">
        <f t="shared" si="557"/>
        <v>0</v>
      </c>
      <c r="EZ461" s="61">
        <f t="shared" si="558"/>
        <v>0</v>
      </c>
      <c r="FA461" s="61">
        <f t="shared" si="559"/>
        <v>0</v>
      </c>
      <c r="FC461" s="61">
        <f t="shared" si="560"/>
        <v>0</v>
      </c>
    </row>
    <row r="462" spans="1:159" x14ac:dyDescent="0.25">
      <c r="A462" s="21">
        <f t="shared" si="506"/>
        <v>454</v>
      </c>
      <c r="B462" s="292"/>
      <c r="C462" s="133" t="s">
        <v>479</v>
      </c>
      <c r="D462" s="134">
        <v>117.4</v>
      </c>
      <c r="AK462" s="106">
        <f t="shared" si="492"/>
        <v>0</v>
      </c>
      <c r="BX462" s="61">
        <f>SUM(AL462:BW462)</f>
        <v>0</v>
      </c>
      <c r="BY462" s="38">
        <f t="shared" si="464"/>
        <v>0</v>
      </c>
      <c r="BZ462" s="38">
        <f t="shared" si="465"/>
        <v>0</v>
      </c>
      <c r="CB462" s="2"/>
      <c r="CC462" s="2"/>
      <c r="DL462" s="38">
        <f t="shared" si="555"/>
        <v>0</v>
      </c>
      <c r="DM462" s="38">
        <f t="shared" si="556"/>
        <v>0</v>
      </c>
      <c r="EY462" s="61">
        <f t="shared" si="557"/>
        <v>0</v>
      </c>
      <c r="EZ462" s="61">
        <f t="shared" si="558"/>
        <v>0</v>
      </c>
      <c r="FA462" s="61">
        <f t="shared" si="559"/>
        <v>0</v>
      </c>
      <c r="FC462" s="61">
        <f t="shared" si="560"/>
        <v>0</v>
      </c>
    </row>
    <row r="463" spans="1:159" ht="15.6" customHeight="1" outlineLevel="1" x14ac:dyDescent="0.25">
      <c r="A463" s="21">
        <f t="shared" si="506"/>
        <v>455</v>
      </c>
      <c r="B463" s="293" t="s">
        <v>480</v>
      </c>
      <c r="C463" s="294"/>
      <c r="D463" s="295"/>
      <c r="E463" s="108">
        <f t="shared" ref="E463:BX463" si="561">SUM(E459:E462)</f>
        <v>8654564.4700000007</v>
      </c>
      <c r="F463" s="108">
        <f t="shared" si="561"/>
        <v>0</v>
      </c>
      <c r="G463" s="108">
        <f t="shared" si="561"/>
        <v>0</v>
      </c>
      <c r="H463" s="108">
        <f t="shared" si="561"/>
        <v>0</v>
      </c>
      <c r="I463" s="108">
        <f t="shared" si="561"/>
        <v>0</v>
      </c>
      <c r="J463" s="108">
        <f t="shared" si="561"/>
        <v>0</v>
      </c>
      <c r="K463" s="108">
        <f t="shared" si="561"/>
        <v>0</v>
      </c>
      <c r="L463" s="108">
        <f t="shared" si="561"/>
        <v>0</v>
      </c>
      <c r="M463" s="108">
        <f t="shared" si="561"/>
        <v>0</v>
      </c>
      <c r="N463" s="108">
        <f t="shared" si="561"/>
        <v>0</v>
      </c>
      <c r="O463" s="108">
        <f t="shared" si="561"/>
        <v>0</v>
      </c>
      <c r="P463" s="108">
        <f t="shared" si="561"/>
        <v>0</v>
      </c>
      <c r="Q463" s="108">
        <f t="shared" si="561"/>
        <v>0</v>
      </c>
      <c r="R463" s="108">
        <f t="shared" si="561"/>
        <v>0</v>
      </c>
      <c r="S463" s="108">
        <f t="shared" si="561"/>
        <v>0</v>
      </c>
      <c r="T463" s="108">
        <f t="shared" si="561"/>
        <v>0</v>
      </c>
      <c r="U463" s="108">
        <f t="shared" si="561"/>
        <v>0</v>
      </c>
      <c r="V463" s="108">
        <f t="shared" si="561"/>
        <v>0</v>
      </c>
      <c r="W463" s="108">
        <f t="shared" si="561"/>
        <v>0</v>
      </c>
      <c r="X463" s="108">
        <f t="shared" si="561"/>
        <v>0</v>
      </c>
      <c r="Y463" s="108">
        <f t="shared" si="561"/>
        <v>0</v>
      </c>
      <c r="Z463" s="108">
        <f t="shared" si="561"/>
        <v>0</v>
      </c>
      <c r="AA463" s="108">
        <f t="shared" si="561"/>
        <v>0</v>
      </c>
      <c r="AB463" s="108">
        <f t="shared" si="561"/>
        <v>0</v>
      </c>
      <c r="AC463" s="108">
        <f t="shared" si="561"/>
        <v>0</v>
      </c>
      <c r="AD463" s="108">
        <f t="shared" si="561"/>
        <v>0</v>
      </c>
      <c r="AE463" s="108">
        <f t="shared" si="561"/>
        <v>0</v>
      </c>
      <c r="AF463" s="108">
        <f t="shared" si="561"/>
        <v>0</v>
      </c>
      <c r="AG463" s="108">
        <f t="shared" si="561"/>
        <v>0</v>
      </c>
      <c r="AH463" s="108">
        <f t="shared" si="561"/>
        <v>0</v>
      </c>
      <c r="AI463" s="108">
        <f t="shared" si="561"/>
        <v>0</v>
      </c>
      <c r="AJ463" s="108">
        <f t="shared" si="561"/>
        <v>0</v>
      </c>
      <c r="AK463" s="108">
        <f t="shared" si="561"/>
        <v>0</v>
      </c>
      <c r="AL463" s="108">
        <f t="shared" si="561"/>
        <v>0</v>
      </c>
      <c r="AM463" s="108">
        <f t="shared" si="561"/>
        <v>0</v>
      </c>
      <c r="AN463" s="108">
        <f t="shared" si="561"/>
        <v>0</v>
      </c>
      <c r="AO463" s="108">
        <f t="shared" si="561"/>
        <v>0</v>
      </c>
      <c r="AP463" s="108">
        <f t="shared" si="561"/>
        <v>0</v>
      </c>
      <c r="AQ463" s="108">
        <f t="shared" si="561"/>
        <v>0</v>
      </c>
      <c r="AR463" s="108">
        <f t="shared" si="561"/>
        <v>0</v>
      </c>
      <c r="AS463" s="108">
        <f t="shared" si="561"/>
        <v>0</v>
      </c>
      <c r="AT463" s="108">
        <f t="shared" si="561"/>
        <v>0</v>
      </c>
      <c r="AU463" s="108">
        <f t="shared" si="561"/>
        <v>0</v>
      </c>
      <c r="AV463" s="108">
        <f t="shared" si="561"/>
        <v>0</v>
      </c>
      <c r="AW463" s="108">
        <f t="shared" si="561"/>
        <v>0</v>
      </c>
      <c r="AX463" s="108">
        <f t="shared" si="561"/>
        <v>0</v>
      </c>
      <c r="AY463" s="108">
        <f t="shared" si="561"/>
        <v>0</v>
      </c>
      <c r="AZ463" s="108">
        <f t="shared" si="561"/>
        <v>0</v>
      </c>
      <c r="BA463" s="108">
        <f t="shared" si="561"/>
        <v>0</v>
      </c>
      <c r="BB463" s="108">
        <f t="shared" si="561"/>
        <v>0</v>
      </c>
      <c r="BC463" s="108">
        <f t="shared" si="561"/>
        <v>0</v>
      </c>
      <c r="BD463" s="108">
        <f t="shared" si="561"/>
        <v>0</v>
      </c>
      <c r="BE463" s="108">
        <f t="shared" si="561"/>
        <v>0</v>
      </c>
      <c r="BF463" s="108">
        <f t="shared" si="561"/>
        <v>0</v>
      </c>
      <c r="BG463" s="108">
        <f t="shared" si="561"/>
        <v>0</v>
      </c>
      <c r="BH463" s="108">
        <f t="shared" si="561"/>
        <v>0</v>
      </c>
      <c r="BI463" s="108">
        <f t="shared" si="561"/>
        <v>0</v>
      </c>
      <c r="BJ463" s="108">
        <f t="shared" si="561"/>
        <v>0</v>
      </c>
      <c r="BK463" s="108">
        <f t="shared" si="561"/>
        <v>0</v>
      </c>
      <c r="BL463" s="108">
        <f t="shared" si="561"/>
        <v>0</v>
      </c>
      <c r="BM463" s="108">
        <f t="shared" si="561"/>
        <v>0</v>
      </c>
      <c r="BN463" s="108">
        <f t="shared" si="561"/>
        <v>0</v>
      </c>
      <c r="BO463" s="108">
        <f t="shared" si="561"/>
        <v>0</v>
      </c>
      <c r="BP463" s="108">
        <f t="shared" si="561"/>
        <v>0</v>
      </c>
      <c r="BQ463" s="108">
        <f t="shared" si="561"/>
        <v>0</v>
      </c>
      <c r="BR463" s="108">
        <f t="shared" si="561"/>
        <v>0</v>
      </c>
      <c r="BS463" s="108">
        <f t="shared" si="561"/>
        <v>0</v>
      </c>
      <c r="BT463" s="108">
        <f t="shared" si="561"/>
        <v>0</v>
      </c>
      <c r="BU463" s="108">
        <f t="shared" si="561"/>
        <v>0</v>
      </c>
      <c r="BV463" s="108">
        <f t="shared" si="561"/>
        <v>0</v>
      </c>
      <c r="BW463" s="108">
        <f t="shared" si="561"/>
        <v>0</v>
      </c>
      <c r="BX463" s="108">
        <f t="shared" si="561"/>
        <v>0</v>
      </c>
      <c r="BY463" s="108">
        <f t="shared" ref="BY463:EJ463" si="562">SUM(BY459:BY462)</f>
        <v>0</v>
      </c>
      <c r="BZ463" s="108">
        <f t="shared" si="562"/>
        <v>8654564.4700000007</v>
      </c>
      <c r="CA463" s="108">
        <f t="shared" si="562"/>
        <v>0</v>
      </c>
      <c r="CB463" s="108">
        <f t="shared" si="562"/>
        <v>0</v>
      </c>
      <c r="CC463" s="108">
        <f t="shared" si="562"/>
        <v>0</v>
      </c>
      <c r="CD463" s="108">
        <f t="shared" si="562"/>
        <v>0</v>
      </c>
      <c r="CE463" s="108">
        <f t="shared" si="562"/>
        <v>0</v>
      </c>
      <c r="CF463" s="108">
        <f t="shared" si="562"/>
        <v>0</v>
      </c>
      <c r="CG463" s="108">
        <f t="shared" si="562"/>
        <v>0</v>
      </c>
      <c r="CH463" s="108">
        <f t="shared" si="562"/>
        <v>0</v>
      </c>
      <c r="CI463" s="108">
        <f t="shared" si="562"/>
        <v>0</v>
      </c>
      <c r="CJ463" s="108">
        <f t="shared" si="562"/>
        <v>0</v>
      </c>
      <c r="CK463" s="108">
        <f t="shared" si="562"/>
        <v>0</v>
      </c>
      <c r="CL463" s="108">
        <f t="shared" si="562"/>
        <v>0</v>
      </c>
      <c r="CM463" s="108">
        <f t="shared" si="562"/>
        <v>0</v>
      </c>
      <c r="CN463" s="108">
        <f t="shared" si="562"/>
        <v>0</v>
      </c>
      <c r="CO463" s="108">
        <f t="shared" si="562"/>
        <v>0</v>
      </c>
      <c r="CP463" s="108">
        <f t="shared" si="562"/>
        <v>0</v>
      </c>
      <c r="CQ463" s="108">
        <f t="shared" si="562"/>
        <v>0</v>
      </c>
      <c r="CR463" s="108">
        <f t="shared" si="562"/>
        <v>0</v>
      </c>
      <c r="CS463" s="108">
        <f t="shared" si="562"/>
        <v>0</v>
      </c>
      <c r="CT463" s="108">
        <f t="shared" si="562"/>
        <v>0</v>
      </c>
      <c r="CU463" s="108">
        <f t="shared" si="562"/>
        <v>0</v>
      </c>
      <c r="CV463" s="108">
        <f t="shared" si="562"/>
        <v>0</v>
      </c>
      <c r="CW463" s="108">
        <f t="shared" si="562"/>
        <v>0</v>
      </c>
      <c r="CX463" s="108">
        <f t="shared" si="562"/>
        <v>0</v>
      </c>
      <c r="CY463" s="108">
        <f t="shared" si="562"/>
        <v>0</v>
      </c>
      <c r="CZ463" s="108">
        <f t="shared" si="562"/>
        <v>0</v>
      </c>
      <c r="DA463" s="108">
        <f t="shared" si="562"/>
        <v>0</v>
      </c>
      <c r="DB463" s="108">
        <f t="shared" si="562"/>
        <v>0</v>
      </c>
      <c r="DC463" s="108">
        <f t="shared" si="562"/>
        <v>0</v>
      </c>
      <c r="DD463" s="108">
        <f t="shared" si="562"/>
        <v>0</v>
      </c>
      <c r="DE463" s="108">
        <f t="shared" si="562"/>
        <v>0</v>
      </c>
      <c r="DF463" s="108">
        <f t="shared" si="562"/>
        <v>0</v>
      </c>
      <c r="DG463" s="108">
        <f t="shared" si="562"/>
        <v>0</v>
      </c>
      <c r="DH463" s="108">
        <f t="shared" si="562"/>
        <v>0</v>
      </c>
      <c r="DI463" s="108">
        <f t="shared" si="562"/>
        <v>0</v>
      </c>
      <c r="DJ463" s="108">
        <f t="shared" si="562"/>
        <v>0</v>
      </c>
      <c r="DK463" s="108">
        <f t="shared" si="562"/>
        <v>0</v>
      </c>
      <c r="DL463" s="108">
        <f t="shared" si="562"/>
        <v>0</v>
      </c>
      <c r="DM463" s="108">
        <f t="shared" si="562"/>
        <v>8654564.4700000007</v>
      </c>
      <c r="DN463" s="108">
        <f t="shared" si="562"/>
        <v>0</v>
      </c>
      <c r="DO463" s="108">
        <f t="shared" si="562"/>
        <v>0</v>
      </c>
      <c r="DP463" s="108">
        <f t="shared" si="562"/>
        <v>0</v>
      </c>
      <c r="DQ463" s="108">
        <f t="shared" si="562"/>
        <v>0</v>
      </c>
      <c r="DR463" s="108">
        <f t="shared" si="562"/>
        <v>0</v>
      </c>
      <c r="DS463" s="108">
        <f t="shared" si="562"/>
        <v>0</v>
      </c>
      <c r="DT463" s="108">
        <f t="shared" si="562"/>
        <v>0</v>
      </c>
      <c r="DU463" s="108">
        <f t="shared" si="562"/>
        <v>0</v>
      </c>
      <c r="DV463" s="108">
        <f t="shared" si="562"/>
        <v>0</v>
      </c>
      <c r="DW463" s="108">
        <f t="shared" si="562"/>
        <v>0</v>
      </c>
      <c r="DX463" s="108">
        <f t="shared" si="562"/>
        <v>0</v>
      </c>
      <c r="DY463" s="108">
        <f t="shared" si="562"/>
        <v>0</v>
      </c>
      <c r="DZ463" s="108">
        <f t="shared" si="562"/>
        <v>0</v>
      </c>
      <c r="EA463" s="108">
        <f t="shared" si="562"/>
        <v>0</v>
      </c>
      <c r="EB463" s="108">
        <f t="shared" si="562"/>
        <v>0</v>
      </c>
      <c r="EC463" s="108">
        <f t="shared" si="562"/>
        <v>0</v>
      </c>
      <c r="ED463" s="108">
        <f t="shared" si="562"/>
        <v>0</v>
      </c>
      <c r="EE463" s="108">
        <f t="shared" si="562"/>
        <v>0</v>
      </c>
      <c r="EF463" s="108">
        <f t="shared" si="562"/>
        <v>0</v>
      </c>
      <c r="EG463" s="108">
        <f t="shared" si="562"/>
        <v>0</v>
      </c>
      <c r="EH463" s="108">
        <f t="shared" si="562"/>
        <v>0</v>
      </c>
      <c r="EI463" s="108">
        <f t="shared" si="562"/>
        <v>0</v>
      </c>
      <c r="EJ463" s="108">
        <f t="shared" si="562"/>
        <v>0</v>
      </c>
      <c r="EK463" s="108">
        <f t="shared" ref="EK463:EY463" si="563">SUM(EK459:EK462)</f>
        <v>0</v>
      </c>
      <c r="EL463" s="108">
        <f t="shared" si="563"/>
        <v>0</v>
      </c>
      <c r="EM463" s="108">
        <f t="shared" si="563"/>
        <v>0</v>
      </c>
      <c r="EN463" s="108">
        <f t="shared" si="563"/>
        <v>0</v>
      </c>
      <c r="EO463" s="108">
        <f t="shared" si="563"/>
        <v>0</v>
      </c>
      <c r="EP463" s="108">
        <f t="shared" si="563"/>
        <v>0</v>
      </c>
      <c r="EQ463" s="108">
        <f t="shared" si="563"/>
        <v>0</v>
      </c>
      <c r="ER463" s="108">
        <f t="shared" si="563"/>
        <v>0</v>
      </c>
      <c r="ES463" s="108">
        <f t="shared" si="563"/>
        <v>0</v>
      </c>
      <c r="ET463" s="108">
        <f t="shared" si="563"/>
        <v>0</v>
      </c>
      <c r="EU463" s="108">
        <f t="shared" si="563"/>
        <v>0</v>
      </c>
      <c r="EV463" s="108">
        <f t="shared" si="563"/>
        <v>0</v>
      </c>
      <c r="EW463" s="108">
        <f t="shared" si="563"/>
        <v>0</v>
      </c>
      <c r="EX463" s="108">
        <f t="shared" si="563"/>
        <v>0</v>
      </c>
      <c r="EY463" s="108">
        <f t="shared" si="563"/>
        <v>0</v>
      </c>
      <c r="EZ463" s="108">
        <f>SUM(EZ459:EZ462)</f>
        <v>0</v>
      </c>
      <c r="FA463" s="108">
        <f t="shared" ref="FA463:FC463" si="564">SUM(FA459:FA462)</f>
        <v>8654564.4700000007</v>
      </c>
      <c r="FB463" s="108">
        <f t="shared" si="564"/>
        <v>0</v>
      </c>
      <c r="FC463" s="108">
        <f t="shared" si="564"/>
        <v>8654564.4700000007</v>
      </c>
    </row>
    <row r="464" spans="1:159" ht="16.5" outlineLevel="1" thickBot="1" x14ac:dyDescent="0.3">
      <c r="A464" s="21">
        <f t="shared" si="506"/>
        <v>456</v>
      </c>
      <c r="B464" s="296" t="s">
        <v>481</v>
      </c>
      <c r="C464" s="296"/>
      <c r="D464" s="297"/>
      <c r="E464" s="155">
        <f t="shared" ref="E464:BP464" si="565">+E335+E358+E360+E447+E454+E456+E458+E463</f>
        <v>3008074261.3834271</v>
      </c>
      <c r="F464" s="155">
        <f t="shared" si="565"/>
        <v>0</v>
      </c>
      <c r="G464" s="155">
        <f t="shared" si="565"/>
        <v>0</v>
      </c>
      <c r="H464" s="155">
        <f t="shared" si="565"/>
        <v>0</v>
      </c>
      <c r="I464" s="155">
        <f t="shared" si="565"/>
        <v>0</v>
      </c>
      <c r="J464" s="155">
        <f t="shared" si="565"/>
        <v>0</v>
      </c>
      <c r="K464" s="155">
        <f t="shared" si="565"/>
        <v>0</v>
      </c>
      <c r="L464" s="155">
        <f t="shared" si="565"/>
        <v>0</v>
      </c>
      <c r="M464" s="155">
        <f t="shared" si="565"/>
        <v>0</v>
      </c>
      <c r="N464" s="155">
        <f t="shared" si="565"/>
        <v>0</v>
      </c>
      <c r="O464" s="155">
        <f t="shared" si="565"/>
        <v>0</v>
      </c>
      <c r="P464" s="155">
        <f t="shared" si="565"/>
        <v>0</v>
      </c>
      <c r="Q464" s="155">
        <f t="shared" si="565"/>
        <v>0</v>
      </c>
      <c r="R464" s="155">
        <f t="shared" si="565"/>
        <v>0</v>
      </c>
      <c r="S464" s="155">
        <f t="shared" si="565"/>
        <v>0</v>
      </c>
      <c r="T464" s="155">
        <f t="shared" si="565"/>
        <v>0</v>
      </c>
      <c r="U464" s="155">
        <f t="shared" si="565"/>
        <v>0</v>
      </c>
      <c r="V464" s="155">
        <f t="shared" si="565"/>
        <v>0</v>
      </c>
      <c r="W464" s="155">
        <f t="shared" si="565"/>
        <v>0</v>
      </c>
      <c r="X464" s="155">
        <f t="shared" si="565"/>
        <v>55444235.871110104</v>
      </c>
      <c r="Y464" s="155">
        <f t="shared" si="565"/>
        <v>265949.98737871321</v>
      </c>
      <c r="Z464" s="155">
        <f t="shared" si="565"/>
        <v>0</v>
      </c>
      <c r="AA464" s="155">
        <f t="shared" si="565"/>
        <v>0</v>
      </c>
      <c r="AB464" s="155">
        <f t="shared" si="565"/>
        <v>0</v>
      </c>
      <c r="AC464" s="155">
        <f t="shared" si="565"/>
        <v>-71378029.792102009</v>
      </c>
      <c r="AD464" s="155">
        <f t="shared" si="565"/>
        <v>0</v>
      </c>
      <c r="AE464" s="155">
        <f t="shared" si="565"/>
        <v>0</v>
      </c>
      <c r="AF464" s="155">
        <f t="shared" si="565"/>
        <v>0</v>
      </c>
      <c r="AG464" s="155">
        <f t="shared" si="565"/>
        <v>0</v>
      </c>
      <c r="AH464" s="155">
        <f t="shared" si="565"/>
        <v>-31000905.816583443</v>
      </c>
      <c r="AI464" s="155">
        <f t="shared" si="565"/>
        <v>0</v>
      </c>
      <c r="AJ464" s="155">
        <f t="shared" si="565"/>
        <v>0</v>
      </c>
      <c r="AK464" s="155">
        <f t="shared" si="565"/>
        <v>-46668749.750196621</v>
      </c>
      <c r="AL464" s="155">
        <f t="shared" si="565"/>
        <v>0</v>
      </c>
      <c r="AM464" s="155">
        <f t="shared" si="565"/>
        <v>0</v>
      </c>
      <c r="AN464" s="155">
        <f t="shared" si="565"/>
        <v>0</v>
      </c>
      <c r="AO464" s="155">
        <f t="shared" si="565"/>
        <v>0</v>
      </c>
      <c r="AP464" s="155">
        <f t="shared" si="565"/>
        <v>0</v>
      </c>
      <c r="AQ464" s="155">
        <f t="shared" si="565"/>
        <v>0</v>
      </c>
      <c r="AR464" s="155">
        <f t="shared" si="565"/>
        <v>0</v>
      </c>
      <c r="AS464" s="155">
        <f t="shared" si="565"/>
        <v>0</v>
      </c>
      <c r="AT464" s="155">
        <f t="shared" si="565"/>
        <v>0</v>
      </c>
      <c r="AU464" s="155">
        <f t="shared" si="565"/>
        <v>0</v>
      </c>
      <c r="AV464" s="155">
        <f t="shared" si="565"/>
        <v>0</v>
      </c>
      <c r="AW464" s="155">
        <f t="shared" si="565"/>
        <v>0</v>
      </c>
      <c r="AX464" s="155">
        <f t="shared" si="565"/>
        <v>0</v>
      </c>
      <c r="AY464" s="155">
        <f t="shared" si="565"/>
        <v>0</v>
      </c>
      <c r="AZ464" s="155">
        <f t="shared" si="565"/>
        <v>0</v>
      </c>
      <c r="BA464" s="155">
        <f t="shared" si="565"/>
        <v>0</v>
      </c>
      <c r="BB464" s="155">
        <f t="shared" si="565"/>
        <v>0</v>
      </c>
      <c r="BC464" s="155">
        <f t="shared" si="565"/>
        <v>0</v>
      </c>
      <c r="BD464" s="155">
        <f t="shared" si="565"/>
        <v>0</v>
      </c>
      <c r="BE464" s="155">
        <f t="shared" si="565"/>
        <v>0</v>
      </c>
      <c r="BF464" s="155">
        <f t="shared" si="565"/>
        <v>0</v>
      </c>
      <c r="BG464" s="155">
        <f t="shared" si="565"/>
        <v>0</v>
      </c>
      <c r="BH464" s="155">
        <f t="shared" si="565"/>
        <v>0</v>
      </c>
      <c r="BI464" s="155">
        <f t="shared" si="565"/>
        <v>0</v>
      </c>
      <c r="BJ464" s="155">
        <f t="shared" si="565"/>
        <v>0</v>
      </c>
      <c r="BK464" s="155">
        <f t="shared" si="565"/>
        <v>0</v>
      </c>
      <c r="BL464" s="155">
        <f t="shared" si="565"/>
        <v>0</v>
      </c>
      <c r="BM464" s="155">
        <f t="shared" si="565"/>
        <v>0</v>
      </c>
      <c r="BN464" s="155">
        <f t="shared" si="565"/>
        <v>-89435458.179275155</v>
      </c>
      <c r="BO464" s="155">
        <f t="shared" si="565"/>
        <v>201938.05620600007</v>
      </c>
      <c r="BP464" s="155">
        <f t="shared" si="565"/>
        <v>44988395.668768004</v>
      </c>
      <c r="BQ464" s="155">
        <f t="shared" ref="BQ464:EB464" si="566">+BQ335+BQ358+BQ360+BQ447+BQ454+BQ456+BQ458+BQ463</f>
        <v>55667569.579999991</v>
      </c>
      <c r="BR464" s="155">
        <f t="shared" si="566"/>
        <v>2587.10781</v>
      </c>
      <c r="BS464" s="155">
        <f t="shared" si="566"/>
        <v>22344961.296739999</v>
      </c>
      <c r="BT464" s="155">
        <f t="shared" si="566"/>
        <v>0</v>
      </c>
      <c r="BU464" s="155">
        <f t="shared" si="566"/>
        <v>31000905.816583443</v>
      </c>
      <c r="BV464" s="155">
        <f t="shared" si="566"/>
        <v>0</v>
      </c>
      <c r="BW464" s="155">
        <f t="shared" si="566"/>
        <v>0</v>
      </c>
      <c r="BX464" s="155">
        <f t="shared" si="566"/>
        <v>64770899.346832305</v>
      </c>
      <c r="BY464" s="155">
        <f t="shared" si="566"/>
        <v>18102175.596635662</v>
      </c>
      <c r="BZ464" s="155">
        <f t="shared" si="566"/>
        <v>3026176436.9800634</v>
      </c>
      <c r="CA464" s="155">
        <f t="shared" si="566"/>
        <v>0</v>
      </c>
      <c r="CB464" s="155">
        <f t="shared" si="566"/>
        <v>0</v>
      </c>
      <c r="CC464" s="155">
        <f t="shared" si="566"/>
        <v>0</v>
      </c>
      <c r="CD464" s="155">
        <f t="shared" si="566"/>
        <v>0</v>
      </c>
      <c r="CE464" s="155">
        <f t="shared" si="566"/>
        <v>0</v>
      </c>
      <c r="CF464" s="155">
        <f t="shared" si="566"/>
        <v>0</v>
      </c>
      <c r="CG464" s="155">
        <f t="shared" si="566"/>
        <v>0</v>
      </c>
      <c r="CH464" s="155">
        <f t="shared" si="566"/>
        <v>0</v>
      </c>
      <c r="CI464" s="155">
        <f t="shared" si="566"/>
        <v>0</v>
      </c>
      <c r="CJ464" s="155">
        <f t="shared" si="566"/>
        <v>0</v>
      </c>
      <c r="CK464" s="155">
        <f t="shared" si="566"/>
        <v>0</v>
      </c>
      <c r="CL464" s="155">
        <f t="shared" si="566"/>
        <v>0</v>
      </c>
      <c r="CM464" s="155">
        <f t="shared" si="566"/>
        <v>0</v>
      </c>
      <c r="CN464" s="155">
        <f t="shared" si="566"/>
        <v>0</v>
      </c>
      <c r="CO464" s="155">
        <f t="shared" si="566"/>
        <v>0</v>
      </c>
      <c r="CP464" s="155">
        <f t="shared" si="566"/>
        <v>0</v>
      </c>
      <c r="CQ464" s="155">
        <f t="shared" si="566"/>
        <v>0</v>
      </c>
      <c r="CR464" s="155">
        <f t="shared" si="566"/>
        <v>0</v>
      </c>
      <c r="CS464" s="155">
        <f t="shared" si="566"/>
        <v>0</v>
      </c>
      <c r="CT464" s="155">
        <f t="shared" si="566"/>
        <v>0</v>
      </c>
      <c r="CU464" s="155">
        <f t="shared" si="566"/>
        <v>0</v>
      </c>
      <c r="CV464" s="155">
        <f t="shared" si="566"/>
        <v>0</v>
      </c>
      <c r="CW464" s="155">
        <f t="shared" si="566"/>
        <v>0</v>
      </c>
      <c r="CX464" s="155">
        <f t="shared" si="566"/>
        <v>0</v>
      </c>
      <c r="CY464" s="155">
        <f t="shared" si="566"/>
        <v>0</v>
      </c>
      <c r="CZ464" s="155">
        <f t="shared" si="566"/>
        <v>0</v>
      </c>
      <c r="DA464" s="155">
        <f t="shared" si="566"/>
        <v>0</v>
      </c>
      <c r="DB464" s="155">
        <f t="shared" si="566"/>
        <v>0</v>
      </c>
      <c r="DC464" s="155">
        <f t="shared" si="566"/>
        <v>-166952720.71017024</v>
      </c>
      <c r="DD464" s="155">
        <f t="shared" si="566"/>
        <v>1520440.3364519998</v>
      </c>
      <c r="DE464" s="155">
        <f t="shared" si="566"/>
        <v>118266822.00832801</v>
      </c>
      <c r="DF464" s="155">
        <f t="shared" si="566"/>
        <v>117248126.68000001</v>
      </c>
      <c r="DG464" s="155">
        <f t="shared" si="566"/>
        <v>1240160.2099039999</v>
      </c>
      <c r="DH464" s="155">
        <f t="shared" si="566"/>
        <v>25909759.961422004</v>
      </c>
      <c r="DI464" s="155">
        <f t="shared" si="566"/>
        <v>0</v>
      </c>
      <c r="DJ464" s="155">
        <f t="shared" si="566"/>
        <v>0</v>
      </c>
      <c r="DK464" s="155">
        <f t="shared" si="566"/>
        <v>0</v>
      </c>
      <c r="DL464" s="155">
        <f t="shared" si="566"/>
        <v>97232588.485935777</v>
      </c>
      <c r="DM464" s="155">
        <f t="shared" si="566"/>
        <v>3123409025.4660001</v>
      </c>
      <c r="DN464" s="155">
        <f t="shared" si="566"/>
        <v>0</v>
      </c>
      <c r="DO464" s="155">
        <f t="shared" si="566"/>
        <v>0</v>
      </c>
      <c r="DP464" s="155">
        <f t="shared" si="566"/>
        <v>0</v>
      </c>
      <c r="DQ464" s="155">
        <f t="shared" si="566"/>
        <v>0</v>
      </c>
      <c r="DR464" s="155">
        <f t="shared" si="566"/>
        <v>0</v>
      </c>
      <c r="DS464" s="155">
        <f t="shared" si="566"/>
        <v>0</v>
      </c>
      <c r="DT464" s="155">
        <f t="shared" si="566"/>
        <v>0</v>
      </c>
      <c r="DU464" s="155">
        <f t="shared" si="566"/>
        <v>0</v>
      </c>
      <c r="DV464" s="155">
        <f t="shared" si="566"/>
        <v>0</v>
      </c>
      <c r="DW464" s="155">
        <f t="shared" si="566"/>
        <v>0</v>
      </c>
      <c r="DX464" s="155">
        <f t="shared" si="566"/>
        <v>0</v>
      </c>
      <c r="DY464" s="155">
        <f t="shared" si="566"/>
        <v>0</v>
      </c>
      <c r="DZ464" s="155">
        <f t="shared" si="566"/>
        <v>0</v>
      </c>
      <c r="EA464" s="155">
        <f t="shared" si="566"/>
        <v>0</v>
      </c>
      <c r="EB464" s="155">
        <f t="shared" si="566"/>
        <v>0</v>
      </c>
      <c r="EC464" s="155">
        <f t="shared" ref="EC464:FC464" si="567">+EC335+EC358+EC360+EC447+EC454+EC456+EC458+EC463</f>
        <v>0</v>
      </c>
      <c r="ED464" s="155">
        <f t="shared" si="567"/>
        <v>0</v>
      </c>
      <c r="EE464" s="155">
        <f t="shared" si="567"/>
        <v>0</v>
      </c>
      <c r="EF464" s="155">
        <f t="shared" si="567"/>
        <v>0</v>
      </c>
      <c r="EG464" s="155">
        <f t="shared" si="567"/>
        <v>0</v>
      </c>
      <c r="EH464" s="155">
        <f t="shared" si="567"/>
        <v>0</v>
      </c>
      <c r="EI464" s="155">
        <f t="shared" si="567"/>
        <v>0</v>
      </c>
      <c r="EJ464" s="155">
        <f t="shared" si="567"/>
        <v>-116672.31917373091</v>
      </c>
      <c r="EK464" s="155">
        <f t="shared" si="567"/>
        <v>0</v>
      </c>
      <c r="EL464" s="155">
        <f t="shared" si="567"/>
        <v>0</v>
      </c>
      <c r="EM464" s="155">
        <f t="shared" si="567"/>
        <v>0</v>
      </c>
      <c r="EN464" s="155">
        <f t="shared" si="567"/>
        <v>0</v>
      </c>
      <c r="EO464" s="155">
        <f t="shared" si="567"/>
        <v>0</v>
      </c>
      <c r="EP464" s="155">
        <f t="shared" si="567"/>
        <v>-88688573.848674014</v>
      </c>
      <c r="EQ464" s="155">
        <f t="shared" si="567"/>
        <v>1405861.9709620001</v>
      </c>
      <c r="ER464" s="155">
        <f t="shared" si="567"/>
        <v>53195409.649920002</v>
      </c>
      <c r="ES464" s="155">
        <f t="shared" si="567"/>
        <v>4099073.8300000085</v>
      </c>
      <c r="ET464" s="155">
        <f t="shared" si="567"/>
        <v>-16415.111642000003</v>
      </c>
      <c r="EU464" s="155">
        <f t="shared" si="567"/>
        <v>14530395.238041997</v>
      </c>
      <c r="EV464" s="155">
        <f t="shared" si="567"/>
        <v>0</v>
      </c>
      <c r="EW464" s="155">
        <f t="shared" si="567"/>
        <v>0</v>
      </c>
      <c r="EX464" s="155">
        <f t="shared" si="567"/>
        <v>0</v>
      </c>
      <c r="EY464" s="155">
        <f t="shared" si="567"/>
        <v>-15590920.59056573</v>
      </c>
      <c r="EZ464" s="155">
        <f t="shared" si="567"/>
        <v>99743817.492005602</v>
      </c>
      <c r="FA464" s="155">
        <f t="shared" si="567"/>
        <v>3107818078.875433</v>
      </c>
      <c r="FB464" s="155">
        <f t="shared" si="567"/>
        <v>0</v>
      </c>
      <c r="FC464" s="155">
        <f t="shared" si="567"/>
        <v>3107818078.875433</v>
      </c>
    </row>
    <row r="465" spans="1:159" outlineLevel="1" x14ac:dyDescent="0.25">
      <c r="A465" s="21">
        <f t="shared" si="506"/>
        <v>457</v>
      </c>
      <c r="B465" s="135" t="s">
        <v>482</v>
      </c>
      <c r="C465" s="156" t="s">
        <v>482</v>
      </c>
      <c r="D465" s="157">
        <v>165</v>
      </c>
      <c r="BX465" s="61">
        <f>SUM(AL465:BW465)</f>
        <v>0</v>
      </c>
      <c r="BY465" s="38">
        <f t="shared" ref="BY465" si="568">BX465+AK465</f>
        <v>0</v>
      </c>
      <c r="BZ465" s="38">
        <f t="shared" ref="BZ465" si="569">BY465+E465</f>
        <v>0</v>
      </c>
      <c r="CB465" s="2"/>
      <c r="CC465" s="2"/>
      <c r="DL465" s="38">
        <f t="shared" ref="DL465" si="570">SUM(CA465:DK465)</f>
        <v>0</v>
      </c>
      <c r="DM465" s="38">
        <f t="shared" ref="DM465" si="571">DL465+BZ465</f>
        <v>0</v>
      </c>
      <c r="EY465" s="61">
        <f t="shared" ref="EY465" si="572">SUM(DN465:EX465)</f>
        <v>0</v>
      </c>
      <c r="EZ465" s="61">
        <f t="shared" ref="EZ465" si="573">+BX465+AK465+DL465+EY465</f>
        <v>0</v>
      </c>
      <c r="FA465" s="61">
        <f t="shared" ref="FA465" si="574">+E465+EZ465</f>
        <v>0</v>
      </c>
      <c r="FC465" s="61">
        <f t="shared" ref="FC465" si="575">+FA465+FB465</f>
        <v>0</v>
      </c>
    </row>
    <row r="466" spans="1:159" x14ac:dyDescent="0.25">
      <c r="A466" s="21">
        <f t="shared" si="506"/>
        <v>458</v>
      </c>
      <c r="B466" s="298" t="s">
        <v>483</v>
      </c>
      <c r="C466" s="299"/>
      <c r="D466" s="300"/>
      <c r="E466" s="108">
        <f t="shared" ref="E466:BY466" si="576">SUM(E465)</f>
        <v>0</v>
      </c>
      <c r="F466" s="108">
        <f t="shared" si="576"/>
        <v>0</v>
      </c>
      <c r="G466" s="108">
        <f t="shared" si="576"/>
        <v>0</v>
      </c>
      <c r="H466" s="108">
        <f t="shared" si="576"/>
        <v>0</v>
      </c>
      <c r="I466" s="108">
        <f t="shared" si="576"/>
        <v>0</v>
      </c>
      <c r="J466" s="108">
        <f t="shared" si="576"/>
        <v>0</v>
      </c>
      <c r="K466" s="108">
        <f t="shared" si="576"/>
        <v>0</v>
      </c>
      <c r="L466" s="108">
        <f t="shared" si="576"/>
        <v>0</v>
      </c>
      <c r="M466" s="108">
        <f t="shared" si="576"/>
        <v>0</v>
      </c>
      <c r="N466" s="108">
        <f t="shared" si="576"/>
        <v>0</v>
      </c>
      <c r="O466" s="108">
        <f t="shared" si="576"/>
        <v>0</v>
      </c>
      <c r="P466" s="108">
        <f t="shared" si="576"/>
        <v>0</v>
      </c>
      <c r="Q466" s="108">
        <f t="shared" si="576"/>
        <v>0</v>
      </c>
      <c r="R466" s="108">
        <f t="shared" si="576"/>
        <v>0</v>
      </c>
      <c r="S466" s="108">
        <f t="shared" si="576"/>
        <v>0</v>
      </c>
      <c r="T466" s="108">
        <f t="shared" si="576"/>
        <v>0</v>
      </c>
      <c r="U466" s="108">
        <f t="shared" si="576"/>
        <v>0</v>
      </c>
      <c r="V466" s="108">
        <f t="shared" si="576"/>
        <v>0</v>
      </c>
      <c r="W466" s="108">
        <f t="shared" si="576"/>
        <v>0</v>
      </c>
      <c r="X466" s="108">
        <f t="shared" si="576"/>
        <v>0</v>
      </c>
      <c r="Y466" s="108">
        <f t="shared" si="576"/>
        <v>0</v>
      </c>
      <c r="Z466" s="108">
        <f t="shared" si="576"/>
        <v>0</v>
      </c>
      <c r="AA466" s="108">
        <f t="shared" si="576"/>
        <v>0</v>
      </c>
      <c r="AB466" s="108">
        <f t="shared" si="576"/>
        <v>0</v>
      </c>
      <c r="AC466" s="108">
        <f t="shared" si="576"/>
        <v>0</v>
      </c>
      <c r="AD466" s="108">
        <f t="shared" si="576"/>
        <v>0</v>
      </c>
      <c r="AE466" s="108">
        <f t="shared" si="576"/>
        <v>0</v>
      </c>
      <c r="AF466" s="108">
        <f t="shared" si="576"/>
        <v>0</v>
      </c>
      <c r="AG466" s="108">
        <f t="shared" si="576"/>
        <v>0</v>
      </c>
      <c r="AH466" s="108">
        <f t="shared" si="576"/>
        <v>0</v>
      </c>
      <c r="AI466" s="108">
        <f t="shared" si="576"/>
        <v>0</v>
      </c>
      <c r="AJ466" s="108">
        <f t="shared" si="576"/>
        <v>0</v>
      </c>
      <c r="AK466" s="108">
        <f t="shared" si="576"/>
        <v>0</v>
      </c>
      <c r="AL466" s="108">
        <f t="shared" si="576"/>
        <v>0</v>
      </c>
      <c r="AM466" s="108">
        <f t="shared" si="576"/>
        <v>0</v>
      </c>
      <c r="AN466" s="108">
        <f t="shared" si="576"/>
        <v>0</v>
      </c>
      <c r="AO466" s="108">
        <f t="shared" si="576"/>
        <v>0</v>
      </c>
      <c r="AP466" s="108">
        <f t="shared" si="576"/>
        <v>0</v>
      </c>
      <c r="AQ466" s="108">
        <f t="shared" si="576"/>
        <v>0</v>
      </c>
      <c r="AR466" s="108">
        <f t="shared" si="576"/>
        <v>0</v>
      </c>
      <c r="AS466" s="108">
        <f t="shared" si="576"/>
        <v>0</v>
      </c>
      <c r="AT466" s="108">
        <f t="shared" si="576"/>
        <v>0</v>
      </c>
      <c r="AU466" s="108">
        <f t="shared" si="576"/>
        <v>0</v>
      </c>
      <c r="AV466" s="108">
        <f t="shared" si="576"/>
        <v>0</v>
      </c>
      <c r="AW466" s="108">
        <f t="shared" si="576"/>
        <v>0</v>
      </c>
      <c r="AX466" s="108">
        <f t="shared" si="576"/>
        <v>0</v>
      </c>
      <c r="AY466" s="108">
        <f t="shared" si="576"/>
        <v>0</v>
      </c>
      <c r="AZ466" s="108">
        <f t="shared" si="576"/>
        <v>0</v>
      </c>
      <c r="BA466" s="108">
        <f t="shared" si="576"/>
        <v>0</v>
      </c>
      <c r="BB466" s="108">
        <f t="shared" si="576"/>
        <v>0</v>
      </c>
      <c r="BC466" s="108">
        <f t="shared" si="576"/>
        <v>0</v>
      </c>
      <c r="BD466" s="108">
        <f t="shared" si="576"/>
        <v>0</v>
      </c>
      <c r="BE466" s="108">
        <f t="shared" si="576"/>
        <v>0</v>
      </c>
      <c r="BF466" s="108">
        <f t="shared" si="576"/>
        <v>0</v>
      </c>
      <c r="BG466" s="108">
        <f t="shared" si="576"/>
        <v>0</v>
      </c>
      <c r="BH466" s="108">
        <f t="shared" si="576"/>
        <v>0</v>
      </c>
      <c r="BI466" s="108">
        <f t="shared" si="576"/>
        <v>0</v>
      </c>
      <c r="BJ466" s="108">
        <f t="shared" si="576"/>
        <v>0</v>
      </c>
      <c r="BK466" s="108">
        <f t="shared" si="576"/>
        <v>0</v>
      </c>
      <c r="BL466" s="108">
        <f t="shared" si="576"/>
        <v>0</v>
      </c>
      <c r="BM466" s="108">
        <f t="shared" si="576"/>
        <v>0</v>
      </c>
      <c r="BN466" s="108">
        <f t="shared" si="576"/>
        <v>0</v>
      </c>
      <c r="BO466" s="108">
        <f t="shared" si="576"/>
        <v>0</v>
      </c>
      <c r="BP466" s="108">
        <f t="shared" si="576"/>
        <v>0</v>
      </c>
      <c r="BQ466" s="108">
        <f t="shared" si="576"/>
        <v>0</v>
      </c>
      <c r="BR466" s="108">
        <f t="shared" si="576"/>
        <v>0</v>
      </c>
      <c r="BS466" s="108">
        <f t="shared" si="576"/>
        <v>0</v>
      </c>
      <c r="BT466" s="108">
        <f t="shared" si="576"/>
        <v>0</v>
      </c>
      <c r="BU466" s="108">
        <f t="shared" si="576"/>
        <v>0</v>
      </c>
      <c r="BV466" s="108">
        <f t="shared" si="576"/>
        <v>0</v>
      </c>
      <c r="BW466" s="108">
        <f t="shared" si="576"/>
        <v>0</v>
      </c>
      <c r="BX466" s="108">
        <f t="shared" si="576"/>
        <v>0</v>
      </c>
      <c r="BY466" s="108">
        <f t="shared" si="576"/>
        <v>0</v>
      </c>
      <c r="BZ466" s="108">
        <f t="shared" ref="BZ466:EK466" si="577">SUM(BZ465)</f>
        <v>0</v>
      </c>
      <c r="CA466" s="108">
        <f t="shared" si="577"/>
        <v>0</v>
      </c>
      <c r="CB466" s="108">
        <f t="shared" si="577"/>
        <v>0</v>
      </c>
      <c r="CC466" s="108">
        <f t="shared" si="577"/>
        <v>0</v>
      </c>
      <c r="CD466" s="108">
        <f t="shared" si="577"/>
        <v>0</v>
      </c>
      <c r="CE466" s="108">
        <f t="shared" si="577"/>
        <v>0</v>
      </c>
      <c r="CF466" s="108">
        <f t="shared" si="577"/>
        <v>0</v>
      </c>
      <c r="CG466" s="108">
        <f t="shared" si="577"/>
        <v>0</v>
      </c>
      <c r="CH466" s="108">
        <f t="shared" si="577"/>
        <v>0</v>
      </c>
      <c r="CI466" s="108">
        <f t="shared" si="577"/>
        <v>0</v>
      </c>
      <c r="CJ466" s="108">
        <f t="shared" si="577"/>
        <v>0</v>
      </c>
      <c r="CK466" s="108">
        <f t="shared" si="577"/>
        <v>0</v>
      </c>
      <c r="CL466" s="108">
        <f t="shared" si="577"/>
        <v>0</v>
      </c>
      <c r="CM466" s="108">
        <f t="shared" si="577"/>
        <v>0</v>
      </c>
      <c r="CN466" s="108">
        <f t="shared" si="577"/>
        <v>0</v>
      </c>
      <c r="CO466" s="108">
        <f t="shared" si="577"/>
        <v>0</v>
      </c>
      <c r="CP466" s="108">
        <f t="shared" si="577"/>
        <v>0</v>
      </c>
      <c r="CQ466" s="108">
        <f t="shared" si="577"/>
        <v>0</v>
      </c>
      <c r="CR466" s="108">
        <f t="shared" si="577"/>
        <v>0</v>
      </c>
      <c r="CS466" s="108">
        <f t="shared" si="577"/>
        <v>0</v>
      </c>
      <c r="CT466" s="108">
        <f t="shared" si="577"/>
        <v>0</v>
      </c>
      <c r="CU466" s="108">
        <f t="shared" si="577"/>
        <v>0</v>
      </c>
      <c r="CV466" s="108">
        <f t="shared" si="577"/>
        <v>0</v>
      </c>
      <c r="CW466" s="108">
        <f t="shared" si="577"/>
        <v>0</v>
      </c>
      <c r="CX466" s="108">
        <f t="shared" si="577"/>
        <v>0</v>
      </c>
      <c r="CY466" s="108">
        <f t="shared" si="577"/>
        <v>0</v>
      </c>
      <c r="CZ466" s="108">
        <f t="shared" si="577"/>
        <v>0</v>
      </c>
      <c r="DA466" s="108">
        <f t="shared" si="577"/>
        <v>0</v>
      </c>
      <c r="DB466" s="108">
        <f t="shared" si="577"/>
        <v>0</v>
      </c>
      <c r="DC466" s="108">
        <f t="shared" si="577"/>
        <v>0</v>
      </c>
      <c r="DD466" s="108">
        <f t="shared" si="577"/>
        <v>0</v>
      </c>
      <c r="DE466" s="108">
        <f t="shared" si="577"/>
        <v>0</v>
      </c>
      <c r="DF466" s="108">
        <f t="shared" si="577"/>
        <v>0</v>
      </c>
      <c r="DG466" s="108">
        <f t="shared" si="577"/>
        <v>0</v>
      </c>
      <c r="DH466" s="108">
        <f t="shared" si="577"/>
        <v>0</v>
      </c>
      <c r="DI466" s="108">
        <f t="shared" si="577"/>
        <v>0</v>
      </c>
      <c r="DJ466" s="108">
        <f t="shared" si="577"/>
        <v>0</v>
      </c>
      <c r="DK466" s="108">
        <f t="shared" si="577"/>
        <v>0</v>
      </c>
      <c r="DL466" s="108">
        <f t="shared" si="577"/>
        <v>0</v>
      </c>
      <c r="DM466" s="108">
        <f t="shared" si="577"/>
        <v>0</v>
      </c>
      <c r="DN466" s="108">
        <f t="shared" si="577"/>
        <v>0</v>
      </c>
      <c r="DO466" s="108">
        <f t="shared" si="577"/>
        <v>0</v>
      </c>
      <c r="DP466" s="108">
        <f t="shared" si="577"/>
        <v>0</v>
      </c>
      <c r="DQ466" s="108">
        <f t="shared" si="577"/>
        <v>0</v>
      </c>
      <c r="DR466" s="108">
        <f t="shared" si="577"/>
        <v>0</v>
      </c>
      <c r="DS466" s="108">
        <f t="shared" si="577"/>
        <v>0</v>
      </c>
      <c r="DT466" s="108">
        <f t="shared" si="577"/>
        <v>0</v>
      </c>
      <c r="DU466" s="108">
        <f t="shared" si="577"/>
        <v>0</v>
      </c>
      <c r="DV466" s="108">
        <f t="shared" si="577"/>
        <v>0</v>
      </c>
      <c r="DW466" s="108">
        <f t="shared" si="577"/>
        <v>0</v>
      </c>
      <c r="DX466" s="108">
        <f t="shared" si="577"/>
        <v>0</v>
      </c>
      <c r="DY466" s="108">
        <f t="shared" si="577"/>
        <v>0</v>
      </c>
      <c r="DZ466" s="108">
        <f t="shared" si="577"/>
        <v>0</v>
      </c>
      <c r="EA466" s="108">
        <f t="shared" si="577"/>
        <v>0</v>
      </c>
      <c r="EB466" s="108">
        <f t="shared" si="577"/>
        <v>0</v>
      </c>
      <c r="EC466" s="108">
        <f t="shared" si="577"/>
        <v>0</v>
      </c>
      <c r="ED466" s="108">
        <f t="shared" si="577"/>
        <v>0</v>
      </c>
      <c r="EE466" s="108">
        <f t="shared" si="577"/>
        <v>0</v>
      </c>
      <c r="EF466" s="108">
        <f t="shared" si="577"/>
        <v>0</v>
      </c>
      <c r="EG466" s="108">
        <f t="shared" si="577"/>
        <v>0</v>
      </c>
      <c r="EH466" s="108">
        <f t="shared" si="577"/>
        <v>0</v>
      </c>
      <c r="EI466" s="108">
        <f t="shared" si="577"/>
        <v>0</v>
      </c>
      <c r="EJ466" s="108">
        <f t="shared" si="577"/>
        <v>0</v>
      </c>
      <c r="EK466" s="108">
        <f t="shared" si="577"/>
        <v>0</v>
      </c>
      <c r="EL466" s="108">
        <f t="shared" ref="EL466:EY466" si="578">SUM(EL465)</f>
        <v>0</v>
      </c>
      <c r="EM466" s="108">
        <f t="shared" si="578"/>
        <v>0</v>
      </c>
      <c r="EN466" s="108">
        <f t="shared" si="578"/>
        <v>0</v>
      </c>
      <c r="EO466" s="108">
        <f t="shared" si="578"/>
        <v>0</v>
      </c>
      <c r="EP466" s="108">
        <f t="shared" si="578"/>
        <v>0</v>
      </c>
      <c r="EQ466" s="108">
        <f t="shared" si="578"/>
        <v>0</v>
      </c>
      <c r="ER466" s="108">
        <f t="shared" si="578"/>
        <v>0</v>
      </c>
      <c r="ES466" s="108">
        <f t="shared" si="578"/>
        <v>0</v>
      </c>
      <c r="ET466" s="108">
        <f t="shared" si="578"/>
        <v>0</v>
      </c>
      <c r="EU466" s="108">
        <f t="shared" si="578"/>
        <v>0</v>
      </c>
      <c r="EV466" s="108">
        <f t="shared" si="578"/>
        <v>0</v>
      </c>
      <c r="EW466" s="108">
        <f t="shared" si="578"/>
        <v>0</v>
      </c>
      <c r="EX466" s="108">
        <f t="shared" si="578"/>
        <v>0</v>
      </c>
      <c r="EY466" s="108">
        <f t="shared" si="578"/>
        <v>0</v>
      </c>
      <c r="EZ466" s="108">
        <f>SUM(EZ465)</f>
        <v>0</v>
      </c>
      <c r="FA466" s="108">
        <f>SUM(FA465)</f>
        <v>0</v>
      </c>
      <c r="FB466" s="108">
        <f t="shared" ref="FB466:FC466" si="579">SUM(FB465)</f>
        <v>0</v>
      </c>
      <c r="FC466" s="108">
        <f t="shared" si="579"/>
        <v>0</v>
      </c>
    </row>
    <row r="467" spans="1:159" ht="16.5" thickBot="1" x14ac:dyDescent="0.3">
      <c r="A467" s="21">
        <f t="shared" si="506"/>
        <v>459</v>
      </c>
      <c r="B467" s="270" t="s">
        <v>484</v>
      </c>
      <c r="C467" s="270"/>
      <c r="D467" s="271"/>
      <c r="E467" s="155">
        <f t="shared" ref="E467:BY467" si="580">+E464+E466</f>
        <v>3008074261.3834271</v>
      </c>
      <c r="F467" s="155">
        <f t="shared" si="580"/>
        <v>0</v>
      </c>
      <c r="G467" s="155">
        <f t="shared" si="580"/>
        <v>0</v>
      </c>
      <c r="H467" s="155">
        <f t="shared" si="580"/>
        <v>0</v>
      </c>
      <c r="I467" s="155">
        <f t="shared" si="580"/>
        <v>0</v>
      </c>
      <c r="J467" s="155">
        <f t="shared" si="580"/>
        <v>0</v>
      </c>
      <c r="K467" s="155">
        <f t="shared" si="580"/>
        <v>0</v>
      </c>
      <c r="L467" s="155">
        <f t="shared" si="580"/>
        <v>0</v>
      </c>
      <c r="M467" s="155">
        <f t="shared" si="580"/>
        <v>0</v>
      </c>
      <c r="N467" s="155">
        <f t="shared" si="580"/>
        <v>0</v>
      </c>
      <c r="O467" s="155">
        <f t="shared" si="580"/>
        <v>0</v>
      </c>
      <c r="P467" s="155">
        <f t="shared" si="580"/>
        <v>0</v>
      </c>
      <c r="Q467" s="155">
        <f t="shared" si="580"/>
        <v>0</v>
      </c>
      <c r="R467" s="155">
        <f t="shared" si="580"/>
        <v>0</v>
      </c>
      <c r="S467" s="155">
        <f t="shared" si="580"/>
        <v>0</v>
      </c>
      <c r="T467" s="155">
        <f t="shared" si="580"/>
        <v>0</v>
      </c>
      <c r="U467" s="155">
        <f t="shared" si="580"/>
        <v>0</v>
      </c>
      <c r="V467" s="155">
        <f t="shared" si="580"/>
        <v>0</v>
      </c>
      <c r="W467" s="155">
        <f t="shared" si="580"/>
        <v>0</v>
      </c>
      <c r="X467" s="155">
        <f t="shared" si="580"/>
        <v>55444235.871110104</v>
      </c>
      <c r="Y467" s="155">
        <f t="shared" si="580"/>
        <v>265949.98737871321</v>
      </c>
      <c r="Z467" s="155">
        <f t="shared" si="580"/>
        <v>0</v>
      </c>
      <c r="AA467" s="155">
        <f t="shared" si="580"/>
        <v>0</v>
      </c>
      <c r="AB467" s="155">
        <f t="shared" si="580"/>
        <v>0</v>
      </c>
      <c r="AC467" s="155">
        <f t="shared" si="580"/>
        <v>-71378029.792102009</v>
      </c>
      <c r="AD467" s="155">
        <f t="shared" si="580"/>
        <v>0</v>
      </c>
      <c r="AE467" s="155">
        <f t="shared" si="580"/>
        <v>0</v>
      </c>
      <c r="AF467" s="155">
        <f t="shared" si="580"/>
        <v>0</v>
      </c>
      <c r="AG467" s="155">
        <f t="shared" si="580"/>
        <v>0</v>
      </c>
      <c r="AH467" s="155">
        <f t="shared" si="580"/>
        <v>-31000905.816583443</v>
      </c>
      <c r="AI467" s="155">
        <f t="shared" si="580"/>
        <v>0</v>
      </c>
      <c r="AJ467" s="155">
        <f t="shared" si="580"/>
        <v>0</v>
      </c>
      <c r="AK467" s="155">
        <f t="shared" si="580"/>
        <v>-46668749.750196621</v>
      </c>
      <c r="AL467" s="155">
        <f t="shared" si="580"/>
        <v>0</v>
      </c>
      <c r="AM467" s="155">
        <f t="shared" si="580"/>
        <v>0</v>
      </c>
      <c r="AN467" s="155">
        <f t="shared" si="580"/>
        <v>0</v>
      </c>
      <c r="AO467" s="155">
        <f t="shared" si="580"/>
        <v>0</v>
      </c>
      <c r="AP467" s="155">
        <f t="shared" si="580"/>
        <v>0</v>
      </c>
      <c r="AQ467" s="155">
        <f t="shared" si="580"/>
        <v>0</v>
      </c>
      <c r="AR467" s="155">
        <f t="shared" si="580"/>
        <v>0</v>
      </c>
      <c r="AS467" s="155">
        <f t="shared" si="580"/>
        <v>0</v>
      </c>
      <c r="AT467" s="155">
        <f t="shared" si="580"/>
        <v>0</v>
      </c>
      <c r="AU467" s="155">
        <f t="shared" si="580"/>
        <v>0</v>
      </c>
      <c r="AV467" s="155">
        <f t="shared" si="580"/>
        <v>0</v>
      </c>
      <c r="AW467" s="155">
        <f t="shared" si="580"/>
        <v>0</v>
      </c>
      <c r="AX467" s="155">
        <f t="shared" si="580"/>
        <v>0</v>
      </c>
      <c r="AY467" s="155">
        <f t="shared" si="580"/>
        <v>0</v>
      </c>
      <c r="AZ467" s="155">
        <f t="shared" si="580"/>
        <v>0</v>
      </c>
      <c r="BA467" s="155">
        <f t="shared" si="580"/>
        <v>0</v>
      </c>
      <c r="BB467" s="155">
        <f t="shared" si="580"/>
        <v>0</v>
      </c>
      <c r="BC467" s="155">
        <f t="shared" si="580"/>
        <v>0</v>
      </c>
      <c r="BD467" s="155">
        <f t="shared" si="580"/>
        <v>0</v>
      </c>
      <c r="BE467" s="155">
        <f t="shared" si="580"/>
        <v>0</v>
      </c>
      <c r="BF467" s="155">
        <f t="shared" si="580"/>
        <v>0</v>
      </c>
      <c r="BG467" s="155">
        <f t="shared" si="580"/>
        <v>0</v>
      </c>
      <c r="BH467" s="155">
        <f t="shared" si="580"/>
        <v>0</v>
      </c>
      <c r="BI467" s="155">
        <f t="shared" si="580"/>
        <v>0</v>
      </c>
      <c r="BJ467" s="155">
        <f t="shared" si="580"/>
        <v>0</v>
      </c>
      <c r="BK467" s="155">
        <f t="shared" si="580"/>
        <v>0</v>
      </c>
      <c r="BL467" s="155">
        <f t="shared" si="580"/>
        <v>0</v>
      </c>
      <c r="BM467" s="155">
        <f t="shared" si="580"/>
        <v>0</v>
      </c>
      <c r="BN467" s="155">
        <f t="shared" si="580"/>
        <v>-89435458.179275155</v>
      </c>
      <c r="BO467" s="155">
        <f t="shared" si="580"/>
        <v>201938.05620600007</v>
      </c>
      <c r="BP467" s="155">
        <f t="shared" si="580"/>
        <v>44988395.668768004</v>
      </c>
      <c r="BQ467" s="155">
        <f t="shared" si="580"/>
        <v>55667569.579999991</v>
      </c>
      <c r="BR467" s="155">
        <f t="shared" si="580"/>
        <v>2587.10781</v>
      </c>
      <c r="BS467" s="155">
        <f t="shared" si="580"/>
        <v>22344961.296739999</v>
      </c>
      <c r="BT467" s="155">
        <f t="shared" si="580"/>
        <v>0</v>
      </c>
      <c r="BU467" s="155">
        <f t="shared" si="580"/>
        <v>31000905.816583443</v>
      </c>
      <c r="BV467" s="155">
        <f t="shared" si="580"/>
        <v>0</v>
      </c>
      <c r="BW467" s="155">
        <f t="shared" si="580"/>
        <v>0</v>
      </c>
      <c r="BX467" s="155">
        <f t="shared" si="580"/>
        <v>64770899.346832305</v>
      </c>
      <c r="BY467" s="155">
        <f t="shared" si="580"/>
        <v>18102175.596635662</v>
      </c>
      <c r="BZ467" s="155">
        <f t="shared" ref="BZ467:EK467" si="581">+BZ464+BZ466</f>
        <v>3026176436.9800634</v>
      </c>
      <c r="CA467" s="155">
        <f t="shared" si="581"/>
        <v>0</v>
      </c>
      <c r="CB467" s="155">
        <f t="shared" si="581"/>
        <v>0</v>
      </c>
      <c r="CC467" s="155">
        <f t="shared" si="581"/>
        <v>0</v>
      </c>
      <c r="CD467" s="155">
        <f t="shared" si="581"/>
        <v>0</v>
      </c>
      <c r="CE467" s="155">
        <f t="shared" si="581"/>
        <v>0</v>
      </c>
      <c r="CF467" s="155">
        <f t="shared" si="581"/>
        <v>0</v>
      </c>
      <c r="CG467" s="155">
        <f t="shared" si="581"/>
        <v>0</v>
      </c>
      <c r="CH467" s="155">
        <f t="shared" si="581"/>
        <v>0</v>
      </c>
      <c r="CI467" s="155">
        <f t="shared" si="581"/>
        <v>0</v>
      </c>
      <c r="CJ467" s="155">
        <f t="shared" si="581"/>
        <v>0</v>
      </c>
      <c r="CK467" s="155">
        <f t="shared" si="581"/>
        <v>0</v>
      </c>
      <c r="CL467" s="155">
        <f t="shared" si="581"/>
        <v>0</v>
      </c>
      <c r="CM467" s="155">
        <f t="shared" si="581"/>
        <v>0</v>
      </c>
      <c r="CN467" s="155">
        <f t="shared" si="581"/>
        <v>0</v>
      </c>
      <c r="CO467" s="155">
        <f t="shared" si="581"/>
        <v>0</v>
      </c>
      <c r="CP467" s="155">
        <f t="shared" si="581"/>
        <v>0</v>
      </c>
      <c r="CQ467" s="155">
        <f t="shared" si="581"/>
        <v>0</v>
      </c>
      <c r="CR467" s="155">
        <f t="shared" si="581"/>
        <v>0</v>
      </c>
      <c r="CS467" s="155">
        <f t="shared" si="581"/>
        <v>0</v>
      </c>
      <c r="CT467" s="155">
        <f t="shared" si="581"/>
        <v>0</v>
      </c>
      <c r="CU467" s="155">
        <f t="shared" si="581"/>
        <v>0</v>
      </c>
      <c r="CV467" s="155">
        <f t="shared" si="581"/>
        <v>0</v>
      </c>
      <c r="CW467" s="155">
        <f t="shared" si="581"/>
        <v>0</v>
      </c>
      <c r="CX467" s="155">
        <f t="shared" si="581"/>
        <v>0</v>
      </c>
      <c r="CY467" s="155">
        <f t="shared" si="581"/>
        <v>0</v>
      </c>
      <c r="CZ467" s="155">
        <f t="shared" si="581"/>
        <v>0</v>
      </c>
      <c r="DA467" s="155">
        <f t="shared" si="581"/>
        <v>0</v>
      </c>
      <c r="DB467" s="155">
        <f t="shared" si="581"/>
        <v>0</v>
      </c>
      <c r="DC467" s="155">
        <f t="shared" si="581"/>
        <v>-166952720.71017024</v>
      </c>
      <c r="DD467" s="155">
        <f t="shared" si="581"/>
        <v>1520440.3364519998</v>
      </c>
      <c r="DE467" s="155">
        <f t="shared" si="581"/>
        <v>118266822.00832801</v>
      </c>
      <c r="DF467" s="155">
        <f t="shared" si="581"/>
        <v>117248126.68000001</v>
      </c>
      <c r="DG467" s="155">
        <f t="shared" si="581"/>
        <v>1240160.2099039999</v>
      </c>
      <c r="DH467" s="155">
        <f t="shared" si="581"/>
        <v>25909759.961422004</v>
      </c>
      <c r="DI467" s="155">
        <f t="shared" si="581"/>
        <v>0</v>
      </c>
      <c r="DJ467" s="155">
        <f t="shared" si="581"/>
        <v>0</v>
      </c>
      <c r="DK467" s="155">
        <f t="shared" si="581"/>
        <v>0</v>
      </c>
      <c r="DL467" s="155">
        <f t="shared" si="581"/>
        <v>97232588.485935777</v>
      </c>
      <c r="DM467" s="155">
        <f t="shared" si="581"/>
        <v>3123409025.4660001</v>
      </c>
      <c r="DN467" s="155">
        <f t="shared" si="581"/>
        <v>0</v>
      </c>
      <c r="DO467" s="155">
        <f t="shared" si="581"/>
        <v>0</v>
      </c>
      <c r="DP467" s="155">
        <f t="shared" si="581"/>
        <v>0</v>
      </c>
      <c r="DQ467" s="155">
        <f t="shared" si="581"/>
        <v>0</v>
      </c>
      <c r="DR467" s="155">
        <f t="shared" si="581"/>
        <v>0</v>
      </c>
      <c r="DS467" s="155">
        <f t="shared" si="581"/>
        <v>0</v>
      </c>
      <c r="DT467" s="155">
        <f t="shared" si="581"/>
        <v>0</v>
      </c>
      <c r="DU467" s="155">
        <f t="shared" si="581"/>
        <v>0</v>
      </c>
      <c r="DV467" s="155">
        <f t="shared" si="581"/>
        <v>0</v>
      </c>
      <c r="DW467" s="155">
        <f t="shared" si="581"/>
        <v>0</v>
      </c>
      <c r="DX467" s="155">
        <f t="shared" si="581"/>
        <v>0</v>
      </c>
      <c r="DY467" s="155">
        <f t="shared" si="581"/>
        <v>0</v>
      </c>
      <c r="DZ467" s="155">
        <f t="shared" si="581"/>
        <v>0</v>
      </c>
      <c r="EA467" s="155">
        <f t="shared" si="581"/>
        <v>0</v>
      </c>
      <c r="EB467" s="155">
        <f t="shared" si="581"/>
        <v>0</v>
      </c>
      <c r="EC467" s="155">
        <f t="shared" si="581"/>
        <v>0</v>
      </c>
      <c r="ED467" s="155">
        <f t="shared" si="581"/>
        <v>0</v>
      </c>
      <c r="EE467" s="155">
        <f t="shared" si="581"/>
        <v>0</v>
      </c>
      <c r="EF467" s="155">
        <f t="shared" si="581"/>
        <v>0</v>
      </c>
      <c r="EG467" s="155">
        <f t="shared" si="581"/>
        <v>0</v>
      </c>
      <c r="EH467" s="155">
        <f t="shared" si="581"/>
        <v>0</v>
      </c>
      <c r="EI467" s="155">
        <f t="shared" si="581"/>
        <v>0</v>
      </c>
      <c r="EJ467" s="155">
        <f t="shared" si="581"/>
        <v>-116672.31917373091</v>
      </c>
      <c r="EK467" s="155">
        <f t="shared" si="581"/>
        <v>0</v>
      </c>
      <c r="EL467" s="155">
        <f t="shared" ref="EL467:EY467" si="582">+EL464+EL466</f>
        <v>0</v>
      </c>
      <c r="EM467" s="155">
        <f t="shared" si="582"/>
        <v>0</v>
      </c>
      <c r="EN467" s="155">
        <f t="shared" si="582"/>
        <v>0</v>
      </c>
      <c r="EO467" s="155">
        <f t="shared" si="582"/>
        <v>0</v>
      </c>
      <c r="EP467" s="155">
        <f t="shared" si="582"/>
        <v>-88688573.848674014</v>
      </c>
      <c r="EQ467" s="155">
        <f t="shared" si="582"/>
        <v>1405861.9709620001</v>
      </c>
      <c r="ER467" s="155">
        <f t="shared" si="582"/>
        <v>53195409.649920002</v>
      </c>
      <c r="ES467" s="155">
        <f t="shared" si="582"/>
        <v>4099073.8300000085</v>
      </c>
      <c r="ET467" s="155">
        <f t="shared" si="582"/>
        <v>-16415.111642000003</v>
      </c>
      <c r="EU467" s="155">
        <f t="shared" si="582"/>
        <v>14530395.238041997</v>
      </c>
      <c r="EV467" s="155">
        <f t="shared" si="582"/>
        <v>0</v>
      </c>
      <c r="EW467" s="155">
        <f t="shared" si="582"/>
        <v>0</v>
      </c>
      <c r="EX467" s="155">
        <f t="shared" si="582"/>
        <v>0</v>
      </c>
      <c r="EY467" s="155">
        <f t="shared" si="582"/>
        <v>-15590920.59056573</v>
      </c>
      <c r="EZ467" s="155">
        <f>+EZ464+EZ466</f>
        <v>99743817.492005602</v>
      </c>
      <c r="FA467" s="155">
        <f>+FA464+FA466</f>
        <v>3107818078.875433</v>
      </c>
      <c r="FB467" s="155">
        <f t="shared" ref="FB467:FC467" si="583">+FB464+FB466</f>
        <v>0</v>
      </c>
      <c r="FC467" s="155">
        <f t="shared" si="583"/>
        <v>3107818078.875433</v>
      </c>
    </row>
    <row r="468" spans="1:159" x14ac:dyDescent="0.25">
      <c r="A468" s="21">
        <f t="shared" si="506"/>
        <v>460</v>
      </c>
      <c r="B468" s="301" t="s">
        <v>485</v>
      </c>
      <c r="C468" s="93" t="s">
        <v>486</v>
      </c>
      <c r="D468" s="94">
        <v>182.3</v>
      </c>
      <c r="E468" s="61">
        <v>11100331.791666666</v>
      </c>
      <c r="X468" s="61">
        <v>3149659.208333334</v>
      </c>
      <c r="Y468" s="61">
        <v>0</v>
      </c>
      <c r="AC468" s="61"/>
      <c r="AK468" s="106">
        <f t="shared" ref="AK468:AK477" si="584">SUM(F468:AJ468)</f>
        <v>3149659.208333334</v>
      </c>
      <c r="BI468" s="61"/>
      <c r="BN468" s="61"/>
      <c r="BO468" s="61"/>
      <c r="BR468" s="61"/>
      <c r="BU468" s="61"/>
      <c r="BV468" s="61">
        <v>-1942870.8290925073</v>
      </c>
      <c r="BX468" s="61">
        <f>SUM(AL468:BW468)</f>
        <v>-1942870.8290925073</v>
      </c>
      <c r="BY468" s="38">
        <f t="shared" ref="BY468:BY489" si="585">BX468+AK468</f>
        <v>1206788.3792408267</v>
      </c>
      <c r="BZ468" s="38">
        <f t="shared" ref="BZ468:BZ489" si="586">BY468+E468</f>
        <v>12307120.170907494</v>
      </c>
      <c r="CB468" s="2"/>
      <c r="CC468" s="2"/>
      <c r="DC468" s="61"/>
      <c r="DD468" s="61"/>
      <c r="DJ468" s="61">
        <v>-3885741.6581850098</v>
      </c>
      <c r="DL468" s="38">
        <f t="shared" ref="DL468:DL470" si="587">SUM(CA468:DK468)</f>
        <v>-3885741.6581850098</v>
      </c>
      <c r="DM468" s="38">
        <f t="shared" ref="DM468:DM470" si="588">DL468+BZ468</f>
        <v>8421378.5127224848</v>
      </c>
      <c r="EP468" s="61"/>
      <c r="EQ468" s="61"/>
      <c r="EW468" s="61">
        <v>-1821441.4022742249</v>
      </c>
      <c r="EY468" s="61">
        <f t="shared" ref="EY468:EY489" si="589">SUM(DN468:EX468)</f>
        <v>-1821441.4022742249</v>
      </c>
      <c r="EZ468" s="61">
        <f t="shared" ref="EZ468:EZ470" si="590">+BX468+AK468+DL468+EY468</f>
        <v>-4500394.681218408</v>
      </c>
      <c r="FA468" s="61">
        <f t="shared" ref="FA468:FA470" si="591">+E468+EZ468</f>
        <v>6599937.110448258</v>
      </c>
      <c r="FC468" s="61">
        <f t="shared" ref="FC468:FC470" si="592">+FA468+FB468</f>
        <v>6599937.110448258</v>
      </c>
    </row>
    <row r="469" spans="1:159" x14ac:dyDescent="0.25">
      <c r="A469" s="21">
        <f t="shared" si="506"/>
        <v>461</v>
      </c>
      <c r="B469" s="302"/>
      <c r="C469" s="72" t="s">
        <v>487</v>
      </c>
      <c r="D469" s="74">
        <v>186</v>
      </c>
      <c r="E469" s="61">
        <v>5585504.618708333</v>
      </c>
      <c r="X469" s="61">
        <v>-1460559.5387083334</v>
      </c>
      <c r="Y469" s="61">
        <v>0</v>
      </c>
      <c r="AC469" s="61"/>
      <c r="AK469" s="106">
        <f t="shared" si="584"/>
        <v>-1460559.5387083334</v>
      </c>
      <c r="BI469" s="61"/>
      <c r="BJ469" s="92">
        <v>3230272.3808734193</v>
      </c>
      <c r="BL469" s="61">
        <v>0</v>
      </c>
      <c r="BN469" s="61"/>
      <c r="BO469" s="61"/>
      <c r="BR469" s="61"/>
      <c r="BU469" s="61"/>
      <c r="BV469" s="61">
        <v>-953949.4625000013</v>
      </c>
      <c r="BX469" s="61">
        <f>SUM(AL469:BW469)</f>
        <v>2276322.918373418</v>
      </c>
      <c r="BY469" s="38">
        <f t="shared" si="585"/>
        <v>815763.37966508465</v>
      </c>
      <c r="BZ469" s="38">
        <f t="shared" si="586"/>
        <v>6401267.9983734172</v>
      </c>
      <c r="CB469" s="2"/>
      <c r="CC469" s="2"/>
      <c r="CY469" s="54">
        <v>4420425.2748437403</v>
      </c>
      <c r="DA469" s="54">
        <v>0</v>
      </c>
      <c r="DC469" s="61"/>
      <c r="DD469" s="61"/>
      <c r="DJ469" s="61">
        <v>-1907894.9700000007</v>
      </c>
      <c r="DL469" s="38">
        <f t="shared" si="587"/>
        <v>2512530.3048437396</v>
      </c>
      <c r="DM469" s="38">
        <f t="shared" si="588"/>
        <v>8913798.3032171577</v>
      </c>
      <c r="EJ469" s="54">
        <v>1541596.4406004946</v>
      </c>
      <c r="EK469" s="54">
        <v>-15795209.973174002</v>
      </c>
      <c r="EL469" s="54">
        <v>-19245.463782359613</v>
      </c>
      <c r="EN469" s="54">
        <v>0</v>
      </c>
      <c r="EP469" s="61"/>
      <c r="EQ469" s="61"/>
      <c r="EV469" s="92">
        <v>1341423.4997781257</v>
      </c>
      <c r="EW469" s="61">
        <v>-894325.76718749758</v>
      </c>
      <c r="EX469" s="61">
        <v>0</v>
      </c>
      <c r="EY469" s="61">
        <f t="shared" si="589"/>
        <v>-13825761.263765238</v>
      </c>
      <c r="EZ469" s="61">
        <f t="shared" si="590"/>
        <v>-10497467.579256414</v>
      </c>
      <c r="FA469" s="61">
        <f t="shared" si="591"/>
        <v>-4911962.9605480805</v>
      </c>
      <c r="FB469" s="92"/>
      <c r="FC469" s="61">
        <f t="shared" si="592"/>
        <v>-4911962.9605480805</v>
      </c>
    </row>
    <row r="470" spans="1:159" x14ac:dyDescent="0.25">
      <c r="A470" s="21">
        <f t="shared" si="506"/>
        <v>462</v>
      </c>
      <c r="B470" s="303"/>
      <c r="C470" s="75" t="s">
        <v>488</v>
      </c>
      <c r="D470" s="76">
        <v>190</v>
      </c>
      <c r="E470" s="61">
        <v>44011240.943188667</v>
      </c>
      <c r="X470" s="61">
        <v>16764301.762711329</v>
      </c>
      <c r="Y470" s="61">
        <v>0</v>
      </c>
      <c r="AC470" s="61"/>
      <c r="AK470" s="106">
        <f t="shared" si="584"/>
        <v>16764301.762711329</v>
      </c>
      <c r="AO470" s="61">
        <v>4356717.7706340253</v>
      </c>
      <c r="BI470" s="61"/>
      <c r="BL470" s="61">
        <v>0</v>
      </c>
      <c r="BN470" s="61"/>
      <c r="BO470" s="61"/>
      <c r="BP470" s="61">
        <v>-312831.55005800002</v>
      </c>
      <c r="BQ470" s="61">
        <v>-388784.00999999995</v>
      </c>
      <c r="BR470" s="61"/>
      <c r="BS470" s="61">
        <v>-219980.35506999999</v>
      </c>
      <c r="BU470" s="61"/>
      <c r="BV470" s="61">
        <v>84494.938948808063</v>
      </c>
      <c r="BX470" s="61">
        <f>SUM(AL470:BW470)</f>
        <v>3519616.794454834</v>
      </c>
      <c r="BY470" s="38">
        <f t="shared" si="585"/>
        <v>20283918.557166163</v>
      </c>
      <c r="BZ470" s="38">
        <f t="shared" si="586"/>
        <v>64295159.500354826</v>
      </c>
      <c r="CB470" s="2"/>
      <c r="CC470" s="2"/>
      <c r="CD470" s="54">
        <v>5370042.7846080065</v>
      </c>
      <c r="CY470" s="54">
        <v>-928289.30771718512</v>
      </c>
      <c r="DA470" s="54">
        <v>0</v>
      </c>
      <c r="DC470" s="61"/>
      <c r="DD470" s="61"/>
      <c r="DE470" s="61">
        <v>-1521122.0332879999</v>
      </c>
      <c r="DF470" s="61">
        <v>-1214305.1100000001</v>
      </c>
      <c r="DG470" s="61">
        <v>-6532.3204640000004</v>
      </c>
      <c r="DH470" s="61">
        <v>-655943.81226599985</v>
      </c>
      <c r="DJ470" s="61">
        <v>142842.2549706026</v>
      </c>
      <c r="DL470" s="38">
        <f t="shared" si="587"/>
        <v>1186692.4558434235</v>
      </c>
      <c r="DM470" s="38">
        <f t="shared" si="588"/>
        <v>65481851.956198253</v>
      </c>
      <c r="DQ470" s="54">
        <v>3098447.5482264757</v>
      </c>
      <c r="EJ470" s="54">
        <v>-323735.25252610387</v>
      </c>
      <c r="EK470" s="54">
        <v>1913185.0097620003</v>
      </c>
      <c r="EL470" s="54">
        <v>4041.5473942961544</v>
      </c>
      <c r="EN470" s="54">
        <v>0</v>
      </c>
      <c r="EP470" s="61"/>
      <c r="EQ470" s="61"/>
      <c r="ER470" s="61">
        <v>-2731368.5525700003</v>
      </c>
      <c r="ES470" s="61">
        <v>-748742.11999999965</v>
      </c>
      <c r="ET470" s="61">
        <v>-5647.1726159999998</v>
      </c>
      <c r="EU470" s="61">
        <v>-624553.78620600025</v>
      </c>
      <c r="EV470" s="54">
        <v>-281698.93495340605</v>
      </c>
      <c r="EW470" s="61">
        <v>62768.779833391454</v>
      </c>
      <c r="EX470" s="61">
        <v>0</v>
      </c>
      <c r="EY470" s="61">
        <f t="shared" si="589"/>
        <v>362697.06634465291</v>
      </c>
      <c r="EZ470" s="61">
        <f t="shared" si="590"/>
        <v>21833308.079354238</v>
      </c>
      <c r="FA470" s="61">
        <f t="shared" si="591"/>
        <v>65844549.022542909</v>
      </c>
      <c r="FB470" s="54"/>
      <c r="FC470" s="61">
        <f t="shared" si="592"/>
        <v>65844549.022542909</v>
      </c>
    </row>
    <row r="471" spans="1:159" x14ac:dyDescent="0.25">
      <c r="A471" s="21">
        <f t="shared" si="506"/>
        <v>463</v>
      </c>
      <c r="B471" s="278" t="s">
        <v>489</v>
      </c>
      <c r="C471" s="279"/>
      <c r="D471" s="280"/>
      <c r="E471" s="108">
        <f t="shared" ref="E471:BZ471" si="593">SUM(E468:E470)</f>
        <v>60697077.353563666</v>
      </c>
      <c r="F471" s="108">
        <f t="shared" si="593"/>
        <v>0</v>
      </c>
      <c r="G471" s="108">
        <f t="shared" si="593"/>
        <v>0</v>
      </c>
      <c r="H471" s="108">
        <f t="shared" si="593"/>
        <v>0</v>
      </c>
      <c r="I471" s="108">
        <f t="shared" si="593"/>
        <v>0</v>
      </c>
      <c r="J471" s="108">
        <f t="shared" si="593"/>
        <v>0</v>
      </c>
      <c r="K471" s="108">
        <f t="shared" si="593"/>
        <v>0</v>
      </c>
      <c r="L471" s="108">
        <f t="shared" si="593"/>
        <v>0</v>
      </c>
      <c r="M471" s="108">
        <f t="shared" si="593"/>
        <v>0</v>
      </c>
      <c r="N471" s="108">
        <f t="shared" si="593"/>
        <v>0</v>
      </c>
      <c r="O471" s="108">
        <f t="shared" si="593"/>
        <v>0</v>
      </c>
      <c r="P471" s="108">
        <f t="shared" si="593"/>
        <v>0</v>
      </c>
      <c r="Q471" s="108">
        <f t="shared" si="593"/>
        <v>0</v>
      </c>
      <c r="R471" s="108">
        <f t="shared" si="593"/>
        <v>0</v>
      </c>
      <c r="S471" s="108">
        <f t="shared" si="593"/>
        <v>0</v>
      </c>
      <c r="T471" s="108">
        <f t="shared" si="593"/>
        <v>0</v>
      </c>
      <c r="U471" s="108">
        <f t="shared" si="593"/>
        <v>0</v>
      </c>
      <c r="V471" s="108">
        <f t="shared" si="593"/>
        <v>0</v>
      </c>
      <c r="W471" s="108">
        <f t="shared" si="593"/>
        <v>0</v>
      </c>
      <c r="X471" s="108">
        <f t="shared" si="593"/>
        <v>18453401.43233633</v>
      </c>
      <c r="Y471" s="108">
        <f t="shared" si="593"/>
        <v>0</v>
      </c>
      <c r="Z471" s="108">
        <f t="shared" si="593"/>
        <v>0</v>
      </c>
      <c r="AA471" s="108">
        <f t="shared" si="593"/>
        <v>0</v>
      </c>
      <c r="AB471" s="108">
        <f t="shared" si="593"/>
        <v>0</v>
      </c>
      <c r="AC471" s="108">
        <f t="shared" si="593"/>
        <v>0</v>
      </c>
      <c r="AD471" s="108">
        <f t="shared" si="593"/>
        <v>0</v>
      </c>
      <c r="AE471" s="108">
        <f t="shared" si="593"/>
        <v>0</v>
      </c>
      <c r="AF471" s="108">
        <f t="shared" si="593"/>
        <v>0</v>
      </c>
      <c r="AG471" s="108">
        <f t="shared" si="593"/>
        <v>0</v>
      </c>
      <c r="AH471" s="108">
        <f t="shared" si="593"/>
        <v>0</v>
      </c>
      <c r="AI471" s="108">
        <f t="shared" si="593"/>
        <v>0</v>
      </c>
      <c r="AJ471" s="108">
        <f t="shared" si="593"/>
        <v>0</v>
      </c>
      <c r="AK471" s="108">
        <f t="shared" si="593"/>
        <v>18453401.43233633</v>
      </c>
      <c r="AL471" s="108">
        <f t="shared" si="593"/>
        <v>0</v>
      </c>
      <c r="AM471" s="108">
        <f t="shared" si="593"/>
        <v>0</v>
      </c>
      <c r="AN471" s="108">
        <f t="shared" si="593"/>
        <v>0</v>
      </c>
      <c r="AO471" s="108">
        <f t="shared" si="593"/>
        <v>4356717.7706340253</v>
      </c>
      <c r="AP471" s="108">
        <f t="shared" si="593"/>
        <v>0</v>
      </c>
      <c r="AQ471" s="108">
        <f t="shared" si="593"/>
        <v>0</v>
      </c>
      <c r="AR471" s="108">
        <f t="shared" si="593"/>
        <v>0</v>
      </c>
      <c r="AS471" s="108">
        <f t="shared" si="593"/>
        <v>0</v>
      </c>
      <c r="AT471" s="108">
        <f t="shared" si="593"/>
        <v>0</v>
      </c>
      <c r="AU471" s="108">
        <f t="shared" si="593"/>
        <v>0</v>
      </c>
      <c r="AV471" s="108">
        <f t="shared" si="593"/>
        <v>0</v>
      </c>
      <c r="AW471" s="108">
        <f t="shared" si="593"/>
        <v>0</v>
      </c>
      <c r="AX471" s="108">
        <f t="shared" si="593"/>
        <v>0</v>
      </c>
      <c r="AY471" s="108">
        <f t="shared" si="593"/>
        <v>0</v>
      </c>
      <c r="AZ471" s="108">
        <f t="shared" si="593"/>
        <v>0</v>
      </c>
      <c r="BA471" s="108">
        <f t="shared" si="593"/>
        <v>0</v>
      </c>
      <c r="BB471" s="108">
        <f t="shared" si="593"/>
        <v>0</v>
      </c>
      <c r="BC471" s="108">
        <f t="shared" si="593"/>
        <v>0</v>
      </c>
      <c r="BD471" s="108">
        <f t="shared" si="593"/>
        <v>0</v>
      </c>
      <c r="BE471" s="108">
        <f t="shared" si="593"/>
        <v>0</v>
      </c>
      <c r="BF471" s="108">
        <f t="shared" si="593"/>
        <v>0</v>
      </c>
      <c r="BG471" s="108">
        <f t="shared" si="593"/>
        <v>0</v>
      </c>
      <c r="BH471" s="108">
        <f t="shared" si="593"/>
        <v>0</v>
      </c>
      <c r="BI471" s="108">
        <f t="shared" si="593"/>
        <v>0</v>
      </c>
      <c r="BJ471" s="108">
        <f t="shared" si="593"/>
        <v>3230272.3808734193</v>
      </c>
      <c r="BK471" s="108">
        <f t="shared" si="593"/>
        <v>0</v>
      </c>
      <c r="BL471" s="108">
        <f t="shared" si="593"/>
        <v>0</v>
      </c>
      <c r="BM471" s="108">
        <f t="shared" si="593"/>
        <v>0</v>
      </c>
      <c r="BN471" s="108">
        <f t="shared" si="593"/>
        <v>0</v>
      </c>
      <c r="BO471" s="108">
        <f t="shared" ref="BO471:BP471" si="594">SUM(BO468:BO470)</f>
        <v>0</v>
      </c>
      <c r="BP471" s="108">
        <f t="shared" si="594"/>
        <v>-312831.55005800002</v>
      </c>
      <c r="BQ471" s="108">
        <f t="shared" si="593"/>
        <v>-388784.00999999995</v>
      </c>
      <c r="BR471" s="108">
        <f t="shared" si="593"/>
        <v>0</v>
      </c>
      <c r="BS471" s="108">
        <f t="shared" si="593"/>
        <v>-219980.35506999999</v>
      </c>
      <c r="BT471" s="108">
        <f t="shared" si="593"/>
        <v>0</v>
      </c>
      <c r="BU471" s="108">
        <f t="shared" si="593"/>
        <v>0</v>
      </c>
      <c r="BV471" s="108">
        <f t="shared" si="593"/>
        <v>-2812325.3526437003</v>
      </c>
      <c r="BW471" s="108">
        <f t="shared" si="593"/>
        <v>0</v>
      </c>
      <c r="BX471" s="108">
        <f t="shared" si="593"/>
        <v>3853068.8837357447</v>
      </c>
      <c r="BY471" s="108">
        <f t="shared" si="593"/>
        <v>22306470.316072073</v>
      </c>
      <c r="BZ471" s="108">
        <f t="shared" si="593"/>
        <v>83003547.669635743</v>
      </c>
      <c r="CA471" s="108">
        <f t="shared" ref="CA471:EL471" si="595">SUM(CA468:CA470)</f>
        <v>0</v>
      </c>
      <c r="CB471" s="108">
        <f t="shared" si="595"/>
        <v>0</v>
      </c>
      <c r="CC471" s="108">
        <f t="shared" si="595"/>
        <v>0</v>
      </c>
      <c r="CD471" s="108">
        <f t="shared" si="595"/>
        <v>5370042.7846080065</v>
      </c>
      <c r="CE471" s="108">
        <f t="shared" si="595"/>
        <v>0</v>
      </c>
      <c r="CF471" s="108">
        <f t="shared" si="595"/>
        <v>0</v>
      </c>
      <c r="CG471" s="108">
        <f t="shared" si="595"/>
        <v>0</v>
      </c>
      <c r="CH471" s="108">
        <f t="shared" si="595"/>
        <v>0</v>
      </c>
      <c r="CI471" s="108">
        <f t="shared" si="595"/>
        <v>0</v>
      </c>
      <c r="CJ471" s="108">
        <f t="shared" si="595"/>
        <v>0</v>
      </c>
      <c r="CK471" s="108">
        <f t="shared" si="595"/>
        <v>0</v>
      </c>
      <c r="CL471" s="108">
        <f t="shared" si="595"/>
        <v>0</v>
      </c>
      <c r="CM471" s="108">
        <f t="shared" si="595"/>
        <v>0</v>
      </c>
      <c r="CN471" s="108">
        <f t="shared" si="595"/>
        <v>0</v>
      </c>
      <c r="CO471" s="108">
        <f t="shared" si="595"/>
        <v>0</v>
      </c>
      <c r="CP471" s="108">
        <f t="shared" si="595"/>
        <v>0</v>
      </c>
      <c r="CQ471" s="108">
        <f t="shared" si="595"/>
        <v>0</v>
      </c>
      <c r="CR471" s="108">
        <f t="shared" si="595"/>
        <v>0</v>
      </c>
      <c r="CS471" s="108">
        <f t="shared" si="595"/>
        <v>0</v>
      </c>
      <c r="CT471" s="108">
        <f t="shared" si="595"/>
        <v>0</v>
      </c>
      <c r="CU471" s="108">
        <f t="shared" si="595"/>
        <v>0</v>
      </c>
      <c r="CV471" s="108">
        <f t="shared" si="595"/>
        <v>0</v>
      </c>
      <c r="CW471" s="108">
        <f t="shared" si="595"/>
        <v>0</v>
      </c>
      <c r="CX471" s="108">
        <f t="shared" si="595"/>
        <v>0</v>
      </c>
      <c r="CY471" s="108">
        <f t="shared" si="595"/>
        <v>3492135.9671265553</v>
      </c>
      <c r="CZ471" s="108">
        <f t="shared" si="595"/>
        <v>0</v>
      </c>
      <c r="DA471" s="108">
        <f t="shared" si="595"/>
        <v>0</v>
      </c>
      <c r="DB471" s="108">
        <f t="shared" si="595"/>
        <v>0</v>
      </c>
      <c r="DC471" s="108">
        <f t="shared" si="595"/>
        <v>0</v>
      </c>
      <c r="DD471" s="108">
        <f t="shared" si="595"/>
        <v>0</v>
      </c>
      <c r="DE471" s="108">
        <f t="shared" si="595"/>
        <v>-1521122.0332879999</v>
      </c>
      <c r="DF471" s="108">
        <f t="shared" si="595"/>
        <v>-1214305.1100000001</v>
      </c>
      <c r="DG471" s="108">
        <f t="shared" si="595"/>
        <v>-6532.3204640000004</v>
      </c>
      <c r="DH471" s="108">
        <f t="shared" si="595"/>
        <v>-655943.81226599985</v>
      </c>
      <c r="DI471" s="108">
        <f t="shared" si="595"/>
        <v>0</v>
      </c>
      <c r="DJ471" s="108">
        <f t="shared" si="595"/>
        <v>-5650794.3732144078</v>
      </c>
      <c r="DK471" s="108">
        <f t="shared" si="595"/>
        <v>0</v>
      </c>
      <c r="DL471" s="108">
        <f t="shared" si="595"/>
        <v>-186518.89749784674</v>
      </c>
      <c r="DM471" s="108">
        <f t="shared" si="595"/>
        <v>82817028.772137895</v>
      </c>
      <c r="DN471" s="108">
        <f t="shared" si="595"/>
        <v>0</v>
      </c>
      <c r="DO471" s="108">
        <f t="shared" si="595"/>
        <v>0</v>
      </c>
      <c r="DP471" s="108">
        <f t="shared" si="595"/>
        <v>0</v>
      </c>
      <c r="DQ471" s="108">
        <f t="shared" si="595"/>
        <v>3098447.5482264757</v>
      </c>
      <c r="DR471" s="108">
        <f t="shared" si="595"/>
        <v>0</v>
      </c>
      <c r="DS471" s="108">
        <f t="shared" si="595"/>
        <v>0</v>
      </c>
      <c r="DT471" s="108">
        <f t="shared" si="595"/>
        <v>0</v>
      </c>
      <c r="DU471" s="108">
        <f t="shared" si="595"/>
        <v>0</v>
      </c>
      <c r="DV471" s="108">
        <f t="shared" si="595"/>
        <v>0</v>
      </c>
      <c r="DW471" s="108">
        <f t="shared" si="595"/>
        <v>0</v>
      </c>
      <c r="DX471" s="108">
        <f t="shared" si="595"/>
        <v>0</v>
      </c>
      <c r="DY471" s="108">
        <f t="shared" si="595"/>
        <v>0</v>
      </c>
      <c r="DZ471" s="108">
        <f t="shared" si="595"/>
        <v>0</v>
      </c>
      <c r="EA471" s="108">
        <f t="shared" si="595"/>
        <v>0</v>
      </c>
      <c r="EB471" s="108">
        <f t="shared" si="595"/>
        <v>0</v>
      </c>
      <c r="EC471" s="108">
        <f t="shared" si="595"/>
        <v>0</v>
      </c>
      <c r="ED471" s="108">
        <f t="shared" si="595"/>
        <v>0</v>
      </c>
      <c r="EE471" s="108">
        <f t="shared" si="595"/>
        <v>0</v>
      </c>
      <c r="EF471" s="108">
        <f t="shared" si="595"/>
        <v>0</v>
      </c>
      <c r="EG471" s="108">
        <f t="shared" si="595"/>
        <v>0</v>
      </c>
      <c r="EH471" s="108">
        <f t="shared" si="595"/>
        <v>0</v>
      </c>
      <c r="EI471" s="108">
        <f t="shared" si="595"/>
        <v>0</v>
      </c>
      <c r="EJ471" s="108">
        <f t="shared" si="595"/>
        <v>1217861.1880743909</v>
      </c>
      <c r="EK471" s="108">
        <f t="shared" si="595"/>
        <v>-13882024.963412002</v>
      </c>
      <c r="EL471" s="108">
        <f t="shared" si="595"/>
        <v>-15203.916388063459</v>
      </c>
      <c r="EM471" s="108">
        <f t="shared" ref="EM471:EY471" si="596">SUM(EM468:EM470)</f>
        <v>0</v>
      </c>
      <c r="EN471" s="108">
        <f t="shared" si="596"/>
        <v>0</v>
      </c>
      <c r="EO471" s="108">
        <f t="shared" si="596"/>
        <v>0</v>
      </c>
      <c r="EP471" s="108">
        <f t="shared" si="596"/>
        <v>0</v>
      </c>
      <c r="EQ471" s="108">
        <f t="shared" si="596"/>
        <v>0</v>
      </c>
      <c r="ER471" s="108">
        <f t="shared" si="596"/>
        <v>-2731368.5525700003</v>
      </c>
      <c r="ES471" s="108">
        <f t="shared" si="596"/>
        <v>-748742.11999999965</v>
      </c>
      <c r="ET471" s="108">
        <f t="shared" si="596"/>
        <v>-5647.1726159999998</v>
      </c>
      <c r="EU471" s="108">
        <f t="shared" si="596"/>
        <v>-624553.78620600025</v>
      </c>
      <c r="EV471" s="108">
        <f t="shared" si="596"/>
        <v>1059724.5648247197</v>
      </c>
      <c r="EW471" s="108">
        <f t="shared" si="596"/>
        <v>-2652998.3896283312</v>
      </c>
      <c r="EX471" s="108">
        <f t="shared" si="596"/>
        <v>0</v>
      </c>
      <c r="EY471" s="108">
        <f t="shared" si="596"/>
        <v>-15284505.599694811</v>
      </c>
      <c r="EZ471" s="108">
        <f>SUM(EZ468:EZ470)</f>
        <v>6835445.8188794162</v>
      </c>
      <c r="FA471" s="108">
        <f>SUM(FA468:FA470)</f>
        <v>67532523.172443092</v>
      </c>
      <c r="FB471" s="108">
        <f t="shared" ref="FB471:FC471" si="597">SUM(FB468:FB470)</f>
        <v>0</v>
      </c>
      <c r="FC471" s="108">
        <f t="shared" si="597"/>
        <v>67532523.172443092</v>
      </c>
    </row>
    <row r="472" spans="1:159" ht="31.5" outlineLevel="2" x14ac:dyDescent="0.25">
      <c r="A472" s="21">
        <f t="shared" si="506"/>
        <v>464</v>
      </c>
      <c r="B472" s="281" t="s">
        <v>490</v>
      </c>
      <c r="C472" s="88" t="s">
        <v>491</v>
      </c>
      <c r="D472" s="89">
        <v>228.1</v>
      </c>
      <c r="AK472" s="106">
        <f t="shared" si="584"/>
        <v>0</v>
      </c>
      <c r="BX472" s="61">
        <f t="shared" ref="BX472:BX477" si="598">SUM(AL472:BW472)</f>
        <v>0</v>
      </c>
      <c r="BY472" s="38">
        <f t="shared" si="585"/>
        <v>0</v>
      </c>
      <c r="BZ472" s="38">
        <f t="shared" si="586"/>
        <v>0</v>
      </c>
      <c r="CB472" s="2"/>
      <c r="CC472" s="2"/>
      <c r="DL472" s="38">
        <f t="shared" ref="DL472:DL477" si="599">SUM(CA472:DK472)</f>
        <v>0</v>
      </c>
      <c r="DM472" s="38">
        <f t="shared" ref="DM472:DM477" si="600">DL472+BZ472</f>
        <v>0</v>
      </c>
      <c r="EY472" s="61">
        <f t="shared" si="589"/>
        <v>0</v>
      </c>
      <c r="EZ472" s="61">
        <f t="shared" ref="EZ472:EZ477" si="601">+BX472+AK472+DL472+EY472</f>
        <v>0</v>
      </c>
      <c r="FA472" s="61">
        <f t="shared" ref="FA472:FA477" si="602">+E472+EZ472</f>
        <v>0</v>
      </c>
      <c r="FC472" s="61">
        <f t="shared" ref="FC472:FC477" si="603">+FA472+FB472</f>
        <v>0</v>
      </c>
    </row>
    <row r="473" spans="1:159" ht="31.5" outlineLevel="2" x14ac:dyDescent="0.25">
      <c r="A473" s="21">
        <f t="shared" si="506"/>
        <v>465</v>
      </c>
      <c r="B473" s="282"/>
      <c r="C473" s="111" t="s">
        <v>492</v>
      </c>
      <c r="D473" s="121">
        <v>228.2</v>
      </c>
      <c r="AK473" s="106">
        <f t="shared" si="584"/>
        <v>0</v>
      </c>
      <c r="BX473" s="61">
        <f t="shared" si="598"/>
        <v>0</v>
      </c>
      <c r="BY473" s="38">
        <f t="shared" si="585"/>
        <v>0</v>
      </c>
      <c r="BZ473" s="38">
        <f t="shared" si="586"/>
        <v>0</v>
      </c>
      <c r="CB473" s="2"/>
      <c r="CC473" s="2"/>
      <c r="DL473" s="38">
        <f t="shared" si="599"/>
        <v>0</v>
      </c>
      <c r="DM473" s="38">
        <f t="shared" si="600"/>
        <v>0</v>
      </c>
      <c r="EY473" s="61">
        <f t="shared" si="589"/>
        <v>0</v>
      </c>
      <c r="EZ473" s="61">
        <f t="shared" si="601"/>
        <v>0</v>
      </c>
      <c r="FA473" s="61">
        <f t="shared" si="602"/>
        <v>0</v>
      </c>
      <c r="FC473" s="61">
        <f t="shared" si="603"/>
        <v>0</v>
      </c>
    </row>
    <row r="474" spans="1:159" ht="31.5" x14ac:dyDescent="0.25">
      <c r="A474" s="21">
        <f t="shared" si="506"/>
        <v>466</v>
      </c>
      <c r="B474" s="282"/>
      <c r="C474" s="111" t="s">
        <v>493</v>
      </c>
      <c r="D474" s="121">
        <v>228.3</v>
      </c>
      <c r="AK474" s="106">
        <f t="shared" si="584"/>
        <v>0</v>
      </c>
      <c r="BX474" s="61">
        <f t="shared" si="598"/>
        <v>0</v>
      </c>
      <c r="BY474" s="38">
        <f t="shared" si="585"/>
        <v>0</v>
      </c>
      <c r="BZ474" s="38">
        <f t="shared" si="586"/>
        <v>0</v>
      </c>
      <c r="CB474" s="2"/>
      <c r="CC474" s="2"/>
      <c r="DL474" s="38">
        <f t="shared" si="599"/>
        <v>0</v>
      </c>
      <c r="DM474" s="38">
        <f t="shared" si="600"/>
        <v>0</v>
      </c>
      <c r="EY474" s="61">
        <f t="shared" si="589"/>
        <v>0</v>
      </c>
      <c r="EZ474" s="61">
        <f t="shared" si="601"/>
        <v>0</v>
      </c>
      <c r="FA474" s="61">
        <f t="shared" si="602"/>
        <v>0</v>
      </c>
      <c r="FC474" s="61">
        <f t="shared" si="603"/>
        <v>0</v>
      </c>
    </row>
    <row r="475" spans="1:159" ht="31.5" x14ac:dyDescent="0.25">
      <c r="A475" s="21">
        <f t="shared" si="506"/>
        <v>467</v>
      </c>
      <c r="B475" s="282"/>
      <c r="C475" s="111" t="s">
        <v>494</v>
      </c>
      <c r="D475" s="121">
        <v>228.4</v>
      </c>
      <c r="AK475" s="106">
        <f t="shared" si="584"/>
        <v>0</v>
      </c>
      <c r="BX475" s="61">
        <f t="shared" si="598"/>
        <v>0</v>
      </c>
      <c r="BY475" s="38">
        <f t="shared" si="585"/>
        <v>0</v>
      </c>
      <c r="BZ475" s="38">
        <f t="shared" si="586"/>
        <v>0</v>
      </c>
      <c r="CB475" s="2"/>
      <c r="CC475" s="2"/>
      <c r="DL475" s="38">
        <f t="shared" si="599"/>
        <v>0</v>
      </c>
      <c r="DM475" s="38">
        <f t="shared" si="600"/>
        <v>0</v>
      </c>
      <c r="EY475" s="61">
        <f t="shared" si="589"/>
        <v>0</v>
      </c>
      <c r="EZ475" s="61">
        <f t="shared" si="601"/>
        <v>0</v>
      </c>
      <c r="FA475" s="61">
        <f t="shared" si="602"/>
        <v>0</v>
      </c>
      <c r="FC475" s="61">
        <f t="shared" si="603"/>
        <v>0</v>
      </c>
    </row>
    <row r="476" spans="1:159" outlineLevel="1" x14ac:dyDescent="0.25">
      <c r="A476" s="21">
        <f t="shared" si="506"/>
        <v>468</v>
      </c>
      <c r="B476" s="282"/>
      <c r="C476" s="111" t="s">
        <v>495</v>
      </c>
      <c r="D476" s="112">
        <v>229</v>
      </c>
      <c r="AK476" s="106">
        <f t="shared" si="584"/>
        <v>0</v>
      </c>
      <c r="BX476" s="61">
        <f t="shared" si="598"/>
        <v>0</v>
      </c>
      <c r="BY476" s="38">
        <f t="shared" si="585"/>
        <v>0</v>
      </c>
      <c r="BZ476" s="38">
        <f t="shared" si="586"/>
        <v>0</v>
      </c>
      <c r="CB476" s="2"/>
      <c r="CC476" s="2"/>
      <c r="DL476" s="38">
        <f t="shared" si="599"/>
        <v>0</v>
      </c>
      <c r="DM476" s="38">
        <f t="shared" si="600"/>
        <v>0</v>
      </c>
      <c r="EY476" s="61">
        <f t="shared" si="589"/>
        <v>0</v>
      </c>
      <c r="EZ476" s="61">
        <f t="shared" si="601"/>
        <v>0</v>
      </c>
      <c r="FA476" s="61">
        <f t="shared" si="602"/>
        <v>0</v>
      </c>
      <c r="FC476" s="61">
        <f t="shared" si="603"/>
        <v>0</v>
      </c>
    </row>
    <row r="477" spans="1:159" outlineLevel="1" x14ac:dyDescent="0.25">
      <c r="A477" s="21">
        <f t="shared" si="506"/>
        <v>469</v>
      </c>
      <c r="B477" s="283"/>
      <c r="C477" s="90" t="s">
        <v>496</v>
      </c>
      <c r="D477" s="113">
        <v>230</v>
      </c>
      <c r="E477" s="61">
        <v>-13258273.190839751</v>
      </c>
      <c r="X477" s="61">
        <v>-1198658.0199242497</v>
      </c>
      <c r="Y477" s="61"/>
      <c r="AC477" s="61"/>
      <c r="AK477" s="106">
        <f t="shared" si="584"/>
        <v>-1198658.0199242497</v>
      </c>
      <c r="BI477" s="61"/>
      <c r="BN477" s="61"/>
      <c r="BO477" s="61"/>
      <c r="BQ477" s="61"/>
      <c r="BR477" s="61"/>
      <c r="BS477" s="61"/>
      <c r="BU477" s="61"/>
      <c r="BV477" s="61"/>
      <c r="BX477" s="61">
        <f t="shared" si="598"/>
        <v>0</v>
      </c>
      <c r="BY477" s="38">
        <f t="shared" si="585"/>
        <v>-1198658.0199242497</v>
      </c>
      <c r="BZ477" s="38">
        <f t="shared" si="586"/>
        <v>-14456931.210764</v>
      </c>
      <c r="CB477" s="2"/>
      <c r="CC477" s="2"/>
      <c r="DC477" s="61"/>
      <c r="DD477" s="61"/>
      <c r="DJ477" s="61"/>
      <c r="DL477" s="38">
        <f t="shared" si="599"/>
        <v>0</v>
      </c>
      <c r="DM477" s="38">
        <f t="shared" si="600"/>
        <v>-14456931.210764</v>
      </c>
      <c r="EP477" s="61"/>
      <c r="EQ477" s="61"/>
      <c r="EW477" s="61"/>
      <c r="EY477" s="61">
        <f t="shared" si="589"/>
        <v>0</v>
      </c>
      <c r="EZ477" s="61">
        <f t="shared" si="601"/>
        <v>-1198658.0199242497</v>
      </c>
      <c r="FA477" s="61">
        <f t="shared" si="602"/>
        <v>-14456931.210764</v>
      </c>
      <c r="FC477" s="61">
        <f t="shared" si="603"/>
        <v>-14456931.210764</v>
      </c>
    </row>
    <row r="478" spans="1:159" outlineLevel="1" x14ac:dyDescent="0.25">
      <c r="A478" s="21">
        <f t="shared" si="506"/>
        <v>470</v>
      </c>
      <c r="B478" s="284" t="s">
        <v>497</v>
      </c>
      <c r="C478" s="285"/>
      <c r="D478" s="286"/>
      <c r="E478" s="108">
        <f t="shared" ref="E478:BZ478" si="604">SUM(E472:E477)</f>
        <v>-13258273.190839751</v>
      </c>
      <c r="F478" s="108">
        <f t="shared" si="604"/>
        <v>0</v>
      </c>
      <c r="G478" s="108">
        <f t="shared" si="604"/>
        <v>0</v>
      </c>
      <c r="H478" s="108">
        <f t="shared" si="604"/>
        <v>0</v>
      </c>
      <c r="I478" s="108">
        <f t="shared" si="604"/>
        <v>0</v>
      </c>
      <c r="J478" s="108">
        <f t="shared" si="604"/>
        <v>0</v>
      </c>
      <c r="K478" s="108">
        <f t="shared" si="604"/>
        <v>0</v>
      </c>
      <c r="L478" s="108">
        <f t="shared" si="604"/>
        <v>0</v>
      </c>
      <c r="M478" s="108">
        <f t="shared" si="604"/>
        <v>0</v>
      </c>
      <c r="N478" s="108">
        <f t="shared" si="604"/>
        <v>0</v>
      </c>
      <c r="O478" s="108">
        <f t="shared" si="604"/>
        <v>0</v>
      </c>
      <c r="P478" s="108">
        <f t="shared" si="604"/>
        <v>0</v>
      </c>
      <c r="Q478" s="108">
        <f t="shared" si="604"/>
        <v>0</v>
      </c>
      <c r="R478" s="108">
        <f t="shared" si="604"/>
        <v>0</v>
      </c>
      <c r="S478" s="108">
        <f t="shared" si="604"/>
        <v>0</v>
      </c>
      <c r="T478" s="108">
        <f t="shared" si="604"/>
        <v>0</v>
      </c>
      <c r="U478" s="108">
        <f t="shared" si="604"/>
        <v>0</v>
      </c>
      <c r="V478" s="108">
        <f t="shared" si="604"/>
        <v>0</v>
      </c>
      <c r="W478" s="108">
        <f t="shared" si="604"/>
        <v>0</v>
      </c>
      <c r="X478" s="108">
        <f t="shared" si="604"/>
        <v>-1198658.0199242497</v>
      </c>
      <c r="Y478" s="108">
        <f t="shared" si="604"/>
        <v>0</v>
      </c>
      <c r="Z478" s="108">
        <f t="shared" si="604"/>
        <v>0</v>
      </c>
      <c r="AA478" s="108">
        <f t="shared" si="604"/>
        <v>0</v>
      </c>
      <c r="AB478" s="108">
        <f t="shared" si="604"/>
        <v>0</v>
      </c>
      <c r="AC478" s="108">
        <f t="shared" si="604"/>
        <v>0</v>
      </c>
      <c r="AD478" s="108">
        <f t="shared" si="604"/>
        <v>0</v>
      </c>
      <c r="AE478" s="108">
        <f t="shared" si="604"/>
        <v>0</v>
      </c>
      <c r="AF478" s="108">
        <f t="shared" si="604"/>
        <v>0</v>
      </c>
      <c r="AG478" s="108">
        <f t="shared" si="604"/>
        <v>0</v>
      </c>
      <c r="AH478" s="108">
        <f t="shared" si="604"/>
        <v>0</v>
      </c>
      <c r="AI478" s="108">
        <f t="shared" si="604"/>
        <v>0</v>
      </c>
      <c r="AJ478" s="108">
        <f t="shared" si="604"/>
        <v>0</v>
      </c>
      <c r="AK478" s="108">
        <f t="shared" si="604"/>
        <v>-1198658.0199242497</v>
      </c>
      <c r="AL478" s="108">
        <f t="shared" si="604"/>
        <v>0</v>
      </c>
      <c r="AM478" s="108">
        <f t="shared" si="604"/>
        <v>0</v>
      </c>
      <c r="AN478" s="108">
        <f t="shared" si="604"/>
        <v>0</v>
      </c>
      <c r="AO478" s="108">
        <f t="shared" si="604"/>
        <v>0</v>
      </c>
      <c r="AP478" s="108">
        <f t="shared" si="604"/>
        <v>0</v>
      </c>
      <c r="AQ478" s="108">
        <f t="shared" si="604"/>
        <v>0</v>
      </c>
      <c r="AR478" s="108">
        <f t="shared" si="604"/>
        <v>0</v>
      </c>
      <c r="AS478" s="108">
        <f t="shared" si="604"/>
        <v>0</v>
      </c>
      <c r="AT478" s="108">
        <f t="shared" si="604"/>
        <v>0</v>
      </c>
      <c r="AU478" s="108">
        <f t="shared" si="604"/>
        <v>0</v>
      </c>
      <c r="AV478" s="108">
        <f t="shared" si="604"/>
        <v>0</v>
      </c>
      <c r="AW478" s="108">
        <f t="shared" si="604"/>
        <v>0</v>
      </c>
      <c r="AX478" s="108">
        <f t="shared" si="604"/>
        <v>0</v>
      </c>
      <c r="AY478" s="108">
        <f t="shared" si="604"/>
        <v>0</v>
      </c>
      <c r="AZ478" s="108">
        <f t="shared" si="604"/>
        <v>0</v>
      </c>
      <c r="BA478" s="108">
        <f t="shared" si="604"/>
        <v>0</v>
      </c>
      <c r="BB478" s="108">
        <f t="shared" si="604"/>
        <v>0</v>
      </c>
      <c r="BC478" s="108">
        <f t="shared" si="604"/>
        <v>0</v>
      </c>
      <c r="BD478" s="108">
        <f t="shared" si="604"/>
        <v>0</v>
      </c>
      <c r="BE478" s="108">
        <f t="shared" si="604"/>
        <v>0</v>
      </c>
      <c r="BF478" s="108">
        <f t="shared" si="604"/>
        <v>0</v>
      </c>
      <c r="BG478" s="108">
        <f t="shared" si="604"/>
        <v>0</v>
      </c>
      <c r="BH478" s="108">
        <f t="shared" si="604"/>
        <v>0</v>
      </c>
      <c r="BI478" s="108">
        <f t="shared" si="604"/>
        <v>0</v>
      </c>
      <c r="BJ478" s="108">
        <f t="shared" si="604"/>
        <v>0</v>
      </c>
      <c r="BK478" s="108">
        <f t="shared" si="604"/>
        <v>0</v>
      </c>
      <c r="BL478" s="108">
        <f t="shared" si="604"/>
        <v>0</v>
      </c>
      <c r="BM478" s="108">
        <f t="shared" si="604"/>
        <v>0</v>
      </c>
      <c r="BN478" s="108">
        <f t="shared" si="604"/>
        <v>0</v>
      </c>
      <c r="BO478" s="108">
        <f t="shared" ref="BO478:BP478" si="605">SUM(BO472:BO477)</f>
        <v>0</v>
      </c>
      <c r="BP478" s="108">
        <f t="shared" si="605"/>
        <v>0</v>
      </c>
      <c r="BQ478" s="108">
        <f t="shared" si="604"/>
        <v>0</v>
      </c>
      <c r="BR478" s="108">
        <f t="shared" si="604"/>
        <v>0</v>
      </c>
      <c r="BS478" s="108">
        <f t="shared" si="604"/>
        <v>0</v>
      </c>
      <c r="BT478" s="108">
        <f t="shared" si="604"/>
        <v>0</v>
      </c>
      <c r="BU478" s="108">
        <f t="shared" si="604"/>
        <v>0</v>
      </c>
      <c r="BV478" s="108">
        <f t="shared" si="604"/>
        <v>0</v>
      </c>
      <c r="BW478" s="108">
        <f t="shared" si="604"/>
        <v>0</v>
      </c>
      <c r="BX478" s="108">
        <f t="shared" si="604"/>
        <v>0</v>
      </c>
      <c r="BY478" s="108">
        <f t="shared" si="604"/>
        <v>-1198658.0199242497</v>
      </c>
      <c r="BZ478" s="108">
        <f t="shared" si="604"/>
        <v>-14456931.210764</v>
      </c>
      <c r="CA478" s="108">
        <f t="shared" ref="CA478:EL478" si="606">SUM(CA472:CA477)</f>
        <v>0</v>
      </c>
      <c r="CB478" s="108">
        <f t="shared" si="606"/>
        <v>0</v>
      </c>
      <c r="CC478" s="108">
        <f t="shared" si="606"/>
        <v>0</v>
      </c>
      <c r="CD478" s="108">
        <f t="shared" si="606"/>
        <v>0</v>
      </c>
      <c r="CE478" s="108">
        <f t="shared" si="606"/>
        <v>0</v>
      </c>
      <c r="CF478" s="108">
        <f t="shared" si="606"/>
        <v>0</v>
      </c>
      <c r="CG478" s="108">
        <f t="shared" si="606"/>
        <v>0</v>
      </c>
      <c r="CH478" s="108">
        <f t="shared" si="606"/>
        <v>0</v>
      </c>
      <c r="CI478" s="108">
        <f t="shared" si="606"/>
        <v>0</v>
      </c>
      <c r="CJ478" s="108">
        <f t="shared" si="606"/>
        <v>0</v>
      </c>
      <c r="CK478" s="108">
        <f t="shared" si="606"/>
        <v>0</v>
      </c>
      <c r="CL478" s="108">
        <f t="shared" si="606"/>
        <v>0</v>
      </c>
      <c r="CM478" s="108">
        <f t="shared" si="606"/>
        <v>0</v>
      </c>
      <c r="CN478" s="108">
        <f t="shared" si="606"/>
        <v>0</v>
      </c>
      <c r="CO478" s="108">
        <f t="shared" si="606"/>
        <v>0</v>
      </c>
      <c r="CP478" s="108">
        <f t="shared" si="606"/>
        <v>0</v>
      </c>
      <c r="CQ478" s="108">
        <f t="shared" si="606"/>
        <v>0</v>
      </c>
      <c r="CR478" s="108">
        <f t="shared" si="606"/>
        <v>0</v>
      </c>
      <c r="CS478" s="108">
        <f t="shared" si="606"/>
        <v>0</v>
      </c>
      <c r="CT478" s="108">
        <f t="shared" si="606"/>
        <v>0</v>
      </c>
      <c r="CU478" s="108">
        <f t="shared" si="606"/>
        <v>0</v>
      </c>
      <c r="CV478" s="108">
        <f t="shared" si="606"/>
        <v>0</v>
      </c>
      <c r="CW478" s="108">
        <f t="shared" si="606"/>
        <v>0</v>
      </c>
      <c r="CX478" s="108">
        <f t="shared" si="606"/>
        <v>0</v>
      </c>
      <c r="CY478" s="108">
        <f t="shared" si="606"/>
        <v>0</v>
      </c>
      <c r="CZ478" s="108">
        <f t="shared" si="606"/>
        <v>0</v>
      </c>
      <c r="DA478" s="108">
        <f t="shared" si="606"/>
        <v>0</v>
      </c>
      <c r="DB478" s="108">
        <f t="shared" si="606"/>
        <v>0</v>
      </c>
      <c r="DC478" s="108">
        <f t="shared" si="606"/>
        <v>0</v>
      </c>
      <c r="DD478" s="108">
        <f t="shared" si="606"/>
        <v>0</v>
      </c>
      <c r="DE478" s="108">
        <f t="shared" si="606"/>
        <v>0</v>
      </c>
      <c r="DF478" s="108">
        <f t="shared" si="606"/>
        <v>0</v>
      </c>
      <c r="DG478" s="108">
        <f t="shared" si="606"/>
        <v>0</v>
      </c>
      <c r="DH478" s="108">
        <f t="shared" si="606"/>
        <v>0</v>
      </c>
      <c r="DI478" s="108">
        <f t="shared" si="606"/>
        <v>0</v>
      </c>
      <c r="DJ478" s="108">
        <f t="shared" si="606"/>
        <v>0</v>
      </c>
      <c r="DK478" s="108">
        <f t="shared" si="606"/>
        <v>0</v>
      </c>
      <c r="DL478" s="108">
        <f t="shared" si="606"/>
        <v>0</v>
      </c>
      <c r="DM478" s="108">
        <f t="shared" si="606"/>
        <v>-14456931.210764</v>
      </c>
      <c r="DN478" s="108">
        <f t="shared" si="606"/>
        <v>0</v>
      </c>
      <c r="DO478" s="108">
        <f t="shared" si="606"/>
        <v>0</v>
      </c>
      <c r="DP478" s="108">
        <f t="shared" si="606"/>
        <v>0</v>
      </c>
      <c r="DQ478" s="108">
        <f t="shared" si="606"/>
        <v>0</v>
      </c>
      <c r="DR478" s="108">
        <f t="shared" si="606"/>
        <v>0</v>
      </c>
      <c r="DS478" s="108">
        <f t="shared" si="606"/>
        <v>0</v>
      </c>
      <c r="DT478" s="108">
        <f t="shared" si="606"/>
        <v>0</v>
      </c>
      <c r="DU478" s="108">
        <f t="shared" si="606"/>
        <v>0</v>
      </c>
      <c r="DV478" s="108">
        <f t="shared" si="606"/>
        <v>0</v>
      </c>
      <c r="DW478" s="108">
        <f t="shared" si="606"/>
        <v>0</v>
      </c>
      <c r="DX478" s="108">
        <f t="shared" si="606"/>
        <v>0</v>
      </c>
      <c r="DY478" s="108">
        <f t="shared" si="606"/>
        <v>0</v>
      </c>
      <c r="DZ478" s="108">
        <f t="shared" si="606"/>
        <v>0</v>
      </c>
      <c r="EA478" s="108">
        <f t="shared" si="606"/>
        <v>0</v>
      </c>
      <c r="EB478" s="108">
        <f t="shared" si="606"/>
        <v>0</v>
      </c>
      <c r="EC478" s="108">
        <f t="shared" si="606"/>
        <v>0</v>
      </c>
      <c r="ED478" s="108">
        <f t="shared" si="606"/>
        <v>0</v>
      </c>
      <c r="EE478" s="108">
        <f t="shared" si="606"/>
        <v>0</v>
      </c>
      <c r="EF478" s="108">
        <f t="shared" si="606"/>
        <v>0</v>
      </c>
      <c r="EG478" s="108">
        <f t="shared" si="606"/>
        <v>0</v>
      </c>
      <c r="EH478" s="108">
        <f t="shared" si="606"/>
        <v>0</v>
      </c>
      <c r="EI478" s="108">
        <f t="shared" si="606"/>
        <v>0</v>
      </c>
      <c r="EJ478" s="108">
        <f t="shared" si="606"/>
        <v>0</v>
      </c>
      <c r="EK478" s="108">
        <f t="shared" si="606"/>
        <v>0</v>
      </c>
      <c r="EL478" s="108">
        <f t="shared" si="606"/>
        <v>0</v>
      </c>
      <c r="EM478" s="108">
        <f t="shared" ref="EM478:EY478" si="607">SUM(EM472:EM477)</f>
        <v>0</v>
      </c>
      <c r="EN478" s="108">
        <f t="shared" si="607"/>
        <v>0</v>
      </c>
      <c r="EO478" s="108">
        <f t="shared" si="607"/>
        <v>0</v>
      </c>
      <c r="EP478" s="108">
        <f t="shared" si="607"/>
        <v>0</v>
      </c>
      <c r="EQ478" s="108">
        <f t="shared" si="607"/>
        <v>0</v>
      </c>
      <c r="ER478" s="108">
        <f t="shared" si="607"/>
        <v>0</v>
      </c>
      <c r="ES478" s="108">
        <f t="shared" si="607"/>
        <v>0</v>
      </c>
      <c r="ET478" s="108">
        <f t="shared" si="607"/>
        <v>0</v>
      </c>
      <c r="EU478" s="108">
        <f t="shared" si="607"/>
        <v>0</v>
      </c>
      <c r="EV478" s="108">
        <f t="shared" si="607"/>
        <v>0</v>
      </c>
      <c r="EW478" s="108">
        <f t="shared" si="607"/>
        <v>0</v>
      </c>
      <c r="EX478" s="108">
        <f t="shared" si="607"/>
        <v>0</v>
      </c>
      <c r="EY478" s="108">
        <f t="shared" si="607"/>
        <v>0</v>
      </c>
      <c r="EZ478" s="108">
        <f>SUM(EZ472:EZ477)</f>
        <v>-1198658.0199242497</v>
      </c>
      <c r="FA478" s="108">
        <f>SUM(FA472:FA477)</f>
        <v>-14456931.210764</v>
      </c>
      <c r="FB478" s="108">
        <f t="shared" ref="FB478:FC478" si="608">SUM(FB472:FB477)</f>
        <v>0</v>
      </c>
      <c r="FC478" s="108">
        <f t="shared" si="608"/>
        <v>-14456931.210764</v>
      </c>
    </row>
    <row r="479" spans="1:159" ht="31.5" outlineLevel="1" x14ac:dyDescent="0.25">
      <c r="A479" s="21">
        <f t="shared" si="506"/>
        <v>471</v>
      </c>
      <c r="B479" s="158" t="s">
        <v>498</v>
      </c>
      <c r="C479" s="104" t="s">
        <v>498</v>
      </c>
      <c r="D479" s="74">
        <v>235</v>
      </c>
      <c r="AK479" s="6"/>
      <c r="BX479" s="61">
        <f>SUM(AL479:BW479)</f>
        <v>0</v>
      </c>
      <c r="BY479" s="38">
        <f t="shared" si="585"/>
        <v>0</v>
      </c>
      <c r="BZ479" s="38">
        <f t="shared" si="586"/>
        <v>0</v>
      </c>
      <c r="CB479" s="2"/>
      <c r="CC479" s="2"/>
      <c r="DL479" s="38">
        <f t="shared" ref="DL479" si="609">SUM(CA479:DK479)</f>
        <v>0</v>
      </c>
      <c r="DM479" s="38">
        <f t="shared" ref="DM479" si="610">DL479+BZ479</f>
        <v>0</v>
      </c>
      <c r="EY479" s="61">
        <f t="shared" si="589"/>
        <v>0</v>
      </c>
      <c r="EZ479" s="61">
        <f t="shared" ref="EZ479" si="611">+BX479+AK479+DL479+EY479</f>
        <v>0</v>
      </c>
      <c r="FA479" s="61">
        <f t="shared" ref="FA479" si="612">+E479+EZ479</f>
        <v>0</v>
      </c>
      <c r="FC479" s="61">
        <f t="shared" ref="FC479" si="613">+FA479+FB479</f>
        <v>0</v>
      </c>
    </row>
    <row r="480" spans="1:159" outlineLevel="1" x14ac:dyDescent="0.25">
      <c r="A480" s="21">
        <f t="shared" si="506"/>
        <v>472</v>
      </c>
      <c r="B480" s="270" t="s">
        <v>499</v>
      </c>
      <c r="C480" s="270"/>
      <c r="D480" s="271"/>
      <c r="E480" s="159">
        <f t="shared" ref="E480:BP480" si="614">+E478+E471</f>
        <v>47438804.162723914</v>
      </c>
      <c r="F480" s="159">
        <f t="shared" si="614"/>
        <v>0</v>
      </c>
      <c r="G480" s="159">
        <f t="shared" si="614"/>
        <v>0</v>
      </c>
      <c r="H480" s="159">
        <f t="shared" si="614"/>
        <v>0</v>
      </c>
      <c r="I480" s="159">
        <f t="shared" si="614"/>
        <v>0</v>
      </c>
      <c r="J480" s="159">
        <f t="shared" si="614"/>
        <v>0</v>
      </c>
      <c r="K480" s="159">
        <f t="shared" si="614"/>
        <v>0</v>
      </c>
      <c r="L480" s="159">
        <f t="shared" si="614"/>
        <v>0</v>
      </c>
      <c r="M480" s="159">
        <f t="shared" si="614"/>
        <v>0</v>
      </c>
      <c r="N480" s="159">
        <f t="shared" si="614"/>
        <v>0</v>
      </c>
      <c r="O480" s="159">
        <f t="shared" si="614"/>
        <v>0</v>
      </c>
      <c r="P480" s="159">
        <f t="shared" si="614"/>
        <v>0</v>
      </c>
      <c r="Q480" s="159">
        <f t="shared" si="614"/>
        <v>0</v>
      </c>
      <c r="R480" s="159">
        <f t="shared" si="614"/>
        <v>0</v>
      </c>
      <c r="S480" s="159">
        <f t="shared" si="614"/>
        <v>0</v>
      </c>
      <c r="T480" s="159">
        <f t="shared" si="614"/>
        <v>0</v>
      </c>
      <c r="U480" s="159">
        <f t="shared" si="614"/>
        <v>0</v>
      </c>
      <c r="V480" s="159">
        <f t="shared" si="614"/>
        <v>0</v>
      </c>
      <c r="W480" s="159">
        <f t="shared" si="614"/>
        <v>0</v>
      </c>
      <c r="X480" s="159">
        <f t="shared" si="614"/>
        <v>17254743.412412081</v>
      </c>
      <c r="Y480" s="159">
        <f t="shared" si="614"/>
        <v>0</v>
      </c>
      <c r="Z480" s="159">
        <f t="shared" si="614"/>
        <v>0</v>
      </c>
      <c r="AA480" s="159">
        <f t="shared" si="614"/>
        <v>0</v>
      </c>
      <c r="AB480" s="159">
        <f t="shared" si="614"/>
        <v>0</v>
      </c>
      <c r="AC480" s="159">
        <f t="shared" si="614"/>
        <v>0</v>
      </c>
      <c r="AD480" s="159">
        <f t="shared" si="614"/>
        <v>0</v>
      </c>
      <c r="AE480" s="159">
        <f t="shared" si="614"/>
        <v>0</v>
      </c>
      <c r="AF480" s="159">
        <f t="shared" si="614"/>
        <v>0</v>
      </c>
      <c r="AG480" s="159">
        <f t="shared" si="614"/>
        <v>0</v>
      </c>
      <c r="AH480" s="159">
        <f t="shared" si="614"/>
        <v>0</v>
      </c>
      <c r="AI480" s="159">
        <f t="shared" si="614"/>
        <v>0</v>
      </c>
      <c r="AJ480" s="159">
        <f t="shared" si="614"/>
        <v>0</v>
      </c>
      <c r="AK480" s="159">
        <f t="shared" si="614"/>
        <v>17254743.412412081</v>
      </c>
      <c r="AL480" s="159">
        <f t="shared" si="614"/>
        <v>0</v>
      </c>
      <c r="AM480" s="159">
        <f t="shared" si="614"/>
        <v>0</v>
      </c>
      <c r="AN480" s="159">
        <f t="shared" si="614"/>
        <v>0</v>
      </c>
      <c r="AO480" s="159">
        <f t="shared" si="614"/>
        <v>4356717.7706340253</v>
      </c>
      <c r="AP480" s="159">
        <f t="shared" si="614"/>
        <v>0</v>
      </c>
      <c r="AQ480" s="159">
        <f t="shared" si="614"/>
        <v>0</v>
      </c>
      <c r="AR480" s="159">
        <f t="shared" si="614"/>
        <v>0</v>
      </c>
      <c r="AS480" s="159">
        <f t="shared" si="614"/>
        <v>0</v>
      </c>
      <c r="AT480" s="159">
        <f t="shared" si="614"/>
        <v>0</v>
      </c>
      <c r="AU480" s="159">
        <f t="shared" si="614"/>
        <v>0</v>
      </c>
      <c r="AV480" s="159">
        <f t="shared" si="614"/>
        <v>0</v>
      </c>
      <c r="AW480" s="159">
        <f t="shared" si="614"/>
        <v>0</v>
      </c>
      <c r="AX480" s="159">
        <f t="shared" si="614"/>
        <v>0</v>
      </c>
      <c r="AY480" s="159">
        <f t="shared" si="614"/>
        <v>0</v>
      </c>
      <c r="AZ480" s="159">
        <f t="shared" si="614"/>
        <v>0</v>
      </c>
      <c r="BA480" s="159">
        <f t="shared" si="614"/>
        <v>0</v>
      </c>
      <c r="BB480" s="159">
        <f t="shared" si="614"/>
        <v>0</v>
      </c>
      <c r="BC480" s="159">
        <f t="shared" si="614"/>
        <v>0</v>
      </c>
      <c r="BD480" s="159">
        <f t="shared" si="614"/>
        <v>0</v>
      </c>
      <c r="BE480" s="159">
        <f t="shared" si="614"/>
        <v>0</v>
      </c>
      <c r="BF480" s="159">
        <f t="shared" si="614"/>
        <v>0</v>
      </c>
      <c r="BG480" s="159">
        <f t="shared" si="614"/>
        <v>0</v>
      </c>
      <c r="BH480" s="159">
        <f t="shared" si="614"/>
        <v>0</v>
      </c>
      <c r="BI480" s="159">
        <f t="shared" si="614"/>
        <v>0</v>
      </c>
      <c r="BJ480" s="159">
        <f t="shared" si="614"/>
        <v>3230272.3808734193</v>
      </c>
      <c r="BK480" s="159">
        <f t="shared" si="614"/>
        <v>0</v>
      </c>
      <c r="BL480" s="159">
        <f t="shared" si="614"/>
        <v>0</v>
      </c>
      <c r="BM480" s="159">
        <f t="shared" si="614"/>
        <v>0</v>
      </c>
      <c r="BN480" s="159">
        <f t="shared" si="614"/>
        <v>0</v>
      </c>
      <c r="BO480" s="159">
        <f t="shared" si="614"/>
        <v>0</v>
      </c>
      <c r="BP480" s="159">
        <f t="shared" si="614"/>
        <v>-312831.55005800002</v>
      </c>
      <c r="BQ480" s="159">
        <f t="shared" ref="BQ480:DL480" si="615">+BQ478+BQ471</f>
        <v>-388784.00999999995</v>
      </c>
      <c r="BR480" s="159">
        <f t="shared" si="615"/>
        <v>0</v>
      </c>
      <c r="BS480" s="159">
        <f t="shared" si="615"/>
        <v>-219980.35506999999</v>
      </c>
      <c r="BT480" s="159">
        <f t="shared" si="615"/>
        <v>0</v>
      </c>
      <c r="BU480" s="159">
        <f t="shared" si="615"/>
        <v>0</v>
      </c>
      <c r="BV480" s="159">
        <f t="shared" si="615"/>
        <v>-2812325.3526437003</v>
      </c>
      <c r="BW480" s="159">
        <f t="shared" si="615"/>
        <v>0</v>
      </c>
      <c r="BX480" s="159">
        <f t="shared" si="615"/>
        <v>3853068.8837357447</v>
      </c>
      <c r="BY480" s="159">
        <f t="shared" si="615"/>
        <v>21107812.296147823</v>
      </c>
      <c r="BZ480" s="159">
        <f t="shared" si="615"/>
        <v>68546616.458871737</v>
      </c>
      <c r="CA480" s="159">
        <f t="shared" si="615"/>
        <v>0</v>
      </c>
      <c r="CB480" s="159">
        <f t="shared" si="615"/>
        <v>0</v>
      </c>
      <c r="CC480" s="159">
        <f t="shared" si="615"/>
        <v>0</v>
      </c>
      <c r="CD480" s="159">
        <f t="shared" si="615"/>
        <v>5370042.7846080065</v>
      </c>
      <c r="CE480" s="159">
        <f t="shared" si="615"/>
        <v>0</v>
      </c>
      <c r="CF480" s="159">
        <f t="shared" si="615"/>
        <v>0</v>
      </c>
      <c r="CG480" s="159">
        <f t="shared" si="615"/>
        <v>0</v>
      </c>
      <c r="CH480" s="159">
        <f t="shared" si="615"/>
        <v>0</v>
      </c>
      <c r="CI480" s="159">
        <f t="shared" si="615"/>
        <v>0</v>
      </c>
      <c r="CJ480" s="159">
        <f t="shared" si="615"/>
        <v>0</v>
      </c>
      <c r="CK480" s="159">
        <f t="shared" si="615"/>
        <v>0</v>
      </c>
      <c r="CL480" s="159">
        <f t="shared" si="615"/>
        <v>0</v>
      </c>
      <c r="CM480" s="159">
        <f t="shared" si="615"/>
        <v>0</v>
      </c>
      <c r="CN480" s="159">
        <f t="shared" si="615"/>
        <v>0</v>
      </c>
      <c r="CO480" s="159">
        <f t="shared" si="615"/>
        <v>0</v>
      </c>
      <c r="CP480" s="159">
        <f t="shared" si="615"/>
        <v>0</v>
      </c>
      <c r="CQ480" s="159">
        <f t="shared" si="615"/>
        <v>0</v>
      </c>
      <c r="CR480" s="159">
        <f t="shared" si="615"/>
        <v>0</v>
      </c>
      <c r="CS480" s="159">
        <f t="shared" si="615"/>
        <v>0</v>
      </c>
      <c r="CT480" s="159">
        <f t="shared" si="615"/>
        <v>0</v>
      </c>
      <c r="CU480" s="159">
        <f t="shared" si="615"/>
        <v>0</v>
      </c>
      <c r="CV480" s="159">
        <f t="shared" si="615"/>
        <v>0</v>
      </c>
      <c r="CW480" s="159">
        <f t="shared" si="615"/>
        <v>0</v>
      </c>
      <c r="CX480" s="159">
        <f t="shared" si="615"/>
        <v>0</v>
      </c>
      <c r="CY480" s="159">
        <f t="shared" si="615"/>
        <v>3492135.9671265553</v>
      </c>
      <c r="CZ480" s="159">
        <f t="shared" si="615"/>
        <v>0</v>
      </c>
      <c r="DA480" s="159">
        <f t="shared" si="615"/>
        <v>0</v>
      </c>
      <c r="DB480" s="159">
        <f t="shared" si="615"/>
        <v>0</v>
      </c>
      <c r="DC480" s="159">
        <f t="shared" si="615"/>
        <v>0</v>
      </c>
      <c r="DD480" s="159">
        <f t="shared" si="615"/>
        <v>0</v>
      </c>
      <c r="DE480" s="159">
        <f t="shared" si="615"/>
        <v>-1521122.0332879999</v>
      </c>
      <c r="DF480" s="159">
        <f t="shared" si="615"/>
        <v>-1214305.1100000001</v>
      </c>
      <c r="DG480" s="159">
        <f t="shared" si="615"/>
        <v>-6532.3204640000004</v>
      </c>
      <c r="DH480" s="159">
        <f t="shared" si="615"/>
        <v>-655943.81226599985</v>
      </c>
      <c r="DI480" s="159">
        <f t="shared" si="615"/>
        <v>0</v>
      </c>
      <c r="DJ480" s="159">
        <f t="shared" si="615"/>
        <v>-5650794.3732144078</v>
      </c>
      <c r="DK480" s="159">
        <f>+DK478+DK471</f>
        <v>0</v>
      </c>
      <c r="DL480" s="159">
        <f t="shared" si="615"/>
        <v>-186518.89749784674</v>
      </c>
      <c r="DM480" s="159">
        <f>+DM478+DM471</f>
        <v>68360097.561373889</v>
      </c>
      <c r="DN480" s="159">
        <f t="shared" ref="DN480:EY480" si="616">+DN478+DN471</f>
        <v>0</v>
      </c>
      <c r="DO480" s="159">
        <f t="shared" si="616"/>
        <v>0</v>
      </c>
      <c r="DP480" s="159">
        <f t="shared" si="616"/>
        <v>0</v>
      </c>
      <c r="DQ480" s="159">
        <f t="shared" si="616"/>
        <v>3098447.5482264757</v>
      </c>
      <c r="DR480" s="159">
        <f t="shared" si="616"/>
        <v>0</v>
      </c>
      <c r="DS480" s="159">
        <f t="shared" si="616"/>
        <v>0</v>
      </c>
      <c r="DT480" s="159">
        <f t="shared" si="616"/>
        <v>0</v>
      </c>
      <c r="DU480" s="159">
        <f t="shared" si="616"/>
        <v>0</v>
      </c>
      <c r="DV480" s="159">
        <f t="shared" si="616"/>
        <v>0</v>
      </c>
      <c r="DW480" s="159">
        <f t="shared" si="616"/>
        <v>0</v>
      </c>
      <c r="DX480" s="159">
        <f t="shared" si="616"/>
        <v>0</v>
      </c>
      <c r="DY480" s="159">
        <f t="shared" si="616"/>
        <v>0</v>
      </c>
      <c r="DZ480" s="159">
        <f t="shared" si="616"/>
        <v>0</v>
      </c>
      <c r="EA480" s="159">
        <f t="shared" si="616"/>
        <v>0</v>
      </c>
      <c r="EB480" s="159">
        <f t="shared" si="616"/>
        <v>0</v>
      </c>
      <c r="EC480" s="159">
        <f t="shared" si="616"/>
        <v>0</v>
      </c>
      <c r="ED480" s="159">
        <f t="shared" si="616"/>
        <v>0</v>
      </c>
      <c r="EE480" s="159">
        <f t="shared" si="616"/>
        <v>0</v>
      </c>
      <c r="EF480" s="159">
        <f t="shared" si="616"/>
        <v>0</v>
      </c>
      <c r="EG480" s="159">
        <f t="shared" si="616"/>
        <v>0</v>
      </c>
      <c r="EH480" s="159">
        <f t="shared" si="616"/>
        <v>0</v>
      </c>
      <c r="EI480" s="159">
        <f t="shared" si="616"/>
        <v>0</v>
      </c>
      <c r="EJ480" s="159">
        <f t="shared" si="616"/>
        <v>1217861.1880743909</v>
      </c>
      <c r="EK480" s="159">
        <f t="shared" si="616"/>
        <v>-13882024.963412002</v>
      </c>
      <c r="EL480" s="159">
        <f t="shared" si="616"/>
        <v>-15203.916388063459</v>
      </c>
      <c r="EM480" s="159">
        <f t="shared" si="616"/>
        <v>0</v>
      </c>
      <c r="EN480" s="159">
        <f t="shared" si="616"/>
        <v>0</v>
      </c>
      <c r="EO480" s="159">
        <f t="shared" si="616"/>
        <v>0</v>
      </c>
      <c r="EP480" s="159">
        <f t="shared" si="616"/>
        <v>0</v>
      </c>
      <c r="EQ480" s="159">
        <f t="shared" si="616"/>
        <v>0</v>
      </c>
      <c r="ER480" s="159">
        <f t="shared" si="616"/>
        <v>-2731368.5525700003</v>
      </c>
      <c r="ES480" s="159">
        <f t="shared" si="616"/>
        <v>-748742.11999999965</v>
      </c>
      <c r="ET480" s="159">
        <f t="shared" si="616"/>
        <v>-5647.1726159999998</v>
      </c>
      <c r="EU480" s="159">
        <f t="shared" si="616"/>
        <v>-624553.78620600025</v>
      </c>
      <c r="EV480" s="159">
        <f t="shared" si="616"/>
        <v>1059724.5648247197</v>
      </c>
      <c r="EW480" s="159">
        <f t="shared" si="616"/>
        <v>-2652998.3896283312</v>
      </c>
      <c r="EX480" s="159">
        <f t="shared" si="616"/>
        <v>0</v>
      </c>
      <c r="EY480" s="159">
        <f t="shared" si="616"/>
        <v>-15284505.599694811</v>
      </c>
      <c r="EZ480" s="159">
        <f>+EZ478+EZ471</f>
        <v>5636787.7989551667</v>
      </c>
      <c r="FA480" s="159">
        <f>+FA478+FA471</f>
        <v>53075591.961679094</v>
      </c>
      <c r="FB480" s="159">
        <f t="shared" ref="FB480:FC480" si="617">+FB478+FB471</f>
        <v>0</v>
      </c>
      <c r="FC480" s="159">
        <f t="shared" si="617"/>
        <v>53075591.961679094</v>
      </c>
    </row>
    <row r="481" spans="1:159" x14ac:dyDescent="0.25">
      <c r="A481" s="21">
        <f t="shared" si="506"/>
        <v>473</v>
      </c>
      <c r="B481" s="287" t="s">
        <v>500</v>
      </c>
      <c r="C481" s="145" t="s">
        <v>501</v>
      </c>
      <c r="D481" s="73">
        <v>253</v>
      </c>
      <c r="E481" s="61">
        <v>-9942890.3189362511</v>
      </c>
      <c r="X481" s="61">
        <v>1476160.5834982507</v>
      </c>
      <c r="Y481" s="61">
        <v>0</v>
      </c>
      <c r="AC481" s="61"/>
      <c r="AH481" s="61"/>
      <c r="AK481" s="106">
        <f t="shared" ref="AK481:AK489" si="618">SUM(F481:AJ481)</f>
        <v>1476160.5834982507</v>
      </c>
      <c r="BI481" s="61"/>
      <c r="BN481" s="61"/>
      <c r="BO481" s="61"/>
      <c r="BQ481" s="61"/>
      <c r="BR481" s="61"/>
      <c r="BS481" s="61"/>
      <c r="BU481" s="61"/>
      <c r="BV481" s="61"/>
      <c r="BX481" s="61">
        <f t="shared" ref="BX481:BX487" si="619">SUM(AL481:BW481)</f>
        <v>0</v>
      </c>
      <c r="BY481" s="38">
        <f t="shared" si="585"/>
        <v>1476160.5834982507</v>
      </c>
      <c r="BZ481" s="38">
        <f t="shared" si="586"/>
        <v>-8466729.7354380004</v>
      </c>
      <c r="CB481" s="2"/>
      <c r="CC481" s="2"/>
      <c r="DC481" s="61"/>
      <c r="DD481" s="61"/>
      <c r="DJ481" s="61"/>
      <c r="DL481" s="38">
        <f t="shared" ref="DL481:DL487" si="620">SUM(CA481:DK481)</f>
        <v>0</v>
      </c>
      <c r="DM481" s="38">
        <f t="shared" ref="DM481:DM487" si="621">DL481+BZ481</f>
        <v>-8466729.7354380004</v>
      </c>
      <c r="EP481" s="61"/>
      <c r="EQ481" s="61"/>
      <c r="EW481" s="61"/>
      <c r="EY481" s="61">
        <f t="shared" si="589"/>
        <v>0</v>
      </c>
      <c r="EZ481" s="61">
        <f t="shared" ref="EZ481:EZ487" si="622">+BX481+AK481+DL481+EY481</f>
        <v>1476160.5834982507</v>
      </c>
      <c r="FA481" s="61">
        <f t="shared" ref="FA481:FA487" si="623">+E481+EZ481</f>
        <v>-8466729.7354380004</v>
      </c>
      <c r="FC481" s="61">
        <f t="shared" ref="FC481:FC487" si="624">+FA481+FB481</f>
        <v>-8466729.7354380004</v>
      </c>
    </row>
    <row r="482" spans="1:159" ht="31.5" x14ac:dyDescent="0.25">
      <c r="A482" s="21">
        <f t="shared" si="506"/>
        <v>474</v>
      </c>
      <c r="B482" s="288"/>
      <c r="C482" s="72" t="s">
        <v>502</v>
      </c>
      <c r="D482" s="74">
        <v>281</v>
      </c>
      <c r="AK482" s="106">
        <f t="shared" si="618"/>
        <v>0</v>
      </c>
      <c r="BX482" s="61">
        <f t="shared" si="619"/>
        <v>0</v>
      </c>
      <c r="BY482" s="38">
        <f t="shared" si="585"/>
        <v>0</v>
      </c>
      <c r="BZ482" s="38">
        <f t="shared" si="586"/>
        <v>0</v>
      </c>
      <c r="CB482" s="2"/>
      <c r="CC482" s="2"/>
      <c r="DL482" s="38">
        <f t="shared" si="620"/>
        <v>0</v>
      </c>
      <c r="DM482" s="38">
        <f t="shared" si="621"/>
        <v>0</v>
      </c>
      <c r="EY482" s="61">
        <f t="shared" si="589"/>
        <v>0</v>
      </c>
      <c r="EZ482" s="61">
        <f t="shared" si="622"/>
        <v>0</v>
      </c>
      <c r="FA482" s="61">
        <f t="shared" si="623"/>
        <v>0</v>
      </c>
      <c r="FC482" s="61">
        <f t="shared" si="624"/>
        <v>0</v>
      </c>
    </row>
    <row r="483" spans="1:159" ht="31.5" x14ac:dyDescent="0.25">
      <c r="A483" s="21">
        <f t="shared" si="506"/>
        <v>475</v>
      </c>
      <c r="B483" s="288"/>
      <c r="C483" s="72" t="s">
        <v>503</v>
      </c>
      <c r="D483" s="74">
        <v>282</v>
      </c>
      <c r="E483" s="61">
        <v>-445345106.94807237</v>
      </c>
      <c r="X483" s="61">
        <v>65959435.908796415</v>
      </c>
      <c r="Y483" s="61">
        <v>-55849.496886744077</v>
      </c>
      <c r="AC483" s="61">
        <v>5800386.2825299948</v>
      </c>
      <c r="AH483" s="61">
        <v>7230894.0000000037</v>
      </c>
      <c r="AK483" s="106">
        <f t="shared" si="618"/>
        <v>78934866.694439664</v>
      </c>
      <c r="BI483" s="61">
        <v>0</v>
      </c>
      <c r="BN483" s="61">
        <v>-4652744.2572299242</v>
      </c>
      <c r="BO483" s="61"/>
      <c r="BQ483" s="61"/>
      <c r="BR483" s="61">
        <v>-15.995314</v>
      </c>
      <c r="BS483" s="61"/>
      <c r="BU483" s="61">
        <v>-7230894.0000000037</v>
      </c>
      <c r="BV483" s="61"/>
      <c r="BX483" s="61">
        <f t="shared" si="619"/>
        <v>-11883654.252543928</v>
      </c>
      <c r="BY483" s="38">
        <f t="shared" si="585"/>
        <v>67051212.441895738</v>
      </c>
      <c r="BZ483" s="38">
        <f t="shared" si="586"/>
        <v>-378293894.50617665</v>
      </c>
      <c r="CB483" s="2"/>
      <c r="CC483" s="2"/>
      <c r="DC483" s="61">
        <v>1622280.3348976374</v>
      </c>
      <c r="DD483" s="61"/>
      <c r="DJ483" s="61"/>
      <c r="DL483" s="38">
        <f t="shared" si="620"/>
        <v>1622280.3348976374</v>
      </c>
      <c r="DM483" s="38">
        <f t="shared" si="621"/>
        <v>-376671614.17127901</v>
      </c>
      <c r="EP483" s="61">
        <v>4089717.1141283512</v>
      </c>
      <c r="EQ483" s="61"/>
      <c r="EW483" s="61"/>
      <c r="EY483" s="61">
        <f t="shared" si="589"/>
        <v>4089717.1141283512</v>
      </c>
      <c r="EZ483" s="61">
        <f t="shared" si="622"/>
        <v>72763209.890921727</v>
      </c>
      <c r="FA483" s="61">
        <f t="shared" si="623"/>
        <v>-372581897.05715066</v>
      </c>
      <c r="FC483" s="61">
        <f t="shared" si="624"/>
        <v>-372581897.05715066</v>
      </c>
    </row>
    <row r="484" spans="1:159" x14ac:dyDescent="0.25">
      <c r="A484" s="21">
        <f t="shared" si="506"/>
        <v>476</v>
      </c>
      <c r="B484" s="288"/>
      <c r="C484" s="72" t="s">
        <v>504</v>
      </c>
      <c r="D484" s="74">
        <v>283</v>
      </c>
      <c r="E484" s="61">
        <v>-2950492.9723618333</v>
      </c>
      <c r="X484" s="61">
        <v>-774055.87590816675</v>
      </c>
      <c r="Y484" s="61">
        <v>0</v>
      </c>
      <c r="AC484" s="61"/>
      <c r="AH484" s="61"/>
      <c r="AK484" s="106">
        <f t="shared" si="618"/>
        <v>-774055.87590816675</v>
      </c>
      <c r="BI484" s="61"/>
      <c r="BN484" s="61"/>
      <c r="BO484" s="61"/>
      <c r="BQ484" s="61"/>
      <c r="BR484" s="61"/>
      <c r="BS484" s="61"/>
      <c r="BU484" s="61"/>
      <c r="BV484" s="61">
        <v>408002.87410942605</v>
      </c>
      <c r="BX484" s="61">
        <f t="shared" si="619"/>
        <v>408002.87410942605</v>
      </c>
      <c r="BY484" s="38">
        <f t="shared" si="585"/>
        <v>-366053.0017987407</v>
      </c>
      <c r="BZ484" s="38">
        <f t="shared" si="586"/>
        <v>-3316545.9741605739</v>
      </c>
      <c r="CB484" s="2"/>
      <c r="CC484" s="2"/>
      <c r="DC484" s="61"/>
      <c r="DD484" s="61"/>
      <c r="DJ484" s="61">
        <v>816005.7482188521</v>
      </c>
      <c r="DL484" s="38">
        <f t="shared" si="620"/>
        <v>816005.7482188521</v>
      </c>
      <c r="DM484" s="38">
        <f t="shared" si="621"/>
        <v>-2500540.2259417218</v>
      </c>
      <c r="EP484" s="61"/>
      <c r="EQ484" s="61"/>
      <c r="EW484" s="61">
        <v>382502.69447758689</v>
      </c>
      <c r="EY484" s="61">
        <f t="shared" si="589"/>
        <v>382502.69447758689</v>
      </c>
      <c r="EZ484" s="61">
        <f t="shared" si="622"/>
        <v>832455.44089769828</v>
      </c>
      <c r="FA484" s="61">
        <f t="shared" si="623"/>
        <v>-2118037.5314641353</v>
      </c>
      <c r="FC484" s="61">
        <f t="shared" si="624"/>
        <v>-2118037.5314641353</v>
      </c>
    </row>
    <row r="485" spans="1:159" ht="31.5" outlineLevel="1" x14ac:dyDescent="0.25">
      <c r="A485" s="21">
        <f t="shared" si="506"/>
        <v>477</v>
      </c>
      <c r="B485" s="288"/>
      <c r="C485" s="72" t="s">
        <v>505</v>
      </c>
      <c r="D485" s="74">
        <v>255</v>
      </c>
      <c r="E485" s="61"/>
      <c r="X485" s="61"/>
      <c r="Y485" s="61"/>
      <c r="AC485" s="61"/>
      <c r="AH485" s="61"/>
      <c r="AK485" s="106">
        <f t="shared" si="618"/>
        <v>0</v>
      </c>
      <c r="BI485" s="61"/>
      <c r="BN485" s="61"/>
      <c r="BO485" s="61"/>
      <c r="BQ485" s="61"/>
      <c r="BR485" s="61"/>
      <c r="BS485" s="61"/>
      <c r="BU485" s="61"/>
      <c r="BV485" s="61"/>
      <c r="BX485" s="61">
        <f t="shared" si="619"/>
        <v>0</v>
      </c>
      <c r="BY485" s="38">
        <f t="shared" si="585"/>
        <v>0</v>
      </c>
      <c r="BZ485" s="38">
        <f t="shared" si="586"/>
        <v>0</v>
      </c>
      <c r="CB485" s="2"/>
      <c r="CC485" s="2"/>
      <c r="DC485" s="61"/>
      <c r="DD485" s="61"/>
      <c r="DJ485" s="61"/>
      <c r="DL485" s="38">
        <f t="shared" si="620"/>
        <v>0</v>
      </c>
      <c r="DM485" s="38">
        <f t="shared" si="621"/>
        <v>0</v>
      </c>
      <c r="EP485" s="61"/>
      <c r="EQ485" s="61"/>
      <c r="EW485" s="61"/>
      <c r="EY485" s="61">
        <f t="shared" si="589"/>
        <v>0</v>
      </c>
      <c r="EZ485" s="61">
        <f t="shared" si="622"/>
        <v>0</v>
      </c>
      <c r="FA485" s="61">
        <f t="shared" si="623"/>
        <v>0</v>
      </c>
      <c r="FC485" s="61">
        <f t="shared" si="624"/>
        <v>0</v>
      </c>
    </row>
    <row r="486" spans="1:159" outlineLevel="1" x14ac:dyDescent="0.25">
      <c r="A486" s="21">
        <f t="shared" si="506"/>
        <v>478</v>
      </c>
      <c r="B486" s="288"/>
      <c r="C486" s="72" t="s">
        <v>506</v>
      </c>
      <c r="D486" s="74">
        <v>252</v>
      </c>
      <c r="E486" s="61">
        <v>-6734746.447916666</v>
      </c>
      <c r="X486" s="61">
        <v>2184822.5879166666</v>
      </c>
      <c r="Y486" s="61">
        <v>0</v>
      </c>
      <c r="AC486" s="61"/>
      <c r="AH486" s="61"/>
      <c r="AK486" s="106">
        <f t="shared" si="618"/>
        <v>2184822.5879166666</v>
      </c>
      <c r="BI486" s="61"/>
      <c r="BN486" s="61"/>
      <c r="BO486" s="61"/>
      <c r="BQ486" s="61"/>
      <c r="BR486" s="61"/>
      <c r="BS486" s="61"/>
      <c r="BU486" s="61"/>
      <c r="BV486" s="61"/>
      <c r="BX486" s="61">
        <f t="shared" si="619"/>
        <v>0</v>
      </c>
      <c r="BY486" s="38">
        <f t="shared" si="585"/>
        <v>2184822.5879166666</v>
      </c>
      <c r="BZ486" s="38">
        <f t="shared" si="586"/>
        <v>-4549923.8599999994</v>
      </c>
      <c r="CB486" s="2"/>
      <c r="CC486" s="2"/>
      <c r="DC486" s="61"/>
      <c r="DD486" s="61"/>
      <c r="DJ486" s="61"/>
      <c r="DL486" s="38">
        <f t="shared" si="620"/>
        <v>0</v>
      </c>
      <c r="DM486" s="38">
        <f t="shared" si="621"/>
        <v>-4549923.8599999994</v>
      </c>
      <c r="EP486" s="61"/>
      <c r="EQ486" s="61"/>
      <c r="EW486" s="61"/>
      <c r="EY486" s="61">
        <f t="shared" si="589"/>
        <v>0</v>
      </c>
      <c r="EZ486" s="61">
        <f t="shared" si="622"/>
        <v>2184822.5879166666</v>
      </c>
      <c r="FA486" s="61">
        <f t="shared" si="623"/>
        <v>-4549923.8599999994</v>
      </c>
      <c r="FC486" s="61">
        <f t="shared" si="624"/>
        <v>-4549923.8599999994</v>
      </c>
    </row>
    <row r="487" spans="1:159" outlineLevel="1" x14ac:dyDescent="0.25">
      <c r="A487" s="21">
        <f t="shared" si="506"/>
        <v>479</v>
      </c>
      <c r="B487" s="289"/>
      <c r="C487" s="75" t="s">
        <v>507</v>
      </c>
      <c r="D487" s="76">
        <v>254</v>
      </c>
      <c r="E487" s="61">
        <v>-206209026.57416666</v>
      </c>
      <c r="X487" s="61">
        <v>-79557670.085833326</v>
      </c>
      <c r="Y487" s="61">
        <v>0</v>
      </c>
      <c r="AC487" s="61"/>
      <c r="AH487" s="61"/>
      <c r="AK487" s="106">
        <f t="shared" si="618"/>
        <v>-79557670.085833326</v>
      </c>
      <c r="BI487" s="61"/>
      <c r="BN487" s="61"/>
      <c r="BO487" s="61"/>
      <c r="BQ487" s="61"/>
      <c r="BR487" s="61"/>
      <c r="BS487" s="61"/>
      <c r="BU487" s="61"/>
      <c r="BV487" s="61">
        <v>551592.61702948902</v>
      </c>
      <c r="BX487" s="61">
        <f t="shared" si="619"/>
        <v>551592.61702948902</v>
      </c>
      <c r="BY487" s="38">
        <f t="shared" si="585"/>
        <v>-79006077.468803838</v>
      </c>
      <c r="BZ487" s="38">
        <f t="shared" si="586"/>
        <v>-285215104.04297048</v>
      </c>
      <c r="CB487" s="2"/>
      <c r="CC487" s="2"/>
      <c r="DC487" s="61"/>
      <c r="DD487" s="61"/>
      <c r="DJ487" s="61">
        <v>1227693.7558542746</v>
      </c>
      <c r="DL487" s="38">
        <f t="shared" si="620"/>
        <v>1227693.7558542746</v>
      </c>
      <c r="DM487" s="38">
        <f t="shared" si="621"/>
        <v>-283987410.28711623</v>
      </c>
      <c r="EP487" s="61"/>
      <c r="EQ487" s="61"/>
      <c r="EW487" s="61">
        <v>595426.81559992151</v>
      </c>
      <c r="EY487" s="61">
        <f t="shared" si="589"/>
        <v>595426.81559992151</v>
      </c>
      <c r="EZ487" s="61">
        <f t="shared" si="622"/>
        <v>-77182956.897349641</v>
      </c>
      <c r="FA487" s="61">
        <f t="shared" si="623"/>
        <v>-283391983.47151631</v>
      </c>
      <c r="FC487" s="61">
        <f t="shared" si="624"/>
        <v>-283391983.47151631</v>
      </c>
    </row>
    <row r="488" spans="1:159" ht="15.75" customHeight="1" outlineLevel="1" x14ac:dyDescent="0.25">
      <c r="A488" s="21">
        <f t="shared" si="506"/>
        <v>480</v>
      </c>
      <c r="B488" s="267" t="s">
        <v>508</v>
      </c>
      <c r="C488" s="285"/>
      <c r="D488" s="286"/>
      <c r="E488" s="108">
        <f t="shared" ref="E488:BZ488" si="625">SUM(E481:E487)</f>
        <v>-671182263.26145387</v>
      </c>
      <c r="F488" s="108">
        <f t="shared" si="625"/>
        <v>0</v>
      </c>
      <c r="G488" s="108">
        <f t="shared" si="625"/>
        <v>0</v>
      </c>
      <c r="H488" s="108">
        <f t="shared" si="625"/>
        <v>0</v>
      </c>
      <c r="I488" s="108">
        <f t="shared" si="625"/>
        <v>0</v>
      </c>
      <c r="J488" s="108">
        <f t="shared" si="625"/>
        <v>0</v>
      </c>
      <c r="K488" s="108">
        <f t="shared" si="625"/>
        <v>0</v>
      </c>
      <c r="L488" s="108">
        <f t="shared" si="625"/>
        <v>0</v>
      </c>
      <c r="M488" s="108">
        <f t="shared" si="625"/>
        <v>0</v>
      </c>
      <c r="N488" s="108">
        <f t="shared" si="625"/>
        <v>0</v>
      </c>
      <c r="O488" s="108">
        <f t="shared" si="625"/>
        <v>0</v>
      </c>
      <c r="P488" s="108">
        <f t="shared" si="625"/>
        <v>0</v>
      </c>
      <c r="Q488" s="108">
        <f t="shared" si="625"/>
        <v>0</v>
      </c>
      <c r="R488" s="108">
        <f t="shared" si="625"/>
        <v>0</v>
      </c>
      <c r="S488" s="108">
        <f t="shared" si="625"/>
        <v>0</v>
      </c>
      <c r="T488" s="108">
        <f t="shared" si="625"/>
        <v>0</v>
      </c>
      <c r="U488" s="108">
        <f t="shared" si="625"/>
        <v>0</v>
      </c>
      <c r="V488" s="108">
        <f t="shared" si="625"/>
        <v>0</v>
      </c>
      <c r="W488" s="108">
        <f t="shared" si="625"/>
        <v>0</v>
      </c>
      <c r="X488" s="108">
        <f t="shared" si="625"/>
        <v>-10711306.881530151</v>
      </c>
      <c r="Y488" s="108">
        <f t="shared" si="625"/>
        <v>-55849.496886744077</v>
      </c>
      <c r="Z488" s="108">
        <f t="shared" si="625"/>
        <v>0</v>
      </c>
      <c r="AA488" s="108">
        <f t="shared" si="625"/>
        <v>0</v>
      </c>
      <c r="AB488" s="108">
        <f t="shared" si="625"/>
        <v>0</v>
      </c>
      <c r="AC488" s="108">
        <f t="shared" si="625"/>
        <v>5800386.2825299948</v>
      </c>
      <c r="AD488" s="108">
        <f t="shared" si="625"/>
        <v>0</v>
      </c>
      <c r="AE488" s="108">
        <f t="shared" si="625"/>
        <v>0</v>
      </c>
      <c r="AF488" s="108">
        <f t="shared" si="625"/>
        <v>0</v>
      </c>
      <c r="AG488" s="108">
        <f t="shared" si="625"/>
        <v>0</v>
      </c>
      <c r="AH488" s="108">
        <f t="shared" si="625"/>
        <v>7230894.0000000037</v>
      </c>
      <c r="AI488" s="108">
        <f t="shared" si="625"/>
        <v>0</v>
      </c>
      <c r="AJ488" s="108">
        <f t="shared" si="625"/>
        <v>0</v>
      </c>
      <c r="AK488" s="108">
        <f t="shared" si="625"/>
        <v>2264123.904113099</v>
      </c>
      <c r="AL488" s="108">
        <f t="shared" si="625"/>
        <v>0</v>
      </c>
      <c r="AM488" s="108">
        <f t="shared" si="625"/>
        <v>0</v>
      </c>
      <c r="AN488" s="108">
        <f t="shared" si="625"/>
        <v>0</v>
      </c>
      <c r="AO488" s="108">
        <f t="shared" si="625"/>
        <v>0</v>
      </c>
      <c r="AP488" s="108">
        <f t="shared" si="625"/>
        <v>0</v>
      </c>
      <c r="AQ488" s="108">
        <f t="shared" si="625"/>
        <v>0</v>
      </c>
      <c r="AR488" s="108">
        <f t="shared" si="625"/>
        <v>0</v>
      </c>
      <c r="AS488" s="108">
        <f t="shared" si="625"/>
        <v>0</v>
      </c>
      <c r="AT488" s="108">
        <f t="shared" si="625"/>
        <v>0</v>
      </c>
      <c r="AU488" s="108">
        <f t="shared" si="625"/>
        <v>0</v>
      </c>
      <c r="AV488" s="108">
        <f t="shared" si="625"/>
        <v>0</v>
      </c>
      <c r="AW488" s="108">
        <f t="shared" si="625"/>
        <v>0</v>
      </c>
      <c r="AX488" s="108">
        <f t="shared" si="625"/>
        <v>0</v>
      </c>
      <c r="AY488" s="108">
        <f t="shared" si="625"/>
        <v>0</v>
      </c>
      <c r="AZ488" s="108">
        <f t="shared" si="625"/>
        <v>0</v>
      </c>
      <c r="BA488" s="108">
        <f t="shared" si="625"/>
        <v>0</v>
      </c>
      <c r="BB488" s="108">
        <f t="shared" si="625"/>
        <v>0</v>
      </c>
      <c r="BC488" s="108">
        <f t="shared" si="625"/>
        <v>0</v>
      </c>
      <c r="BD488" s="108">
        <f t="shared" si="625"/>
        <v>0</v>
      </c>
      <c r="BE488" s="108">
        <f t="shared" si="625"/>
        <v>0</v>
      </c>
      <c r="BF488" s="108">
        <f t="shared" si="625"/>
        <v>0</v>
      </c>
      <c r="BG488" s="108">
        <f t="shared" si="625"/>
        <v>0</v>
      </c>
      <c r="BH488" s="108">
        <f t="shared" si="625"/>
        <v>0</v>
      </c>
      <c r="BI488" s="108">
        <f t="shared" si="625"/>
        <v>0</v>
      </c>
      <c r="BJ488" s="108">
        <f t="shared" si="625"/>
        <v>0</v>
      </c>
      <c r="BK488" s="108">
        <f t="shared" si="625"/>
        <v>0</v>
      </c>
      <c r="BL488" s="108">
        <f t="shared" si="625"/>
        <v>0</v>
      </c>
      <c r="BM488" s="108">
        <f t="shared" si="625"/>
        <v>0</v>
      </c>
      <c r="BN488" s="108">
        <f t="shared" si="625"/>
        <v>-4652744.2572299242</v>
      </c>
      <c r="BO488" s="108">
        <f t="shared" ref="BO488" si="626">SUM(BO481:BO487)</f>
        <v>0</v>
      </c>
      <c r="BP488" s="108">
        <f t="shared" si="625"/>
        <v>0</v>
      </c>
      <c r="BQ488" s="108">
        <f t="shared" si="625"/>
        <v>0</v>
      </c>
      <c r="BR488" s="108">
        <f t="shared" si="625"/>
        <v>-15.995314</v>
      </c>
      <c r="BS488" s="108">
        <f t="shared" si="625"/>
        <v>0</v>
      </c>
      <c r="BT488" s="108">
        <f t="shared" si="625"/>
        <v>0</v>
      </c>
      <c r="BU488" s="108">
        <f t="shared" si="625"/>
        <v>-7230894.0000000037</v>
      </c>
      <c r="BV488" s="108">
        <f t="shared" si="625"/>
        <v>959595.49113891507</v>
      </c>
      <c r="BW488" s="108">
        <f t="shared" si="625"/>
        <v>0</v>
      </c>
      <c r="BX488" s="108">
        <f t="shared" si="625"/>
        <v>-10924058.761405014</v>
      </c>
      <c r="BY488" s="108">
        <f t="shared" si="625"/>
        <v>-8659934.8572919071</v>
      </c>
      <c r="BZ488" s="108">
        <f t="shared" si="625"/>
        <v>-679842198.11874568</v>
      </c>
      <c r="CA488" s="108">
        <f t="shared" ref="CA488:EL488" si="627">SUM(CA481:CA487)</f>
        <v>0</v>
      </c>
      <c r="CB488" s="108">
        <f t="shared" si="627"/>
        <v>0</v>
      </c>
      <c r="CC488" s="108">
        <f t="shared" si="627"/>
        <v>0</v>
      </c>
      <c r="CD488" s="108">
        <f t="shared" si="627"/>
        <v>0</v>
      </c>
      <c r="CE488" s="108">
        <f t="shared" si="627"/>
        <v>0</v>
      </c>
      <c r="CF488" s="108">
        <f t="shared" si="627"/>
        <v>0</v>
      </c>
      <c r="CG488" s="108">
        <f t="shared" si="627"/>
        <v>0</v>
      </c>
      <c r="CH488" s="108">
        <f t="shared" si="627"/>
        <v>0</v>
      </c>
      <c r="CI488" s="108">
        <f t="shared" si="627"/>
        <v>0</v>
      </c>
      <c r="CJ488" s="108">
        <f t="shared" si="627"/>
        <v>0</v>
      </c>
      <c r="CK488" s="108">
        <f t="shared" si="627"/>
        <v>0</v>
      </c>
      <c r="CL488" s="108">
        <f t="shared" si="627"/>
        <v>0</v>
      </c>
      <c r="CM488" s="108">
        <f t="shared" si="627"/>
        <v>0</v>
      </c>
      <c r="CN488" s="108">
        <f t="shared" si="627"/>
        <v>0</v>
      </c>
      <c r="CO488" s="108">
        <f t="shared" si="627"/>
        <v>0</v>
      </c>
      <c r="CP488" s="108">
        <f t="shared" si="627"/>
        <v>0</v>
      </c>
      <c r="CQ488" s="108">
        <f t="shared" si="627"/>
        <v>0</v>
      </c>
      <c r="CR488" s="108">
        <f t="shared" si="627"/>
        <v>0</v>
      </c>
      <c r="CS488" s="108">
        <f t="shared" si="627"/>
        <v>0</v>
      </c>
      <c r="CT488" s="108">
        <f t="shared" si="627"/>
        <v>0</v>
      </c>
      <c r="CU488" s="108">
        <f t="shared" si="627"/>
        <v>0</v>
      </c>
      <c r="CV488" s="108">
        <f t="shared" si="627"/>
        <v>0</v>
      </c>
      <c r="CW488" s="108">
        <f t="shared" si="627"/>
        <v>0</v>
      </c>
      <c r="CX488" s="108">
        <f t="shared" si="627"/>
        <v>0</v>
      </c>
      <c r="CY488" s="108">
        <f t="shared" si="627"/>
        <v>0</v>
      </c>
      <c r="CZ488" s="108">
        <f t="shared" si="627"/>
        <v>0</v>
      </c>
      <c r="DA488" s="108">
        <f t="shared" si="627"/>
        <v>0</v>
      </c>
      <c r="DB488" s="108">
        <f t="shared" si="627"/>
        <v>0</v>
      </c>
      <c r="DC488" s="108">
        <f t="shared" si="627"/>
        <v>1622280.3348976374</v>
      </c>
      <c r="DD488" s="108">
        <f t="shared" si="627"/>
        <v>0</v>
      </c>
      <c r="DE488" s="108">
        <f t="shared" si="627"/>
        <v>0</v>
      </c>
      <c r="DF488" s="108">
        <f t="shared" si="627"/>
        <v>0</v>
      </c>
      <c r="DG488" s="108">
        <f t="shared" si="627"/>
        <v>0</v>
      </c>
      <c r="DH488" s="108">
        <f t="shared" si="627"/>
        <v>0</v>
      </c>
      <c r="DI488" s="108">
        <f t="shared" si="627"/>
        <v>0</v>
      </c>
      <c r="DJ488" s="108">
        <f t="shared" si="627"/>
        <v>2043699.5040731267</v>
      </c>
      <c r="DK488" s="108">
        <f t="shared" si="627"/>
        <v>0</v>
      </c>
      <c r="DL488" s="108">
        <f t="shared" si="627"/>
        <v>3665979.8389707641</v>
      </c>
      <c r="DM488" s="108">
        <f t="shared" si="627"/>
        <v>-676176218.2797749</v>
      </c>
      <c r="DN488" s="108">
        <f t="shared" si="627"/>
        <v>0</v>
      </c>
      <c r="DO488" s="108">
        <f t="shared" si="627"/>
        <v>0</v>
      </c>
      <c r="DP488" s="108">
        <f t="shared" si="627"/>
        <v>0</v>
      </c>
      <c r="DQ488" s="108">
        <f t="shared" si="627"/>
        <v>0</v>
      </c>
      <c r="DR488" s="108">
        <f t="shared" si="627"/>
        <v>0</v>
      </c>
      <c r="DS488" s="108">
        <f t="shared" si="627"/>
        <v>0</v>
      </c>
      <c r="DT488" s="108">
        <f t="shared" si="627"/>
        <v>0</v>
      </c>
      <c r="DU488" s="108">
        <f t="shared" si="627"/>
        <v>0</v>
      </c>
      <c r="DV488" s="108">
        <f t="shared" si="627"/>
        <v>0</v>
      </c>
      <c r="DW488" s="108">
        <f t="shared" si="627"/>
        <v>0</v>
      </c>
      <c r="DX488" s="108">
        <f t="shared" si="627"/>
        <v>0</v>
      </c>
      <c r="DY488" s="108">
        <f t="shared" si="627"/>
        <v>0</v>
      </c>
      <c r="DZ488" s="108">
        <f t="shared" si="627"/>
        <v>0</v>
      </c>
      <c r="EA488" s="108">
        <f t="shared" si="627"/>
        <v>0</v>
      </c>
      <c r="EB488" s="108">
        <f t="shared" si="627"/>
        <v>0</v>
      </c>
      <c r="EC488" s="108">
        <f t="shared" si="627"/>
        <v>0</v>
      </c>
      <c r="ED488" s="108">
        <f t="shared" si="627"/>
        <v>0</v>
      </c>
      <c r="EE488" s="108">
        <f t="shared" si="627"/>
        <v>0</v>
      </c>
      <c r="EF488" s="108">
        <f t="shared" si="627"/>
        <v>0</v>
      </c>
      <c r="EG488" s="108">
        <f t="shared" si="627"/>
        <v>0</v>
      </c>
      <c r="EH488" s="108">
        <f t="shared" si="627"/>
        <v>0</v>
      </c>
      <c r="EI488" s="108">
        <f t="shared" si="627"/>
        <v>0</v>
      </c>
      <c r="EJ488" s="108">
        <f t="shared" si="627"/>
        <v>0</v>
      </c>
      <c r="EK488" s="108">
        <f t="shared" si="627"/>
        <v>0</v>
      </c>
      <c r="EL488" s="108">
        <f t="shared" si="627"/>
        <v>0</v>
      </c>
      <c r="EM488" s="108">
        <f t="shared" ref="EM488:EY488" si="628">SUM(EM481:EM487)</f>
        <v>0</v>
      </c>
      <c r="EN488" s="108">
        <f t="shared" si="628"/>
        <v>0</v>
      </c>
      <c r="EO488" s="108">
        <f t="shared" si="628"/>
        <v>0</v>
      </c>
      <c r="EP488" s="108">
        <f t="shared" si="628"/>
        <v>4089717.1141283512</v>
      </c>
      <c r="EQ488" s="108">
        <f t="shared" si="628"/>
        <v>0</v>
      </c>
      <c r="ER488" s="108">
        <f t="shared" si="628"/>
        <v>0</v>
      </c>
      <c r="ES488" s="108">
        <f t="shared" si="628"/>
        <v>0</v>
      </c>
      <c r="ET488" s="108">
        <f t="shared" si="628"/>
        <v>0</v>
      </c>
      <c r="EU488" s="108">
        <f t="shared" si="628"/>
        <v>0</v>
      </c>
      <c r="EV488" s="108">
        <f t="shared" si="628"/>
        <v>0</v>
      </c>
      <c r="EW488" s="108">
        <f t="shared" si="628"/>
        <v>977929.5100775084</v>
      </c>
      <c r="EX488" s="108">
        <f t="shared" si="628"/>
        <v>0</v>
      </c>
      <c r="EY488" s="108">
        <f t="shared" si="628"/>
        <v>5067646.6242058594</v>
      </c>
      <c r="EZ488" s="108">
        <f>SUM(EZ481:EZ487)</f>
        <v>73691.605884715915</v>
      </c>
      <c r="FA488" s="108">
        <f>SUM(FA481:FA487)</f>
        <v>-671108571.65556908</v>
      </c>
      <c r="FB488" s="108">
        <f t="shared" ref="FB488:FC488" si="629">SUM(FB481:FB487)</f>
        <v>0</v>
      </c>
      <c r="FC488" s="108">
        <f t="shared" si="629"/>
        <v>-671108571.65556908</v>
      </c>
    </row>
    <row r="489" spans="1:159" ht="15.75" customHeight="1" outlineLevel="1" x14ac:dyDescent="0.25">
      <c r="A489" s="21">
        <f t="shared" si="506"/>
        <v>481</v>
      </c>
      <c r="B489" s="160" t="s">
        <v>509</v>
      </c>
      <c r="C489" s="142" t="s">
        <v>509</v>
      </c>
      <c r="D489" s="143" t="s">
        <v>510</v>
      </c>
      <c r="E489" s="61">
        <v>85966020.126853734</v>
      </c>
      <c r="X489" s="61">
        <v>5087708.5119560659</v>
      </c>
      <c r="Y489" s="61"/>
      <c r="AK489" s="106">
        <f t="shared" si="618"/>
        <v>5087708.5119560659</v>
      </c>
      <c r="BN489" s="61"/>
      <c r="BO489" s="61"/>
      <c r="BP489" s="61"/>
      <c r="BQ489" s="61"/>
      <c r="BR489" s="61"/>
      <c r="BS489" s="61"/>
      <c r="BU489" s="61"/>
      <c r="BV489" s="61"/>
      <c r="BX489" s="61">
        <f>SUM(AL489:BW489)</f>
        <v>0</v>
      </c>
      <c r="BY489" s="38">
        <f t="shared" si="585"/>
        <v>5087708.5119560659</v>
      </c>
      <c r="BZ489" s="38">
        <f t="shared" si="586"/>
        <v>91053728.6388098</v>
      </c>
      <c r="CB489" s="2"/>
      <c r="CC489" s="2"/>
      <c r="DC489" s="61"/>
      <c r="DD489" s="61"/>
      <c r="DL489" s="38">
        <f t="shared" ref="DL489" si="630">SUM(CA489:DK489)</f>
        <v>0</v>
      </c>
      <c r="DM489" s="38">
        <f t="shared" ref="DM489" si="631">DL489+BZ489</f>
        <v>91053728.6388098</v>
      </c>
      <c r="EP489" s="61"/>
      <c r="EQ489" s="61"/>
      <c r="EY489" s="61">
        <f t="shared" si="589"/>
        <v>0</v>
      </c>
      <c r="EZ489" s="61">
        <f t="shared" ref="EZ489" si="632">+BX489+AK489+DL489+EY489</f>
        <v>5087708.5119560659</v>
      </c>
      <c r="FA489" s="61">
        <f t="shared" ref="FA489" si="633">+E489+EZ489</f>
        <v>91053728.6388098</v>
      </c>
      <c r="FC489" s="61">
        <f t="shared" ref="FC489" si="634">+FA489+FB489</f>
        <v>91053728.6388098</v>
      </c>
    </row>
    <row r="490" spans="1:159" outlineLevel="1" x14ac:dyDescent="0.25">
      <c r="A490" s="21">
        <f t="shared" si="506"/>
        <v>482</v>
      </c>
      <c r="B490" s="267" t="s">
        <v>511</v>
      </c>
      <c r="C490" s="268"/>
      <c r="D490" s="269"/>
      <c r="E490" s="108">
        <f t="shared" ref="E490:BX490" si="635">SUM(E489)</f>
        <v>85966020.126853734</v>
      </c>
      <c r="F490" s="108">
        <f t="shared" si="635"/>
        <v>0</v>
      </c>
      <c r="G490" s="108">
        <f t="shared" si="635"/>
        <v>0</v>
      </c>
      <c r="H490" s="108">
        <f t="shared" si="635"/>
        <v>0</v>
      </c>
      <c r="I490" s="108">
        <f t="shared" si="635"/>
        <v>0</v>
      </c>
      <c r="J490" s="108">
        <f t="shared" si="635"/>
        <v>0</v>
      </c>
      <c r="K490" s="108">
        <f t="shared" si="635"/>
        <v>0</v>
      </c>
      <c r="L490" s="108">
        <f t="shared" si="635"/>
        <v>0</v>
      </c>
      <c r="M490" s="108">
        <f t="shared" si="635"/>
        <v>0</v>
      </c>
      <c r="N490" s="108">
        <f t="shared" si="635"/>
        <v>0</v>
      </c>
      <c r="O490" s="108">
        <f t="shared" si="635"/>
        <v>0</v>
      </c>
      <c r="P490" s="108">
        <f t="shared" si="635"/>
        <v>0</v>
      </c>
      <c r="Q490" s="108">
        <f t="shared" si="635"/>
        <v>0</v>
      </c>
      <c r="R490" s="108">
        <f t="shared" si="635"/>
        <v>0</v>
      </c>
      <c r="S490" s="108">
        <f t="shared" si="635"/>
        <v>0</v>
      </c>
      <c r="T490" s="108">
        <f t="shared" si="635"/>
        <v>0</v>
      </c>
      <c r="U490" s="108">
        <f t="shared" si="635"/>
        <v>0</v>
      </c>
      <c r="V490" s="108">
        <f t="shared" si="635"/>
        <v>0</v>
      </c>
      <c r="W490" s="108">
        <f t="shared" si="635"/>
        <v>0</v>
      </c>
      <c r="X490" s="108">
        <f t="shared" si="635"/>
        <v>5087708.5119560659</v>
      </c>
      <c r="Y490" s="108">
        <f t="shared" si="635"/>
        <v>0</v>
      </c>
      <c r="Z490" s="108">
        <f t="shared" si="635"/>
        <v>0</v>
      </c>
      <c r="AA490" s="108">
        <f t="shared" si="635"/>
        <v>0</v>
      </c>
      <c r="AB490" s="108">
        <f t="shared" si="635"/>
        <v>0</v>
      </c>
      <c r="AC490" s="108">
        <f t="shared" si="635"/>
        <v>0</v>
      </c>
      <c r="AD490" s="108">
        <f t="shared" si="635"/>
        <v>0</v>
      </c>
      <c r="AE490" s="108">
        <f t="shared" si="635"/>
        <v>0</v>
      </c>
      <c r="AF490" s="108">
        <f t="shared" si="635"/>
        <v>0</v>
      </c>
      <c r="AG490" s="108">
        <f t="shared" si="635"/>
        <v>0</v>
      </c>
      <c r="AH490" s="108">
        <f t="shared" si="635"/>
        <v>0</v>
      </c>
      <c r="AI490" s="108">
        <f t="shared" si="635"/>
        <v>0</v>
      </c>
      <c r="AJ490" s="108">
        <f t="shared" si="635"/>
        <v>0</v>
      </c>
      <c r="AK490" s="108">
        <f t="shared" si="635"/>
        <v>5087708.5119560659</v>
      </c>
      <c r="AL490" s="108">
        <f t="shared" si="635"/>
        <v>0</v>
      </c>
      <c r="AM490" s="108">
        <f t="shared" si="635"/>
        <v>0</v>
      </c>
      <c r="AN490" s="108">
        <f t="shared" si="635"/>
        <v>0</v>
      </c>
      <c r="AO490" s="108">
        <f t="shared" si="635"/>
        <v>0</v>
      </c>
      <c r="AP490" s="108">
        <f t="shared" si="635"/>
        <v>0</v>
      </c>
      <c r="AQ490" s="108">
        <f t="shared" si="635"/>
        <v>0</v>
      </c>
      <c r="AR490" s="108">
        <f t="shared" si="635"/>
        <v>0</v>
      </c>
      <c r="AS490" s="108">
        <f t="shared" si="635"/>
        <v>0</v>
      </c>
      <c r="AT490" s="108">
        <f t="shared" si="635"/>
        <v>0</v>
      </c>
      <c r="AU490" s="108">
        <f t="shared" si="635"/>
        <v>0</v>
      </c>
      <c r="AV490" s="108">
        <f t="shared" si="635"/>
        <v>0</v>
      </c>
      <c r="AW490" s="108">
        <f t="shared" si="635"/>
        <v>0</v>
      </c>
      <c r="AX490" s="108">
        <f t="shared" si="635"/>
        <v>0</v>
      </c>
      <c r="AY490" s="108">
        <f t="shared" si="635"/>
        <v>0</v>
      </c>
      <c r="AZ490" s="108">
        <f t="shared" si="635"/>
        <v>0</v>
      </c>
      <c r="BA490" s="108">
        <f t="shared" si="635"/>
        <v>0</v>
      </c>
      <c r="BB490" s="108">
        <f t="shared" si="635"/>
        <v>0</v>
      </c>
      <c r="BC490" s="108">
        <f t="shared" si="635"/>
        <v>0</v>
      </c>
      <c r="BD490" s="108">
        <f t="shared" si="635"/>
        <v>0</v>
      </c>
      <c r="BE490" s="108">
        <f t="shared" si="635"/>
        <v>0</v>
      </c>
      <c r="BF490" s="108">
        <f t="shared" si="635"/>
        <v>0</v>
      </c>
      <c r="BG490" s="108">
        <f t="shared" si="635"/>
        <v>0</v>
      </c>
      <c r="BH490" s="108">
        <f t="shared" si="635"/>
        <v>0</v>
      </c>
      <c r="BI490" s="108">
        <f t="shared" si="635"/>
        <v>0</v>
      </c>
      <c r="BJ490" s="108">
        <f t="shared" si="635"/>
        <v>0</v>
      </c>
      <c r="BK490" s="108">
        <f t="shared" si="635"/>
        <v>0</v>
      </c>
      <c r="BL490" s="108">
        <f t="shared" si="635"/>
        <v>0</v>
      </c>
      <c r="BM490" s="108">
        <f t="shared" si="635"/>
        <v>0</v>
      </c>
      <c r="BN490" s="108">
        <f t="shared" si="635"/>
        <v>0</v>
      </c>
      <c r="BO490" s="108">
        <f t="shared" si="635"/>
        <v>0</v>
      </c>
      <c r="BP490" s="108">
        <f t="shared" si="635"/>
        <v>0</v>
      </c>
      <c r="BQ490" s="108">
        <f t="shared" si="635"/>
        <v>0</v>
      </c>
      <c r="BR490" s="108">
        <f t="shared" si="635"/>
        <v>0</v>
      </c>
      <c r="BS490" s="108">
        <f t="shared" si="635"/>
        <v>0</v>
      </c>
      <c r="BT490" s="108">
        <f t="shared" si="635"/>
        <v>0</v>
      </c>
      <c r="BU490" s="108">
        <f t="shared" si="635"/>
        <v>0</v>
      </c>
      <c r="BV490" s="108">
        <f t="shared" si="635"/>
        <v>0</v>
      </c>
      <c r="BW490" s="108">
        <f t="shared" si="635"/>
        <v>0</v>
      </c>
      <c r="BX490" s="108">
        <f t="shared" si="635"/>
        <v>0</v>
      </c>
      <c r="BY490" s="108">
        <f t="shared" ref="BY490:EJ490" si="636">SUM(BY489)</f>
        <v>5087708.5119560659</v>
      </c>
      <c r="BZ490" s="108">
        <f t="shared" si="636"/>
        <v>91053728.6388098</v>
      </c>
      <c r="CA490" s="108">
        <f t="shared" si="636"/>
        <v>0</v>
      </c>
      <c r="CB490" s="108">
        <f t="shared" si="636"/>
        <v>0</v>
      </c>
      <c r="CC490" s="108">
        <f t="shared" si="636"/>
        <v>0</v>
      </c>
      <c r="CD490" s="108">
        <f t="shared" si="636"/>
        <v>0</v>
      </c>
      <c r="CE490" s="108">
        <f t="shared" si="636"/>
        <v>0</v>
      </c>
      <c r="CF490" s="108">
        <f t="shared" si="636"/>
        <v>0</v>
      </c>
      <c r="CG490" s="108">
        <f t="shared" si="636"/>
        <v>0</v>
      </c>
      <c r="CH490" s="108">
        <f t="shared" si="636"/>
        <v>0</v>
      </c>
      <c r="CI490" s="108">
        <f t="shared" si="636"/>
        <v>0</v>
      </c>
      <c r="CJ490" s="108">
        <f t="shared" si="636"/>
        <v>0</v>
      </c>
      <c r="CK490" s="108">
        <f t="shared" si="636"/>
        <v>0</v>
      </c>
      <c r="CL490" s="108">
        <f t="shared" si="636"/>
        <v>0</v>
      </c>
      <c r="CM490" s="108">
        <f t="shared" si="636"/>
        <v>0</v>
      </c>
      <c r="CN490" s="108">
        <f t="shared" si="636"/>
        <v>0</v>
      </c>
      <c r="CO490" s="108">
        <f t="shared" si="636"/>
        <v>0</v>
      </c>
      <c r="CP490" s="108">
        <f t="shared" si="636"/>
        <v>0</v>
      </c>
      <c r="CQ490" s="108">
        <f t="shared" si="636"/>
        <v>0</v>
      </c>
      <c r="CR490" s="108">
        <f t="shared" si="636"/>
        <v>0</v>
      </c>
      <c r="CS490" s="108">
        <f t="shared" si="636"/>
        <v>0</v>
      </c>
      <c r="CT490" s="108">
        <f t="shared" si="636"/>
        <v>0</v>
      </c>
      <c r="CU490" s="108">
        <f t="shared" si="636"/>
        <v>0</v>
      </c>
      <c r="CV490" s="108">
        <f t="shared" si="636"/>
        <v>0</v>
      </c>
      <c r="CW490" s="108">
        <f t="shared" si="636"/>
        <v>0</v>
      </c>
      <c r="CX490" s="108">
        <f t="shared" si="636"/>
        <v>0</v>
      </c>
      <c r="CY490" s="108">
        <f t="shared" si="636"/>
        <v>0</v>
      </c>
      <c r="CZ490" s="108">
        <f t="shared" si="636"/>
        <v>0</v>
      </c>
      <c r="DA490" s="108">
        <f t="shared" si="636"/>
        <v>0</v>
      </c>
      <c r="DB490" s="108">
        <f t="shared" si="636"/>
        <v>0</v>
      </c>
      <c r="DC490" s="108">
        <f t="shared" si="636"/>
        <v>0</v>
      </c>
      <c r="DD490" s="108">
        <f t="shared" si="636"/>
        <v>0</v>
      </c>
      <c r="DE490" s="108">
        <f t="shared" si="636"/>
        <v>0</v>
      </c>
      <c r="DF490" s="108">
        <f t="shared" si="636"/>
        <v>0</v>
      </c>
      <c r="DG490" s="108">
        <f t="shared" si="636"/>
        <v>0</v>
      </c>
      <c r="DH490" s="108">
        <f t="shared" si="636"/>
        <v>0</v>
      </c>
      <c r="DI490" s="108">
        <f t="shared" si="636"/>
        <v>0</v>
      </c>
      <c r="DJ490" s="108">
        <f t="shared" si="636"/>
        <v>0</v>
      </c>
      <c r="DK490" s="108">
        <f t="shared" si="636"/>
        <v>0</v>
      </c>
      <c r="DL490" s="108">
        <f t="shared" si="636"/>
        <v>0</v>
      </c>
      <c r="DM490" s="108">
        <f t="shared" si="636"/>
        <v>91053728.6388098</v>
      </c>
      <c r="DN490" s="108">
        <f t="shared" si="636"/>
        <v>0</v>
      </c>
      <c r="DO490" s="108">
        <f t="shared" si="636"/>
        <v>0</v>
      </c>
      <c r="DP490" s="108">
        <f t="shared" si="636"/>
        <v>0</v>
      </c>
      <c r="DQ490" s="108">
        <f t="shared" si="636"/>
        <v>0</v>
      </c>
      <c r="DR490" s="108">
        <f t="shared" si="636"/>
        <v>0</v>
      </c>
      <c r="DS490" s="108">
        <f t="shared" si="636"/>
        <v>0</v>
      </c>
      <c r="DT490" s="108">
        <f t="shared" si="636"/>
        <v>0</v>
      </c>
      <c r="DU490" s="108">
        <f t="shared" si="636"/>
        <v>0</v>
      </c>
      <c r="DV490" s="108">
        <f t="shared" si="636"/>
        <v>0</v>
      </c>
      <c r="DW490" s="108">
        <f t="shared" si="636"/>
        <v>0</v>
      </c>
      <c r="DX490" s="108">
        <f t="shared" si="636"/>
        <v>0</v>
      </c>
      <c r="DY490" s="108">
        <f t="shared" si="636"/>
        <v>0</v>
      </c>
      <c r="DZ490" s="108">
        <f t="shared" si="636"/>
        <v>0</v>
      </c>
      <c r="EA490" s="108">
        <f t="shared" si="636"/>
        <v>0</v>
      </c>
      <c r="EB490" s="108">
        <f t="shared" si="636"/>
        <v>0</v>
      </c>
      <c r="EC490" s="108">
        <f t="shared" si="636"/>
        <v>0</v>
      </c>
      <c r="ED490" s="108">
        <f t="shared" si="636"/>
        <v>0</v>
      </c>
      <c r="EE490" s="108">
        <f t="shared" si="636"/>
        <v>0</v>
      </c>
      <c r="EF490" s="108">
        <f t="shared" si="636"/>
        <v>0</v>
      </c>
      <c r="EG490" s="108">
        <f t="shared" si="636"/>
        <v>0</v>
      </c>
      <c r="EH490" s="108">
        <f t="shared" si="636"/>
        <v>0</v>
      </c>
      <c r="EI490" s="108">
        <f t="shared" si="636"/>
        <v>0</v>
      </c>
      <c r="EJ490" s="108">
        <f t="shared" si="636"/>
        <v>0</v>
      </c>
      <c r="EK490" s="108">
        <f t="shared" ref="EK490:EY490" si="637">SUM(EK489)</f>
        <v>0</v>
      </c>
      <c r="EL490" s="108">
        <f t="shared" si="637"/>
        <v>0</v>
      </c>
      <c r="EM490" s="108">
        <f t="shared" si="637"/>
        <v>0</v>
      </c>
      <c r="EN490" s="108">
        <f t="shared" si="637"/>
        <v>0</v>
      </c>
      <c r="EO490" s="108">
        <f t="shared" si="637"/>
        <v>0</v>
      </c>
      <c r="EP490" s="108">
        <f t="shared" si="637"/>
        <v>0</v>
      </c>
      <c r="EQ490" s="108">
        <f t="shared" si="637"/>
        <v>0</v>
      </c>
      <c r="ER490" s="108">
        <f t="shared" si="637"/>
        <v>0</v>
      </c>
      <c r="ES490" s="108">
        <f t="shared" si="637"/>
        <v>0</v>
      </c>
      <c r="ET490" s="108">
        <f t="shared" si="637"/>
        <v>0</v>
      </c>
      <c r="EU490" s="108">
        <f t="shared" si="637"/>
        <v>0</v>
      </c>
      <c r="EV490" s="108">
        <f t="shared" si="637"/>
        <v>0</v>
      </c>
      <c r="EW490" s="108">
        <f t="shared" si="637"/>
        <v>0</v>
      </c>
      <c r="EX490" s="108">
        <f t="shared" si="637"/>
        <v>0</v>
      </c>
      <c r="EY490" s="108">
        <f t="shared" si="637"/>
        <v>0</v>
      </c>
      <c r="EZ490" s="108">
        <f>SUM(EZ489)</f>
        <v>5087708.5119560659</v>
      </c>
      <c r="FA490" s="108">
        <f>SUM(FA489)</f>
        <v>91053728.6388098</v>
      </c>
      <c r="FB490" s="108">
        <f t="shared" ref="FB490:FC490" si="638">SUM(FB489)</f>
        <v>0</v>
      </c>
      <c r="FC490" s="108">
        <f t="shared" si="638"/>
        <v>91053728.6388098</v>
      </c>
    </row>
    <row r="491" spans="1:159" ht="16.5" thickBot="1" x14ac:dyDescent="0.3">
      <c r="A491" s="21">
        <f t="shared" si="506"/>
        <v>483</v>
      </c>
      <c r="B491" s="270" t="s">
        <v>512</v>
      </c>
      <c r="C491" s="270"/>
      <c r="D491" s="271"/>
      <c r="E491" s="155">
        <f t="shared" ref="E491:BX491" si="639">+E467+E480+E488+E490</f>
        <v>2470296822.4115515</v>
      </c>
      <c r="F491" s="155">
        <f t="shared" si="639"/>
        <v>0</v>
      </c>
      <c r="G491" s="155">
        <f t="shared" si="639"/>
        <v>0</v>
      </c>
      <c r="H491" s="155">
        <f t="shared" si="639"/>
        <v>0</v>
      </c>
      <c r="I491" s="155">
        <f t="shared" si="639"/>
        <v>0</v>
      </c>
      <c r="J491" s="155">
        <f t="shared" si="639"/>
        <v>0</v>
      </c>
      <c r="K491" s="155">
        <f t="shared" si="639"/>
        <v>0</v>
      </c>
      <c r="L491" s="155">
        <f t="shared" si="639"/>
        <v>0</v>
      </c>
      <c r="M491" s="155">
        <f t="shared" si="639"/>
        <v>0</v>
      </c>
      <c r="N491" s="155">
        <f t="shared" si="639"/>
        <v>0</v>
      </c>
      <c r="O491" s="155">
        <f t="shared" si="639"/>
        <v>0</v>
      </c>
      <c r="P491" s="155">
        <f t="shared" si="639"/>
        <v>0</v>
      </c>
      <c r="Q491" s="155">
        <f t="shared" si="639"/>
        <v>0</v>
      </c>
      <c r="R491" s="155">
        <f t="shared" si="639"/>
        <v>0</v>
      </c>
      <c r="S491" s="155">
        <f t="shared" si="639"/>
        <v>0</v>
      </c>
      <c r="T491" s="155">
        <f t="shared" si="639"/>
        <v>0</v>
      </c>
      <c r="U491" s="155">
        <f t="shared" si="639"/>
        <v>0</v>
      </c>
      <c r="V491" s="155">
        <f t="shared" si="639"/>
        <v>0</v>
      </c>
      <c r="W491" s="155">
        <f t="shared" si="639"/>
        <v>0</v>
      </c>
      <c r="X491" s="155">
        <f t="shared" si="639"/>
        <v>67075380.913948104</v>
      </c>
      <c r="Y491" s="155">
        <f t="shared" si="639"/>
        <v>210100.49049196913</v>
      </c>
      <c r="Z491" s="155">
        <f t="shared" si="639"/>
        <v>0</v>
      </c>
      <c r="AA491" s="155">
        <f t="shared" si="639"/>
        <v>0</v>
      </c>
      <c r="AB491" s="155">
        <f t="shared" si="639"/>
        <v>0</v>
      </c>
      <c r="AC491" s="155">
        <f t="shared" si="639"/>
        <v>-65577643.509572014</v>
      </c>
      <c r="AD491" s="155">
        <f t="shared" si="639"/>
        <v>0</v>
      </c>
      <c r="AE491" s="155">
        <f t="shared" si="639"/>
        <v>0</v>
      </c>
      <c r="AF491" s="155">
        <f t="shared" si="639"/>
        <v>0</v>
      </c>
      <c r="AG491" s="155">
        <f t="shared" si="639"/>
        <v>0</v>
      </c>
      <c r="AH491" s="155">
        <f t="shared" si="639"/>
        <v>-23770011.81658344</v>
      </c>
      <c r="AI491" s="155">
        <f t="shared" si="639"/>
        <v>0</v>
      </c>
      <c r="AJ491" s="155">
        <f t="shared" si="639"/>
        <v>0</v>
      </c>
      <c r="AK491" s="155">
        <f t="shared" si="639"/>
        <v>-22062173.921715375</v>
      </c>
      <c r="AL491" s="155">
        <f t="shared" si="639"/>
        <v>0</v>
      </c>
      <c r="AM491" s="155">
        <f t="shared" si="639"/>
        <v>0</v>
      </c>
      <c r="AN491" s="155">
        <f t="shared" si="639"/>
        <v>0</v>
      </c>
      <c r="AO491" s="155">
        <f t="shared" si="639"/>
        <v>4356717.7706340253</v>
      </c>
      <c r="AP491" s="155">
        <f t="shared" si="639"/>
        <v>0</v>
      </c>
      <c r="AQ491" s="155">
        <f t="shared" si="639"/>
        <v>0</v>
      </c>
      <c r="AR491" s="155">
        <f t="shared" si="639"/>
        <v>0</v>
      </c>
      <c r="AS491" s="155">
        <f t="shared" si="639"/>
        <v>0</v>
      </c>
      <c r="AT491" s="155">
        <f t="shared" si="639"/>
        <v>0</v>
      </c>
      <c r="AU491" s="155">
        <f t="shared" si="639"/>
        <v>0</v>
      </c>
      <c r="AV491" s="155">
        <f t="shared" si="639"/>
        <v>0</v>
      </c>
      <c r="AW491" s="155">
        <f t="shared" si="639"/>
        <v>0</v>
      </c>
      <c r="AX491" s="155">
        <f t="shared" si="639"/>
        <v>0</v>
      </c>
      <c r="AY491" s="155">
        <f t="shared" si="639"/>
        <v>0</v>
      </c>
      <c r="AZ491" s="155">
        <f t="shared" si="639"/>
        <v>0</v>
      </c>
      <c r="BA491" s="155">
        <f t="shared" si="639"/>
        <v>0</v>
      </c>
      <c r="BB491" s="155">
        <f t="shared" si="639"/>
        <v>0</v>
      </c>
      <c r="BC491" s="155">
        <f t="shared" si="639"/>
        <v>0</v>
      </c>
      <c r="BD491" s="155">
        <f t="shared" si="639"/>
        <v>0</v>
      </c>
      <c r="BE491" s="155">
        <f t="shared" si="639"/>
        <v>0</v>
      </c>
      <c r="BF491" s="155">
        <f t="shared" si="639"/>
        <v>0</v>
      </c>
      <c r="BG491" s="155">
        <f t="shared" si="639"/>
        <v>0</v>
      </c>
      <c r="BH491" s="155">
        <f t="shared" si="639"/>
        <v>0</v>
      </c>
      <c r="BI491" s="155">
        <f t="shared" si="639"/>
        <v>0</v>
      </c>
      <c r="BJ491" s="155">
        <f t="shared" si="639"/>
        <v>3230272.3808734193</v>
      </c>
      <c r="BK491" s="155">
        <f t="shared" si="639"/>
        <v>0</v>
      </c>
      <c r="BL491" s="155">
        <f t="shared" si="639"/>
        <v>0</v>
      </c>
      <c r="BM491" s="155">
        <f t="shared" si="639"/>
        <v>0</v>
      </c>
      <c r="BN491" s="155">
        <f t="shared" si="639"/>
        <v>-94088202.436505079</v>
      </c>
      <c r="BO491" s="155">
        <f t="shared" si="639"/>
        <v>201938.05620600007</v>
      </c>
      <c r="BP491" s="155">
        <f t="shared" si="639"/>
        <v>44675564.118710004</v>
      </c>
      <c r="BQ491" s="155">
        <f t="shared" si="639"/>
        <v>55278785.569999993</v>
      </c>
      <c r="BR491" s="155">
        <f t="shared" si="639"/>
        <v>2571.1124960000002</v>
      </c>
      <c r="BS491" s="155">
        <f t="shared" si="639"/>
        <v>22124980.941670001</v>
      </c>
      <c r="BT491" s="155">
        <f t="shared" si="639"/>
        <v>0</v>
      </c>
      <c r="BU491" s="155">
        <f t="shared" si="639"/>
        <v>23770011.81658344</v>
      </c>
      <c r="BV491" s="155">
        <f t="shared" si="639"/>
        <v>-1852729.8615047853</v>
      </c>
      <c r="BW491" s="155">
        <f t="shared" si="639"/>
        <v>0</v>
      </c>
      <c r="BX491" s="155">
        <f t="shared" si="639"/>
        <v>57699909.469163038</v>
      </c>
      <c r="BY491" s="155">
        <f t="shared" ref="BY491:EJ491" si="640">+BY467+BY480+BY488+BY490</f>
        <v>35637761.547447644</v>
      </c>
      <c r="BZ491" s="155">
        <f t="shared" si="640"/>
        <v>2505934583.9589992</v>
      </c>
      <c r="CA491" s="155">
        <f t="shared" si="640"/>
        <v>0</v>
      </c>
      <c r="CB491" s="155">
        <f t="shared" si="640"/>
        <v>0</v>
      </c>
      <c r="CC491" s="155">
        <f t="shared" si="640"/>
        <v>0</v>
      </c>
      <c r="CD491" s="155">
        <f t="shared" si="640"/>
        <v>5370042.7846080065</v>
      </c>
      <c r="CE491" s="155">
        <f t="shared" si="640"/>
        <v>0</v>
      </c>
      <c r="CF491" s="155">
        <f t="shared" si="640"/>
        <v>0</v>
      </c>
      <c r="CG491" s="155">
        <f t="shared" si="640"/>
        <v>0</v>
      </c>
      <c r="CH491" s="155">
        <f t="shared" si="640"/>
        <v>0</v>
      </c>
      <c r="CI491" s="155">
        <f t="shared" si="640"/>
        <v>0</v>
      </c>
      <c r="CJ491" s="155">
        <f t="shared" si="640"/>
        <v>0</v>
      </c>
      <c r="CK491" s="155">
        <f t="shared" si="640"/>
        <v>0</v>
      </c>
      <c r="CL491" s="155">
        <f t="shared" si="640"/>
        <v>0</v>
      </c>
      <c r="CM491" s="155">
        <f t="shared" si="640"/>
        <v>0</v>
      </c>
      <c r="CN491" s="155">
        <f t="shared" si="640"/>
        <v>0</v>
      </c>
      <c r="CO491" s="155">
        <f t="shared" si="640"/>
        <v>0</v>
      </c>
      <c r="CP491" s="155">
        <f t="shared" si="640"/>
        <v>0</v>
      </c>
      <c r="CQ491" s="155">
        <f t="shared" si="640"/>
        <v>0</v>
      </c>
      <c r="CR491" s="155">
        <f t="shared" si="640"/>
        <v>0</v>
      </c>
      <c r="CS491" s="155">
        <f t="shared" si="640"/>
        <v>0</v>
      </c>
      <c r="CT491" s="155">
        <f t="shared" si="640"/>
        <v>0</v>
      </c>
      <c r="CU491" s="155">
        <f t="shared" si="640"/>
        <v>0</v>
      </c>
      <c r="CV491" s="155">
        <f t="shared" si="640"/>
        <v>0</v>
      </c>
      <c r="CW491" s="155">
        <f t="shared" si="640"/>
        <v>0</v>
      </c>
      <c r="CX491" s="155">
        <f t="shared" si="640"/>
        <v>0</v>
      </c>
      <c r="CY491" s="155">
        <f t="shared" si="640"/>
        <v>3492135.9671265553</v>
      </c>
      <c r="CZ491" s="155">
        <f t="shared" si="640"/>
        <v>0</v>
      </c>
      <c r="DA491" s="155">
        <f t="shared" si="640"/>
        <v>0</v>
      </c>
      <c r="DB491" s="155">
        <f t="shared" si="640"/>
        <v>0</v>
      </c>
      <c r="DC491" s="155">
        <f t="shared" si="640"/>
        <v>-165330440.3752726</v>
      </c>
      <c r="DD491" s="155">
        <f t="shared" si="640"/>
        <v>1520440.3364519998</v>
      </c>
      <c r="DE491" s="155">
        <f t="shared" si="640"/>
        <v>116745699.97504</v>
      </c>
      <c r="DF491" s="155">
        <f t="shared" si="640"/>
        <v>116033821.57000001</v>
      </c>
      <c r="DG491" s="155">
        <f t="shared" si="640"/>
        <v>1233627.8894399998</v>
      </c>
      <c r="DH491" s="155">
        <f t="shared" si="640"/>
        <v>25253816.149156004</v>
      </c>
      <c r="DI491" s="155">
        <f t="shared" si="640"/>
        <v>0</v>
      </c>
      <c r="DJ491" s="155">
        <f t="shared" si="640"/>
        <v>-3607094.8691412811</v>
      </c>
      <c r="DK491" s="155">
        <f t="shared" si="640"/>
        <v>0</v>
      </c>
      <c r="DL491" s="155">
        <f t="shared" si="640"/>
        <v>100712049.4274087</v>
      </c>
      <c r="DM491" s="155">
        <f t="shared" si="640"/>
        <v>2606646633.3864083</v>
      </c>
      <c r="DN491" s="155">
        <f t="shared" si="640"/>
        <v>0</v>
      </c>
      <c r="DO491" s="155">
        <f t="shared" si="640"/>
        <v>0</v>
      </c>
      <c r="DP491" s="155">
        <f t="shared" si="640"/>
        <v>0</v>
      </c>
      <c r="DQ491" s="155">
        <f t="shared" si="640"/>
        <v>3098447.5482264757</v>
      </c>
      <c r="DR491" s="155">
        <f t="shared" si="640"/>
        <v>0</v>
      </c>
      <c r="DS491" s="155">
        <f t="shared" si="640"/>
        <v>0</v>
      </c>
      <c r="DT491" s="155">
        <f t="shared" si="640"/>
        <v>0</v>
      </c>
      <c r="DU491" s="155">
        <f t="shared" si="640"/>
        <v>0</v>
      </c>
      <c r="DV491" s="155">
        <f t="shared" si="640"/>
        <v>0</v>
      </c>
      <c r="DW491" s="155">
        <f t="shared" si="640"/>
        <v>0</v>
      </c>
      <c r="DX491" s="155">
        <f t="shared" si="640"/>
        <v>0</v>
      </c>
      <c r="DY491" s="155">
        <f t="shared" si="640"/>
        <v>0</v>
      </c>
      <c r="DZ491" s="155">
        <f t="shared" si="640"/>
        <v>0</v>
      </c>
      <c r="EA491" s="155">
        <f t="shared" si="640"/>
        <v>0</v>
      </c>
      <c r="EB491" s="155">
        <f t="shared" si="640"/>
        <v>0</v>
      </c>
      <c r="EC491" s="155">
        <f t="shared" si="640"/>
        <v>0</v>
      </c>
      <c r="ED491" s="155">
        <f t="shared" si="640"/>
        <v>0</v>
      </c>
      <c r="EE491" s="155">
        <f t="shared" si="640"/>
        <v>0</v>
      </c>
      <c r="EF491" s="155">
        <f t="shared" si="640"/>
        <v>0</v>
      </c>
      <c r="EG491" s="155">
        <f t="shared" si="640"/>
        <v>0</v>
      </c>
      <c r="EH491" s="155">
        <f t="shared" si="640"/>
        <v>0</v>
      </c>
      <c r="EI491" s="155">
        <f t="shared" si="640"/>
        <v>0</v>
      </c>
      <c r="EJ491" s="155">
        <f t="shared" si="640"/>
        <v>1101188.86890066</v>
      </c>
      <c r="EK491" s="155">
        <f t="shared" ref="EK491:EY491" si="641">+EK467+EK480+EK488+EK490</f>
        <v>-13882024.963412002</v>
      </c>
      <c r="EL491" s="155">
        <f t="shared" si="641"/>
        <v>-15203.916388063459</v>
      </c>
      <c r="EM491" s="155">
        <f t="shared" si="641"/>
        <v>0</v>
      </c>
      <c r="EN491" s="155">
        <f t="shared" si="641"/>
        <v>0</v>
      </c>
      <c r="EO491" s="155">
        <f t="shared" si="641"/>
        <v>0</v>
      </c>
      <c r="EP491" s="155">
        <f t="shared" si="641"/>
        <v>-84598856.734545663</v>
      </c>
      <c r="EQ491" s="155">
        <f t="shared" si="641"/>
        <v>1405861.9709620001</v>
      </c>
      <c r="ER491" s="155">
        <f t="shared" si="641"/>
        <v>50464041.097350001</v>
      </c>
      <c r="ES491" s="155">
        <f t="shared" si="641"/>
        <v>3350331.7100000088</v>
      </c>
      <c r="ET491" s="155">
        <f t="shared" si="641"/>
        <v>-22062.284258000003</v>
      </c>
      <c r="EU491" s="155">
        <f t="shared" si="641"/>
        <v>13905841.451835997</v>
      </c>
      <c r="EV491" s="155">
        <f t="shared" si="641"/>
        <v>1059724.5648247197</v>
      </c>
      <c r="EW491" s="155">
        <f t="shared" si="641"/>
        <v>-1675068.8795508228</v>
      </c>
      <c r="EX491" s="155">
        <f t="shared" si="641"/>
        <v>0</v>
      </c>
      <c r="EY491" s="155">
        <f t="shared" si="641"/>
        <v>-25807779.566054679</v>
      </c>
      <c r="EZ491" s="155">
        <f>+EZ467+EZ480+EZ488+EZ490</f>
        <v>110542005.40880156</v>
      </c>
      <c r="FA491" s="155">
        <f>+FA467+FA480+FA488+FA490</f>
        <v>2580838827.8203526</v>
      </c>
      <c r="FB491" s="155">
        <f t="shared" ref="FB491:FC491" si="642">+FB467+FB480+FB488+FB490</f>
        <v>0</v>
      </c>
      <c r="FC491" s="155">
        <f t="shared" si="642"/>
        <v>2580838827.8203526</v>
      </c>
    </row>
    <row r="492" spans="1:159" x14ac:dyDescent="0.25">
      <c r="A492" s="21">
        <f t="shared" si="506"/>
        <v>484</v>
      </c>
      <c r="B492" s="161"/>
      <c r="C492" s="104"/>
      <c r="D492" s="117"/>
      <c r="AK492" s="61"/>
      <c r="AM492" s="162"/>
      <c r="AN492" s="162"/>
      <c r="AO492" s="162"/>
      <c r="AP492" s="162"/>
      <c r="AQ492" s="162"/>
      <c r="AR492" s="162"/>
      <c r="AS492" s="162"/>
      <c r="AT492" s="162"/>
      <c r="AU492" s="162"/>
      <c r="AV492" s="162"/>
      <c r="AW492" s="162"/>
      <c r="AX492" s="162"/>
      <c r="AY492" s="162"/>
      <c r="AZ492" s="162"/>
      <c r="BA492" s="162"/>
      <c r="BB492" s="162"/>
      <c r="BC492" s="162"/>
      <c r="BD492" s="162"/>
      <c r="BE492" s="162"/>
      <c r="BF492" s="162"/>
      <c r="BG492" s="162"/>
      <c r="BH492" s="162"/>
      <c r="BI492" s="162"/>
      <c r="BJ492" s="162"/>
      <c r="BK492" s="162"/>
      <c r="BL492" s="162"/>
      <c r="BM492" s="162"/>
      <c r="BN492" s="162"/>
      <c r="BO492" s="162"/>
      <c r="BP492" s="162"/>
      <c r="BQ492" s="162"/>
      <c r="BR492" s="162"/>
      <c r="BS492" s="162"/>
      <c r="BT492" s="162"/>
      <c r="BU492" s="162"/>
      <c r="BV492" s="162"/>
      <c r="BW492" s="162"/>
      <c r="BX492" s="105"/>
      <c r="BY492" s="105"/>
      <c r="BZ492" s="105"/>
      <c r="CA492" s="105"/>
    </row>
    <row r="493" spans="1:159" x14ac:dyDescent="0.25">
      <c r="A493" s="21">
        <f t="shared" si="506"/>
        <v>485</v>
      </c>
      <c r="B493" s="272" t="s">
        <v>513</v>
      </c>
      <c r="C493" s="273"/>
      <c r="D493" s="274"/>
      <c r="E493" s="163">
        <v>39383128.137455158</v>
      </c>
      <c r="F493" s="163">
        <v>-7689825.638524184</v>
      </c>
      <c r="G493" s="163">
        <v>810595.22755027714</v>
      </c>
      <c r="H493" s="163">
        <v>-48442.087334317876</v>
      </c>
      <c r="I493" s="163">
        <v>-5409993.6527317856</v>
      </c>
      <c r="J493" s="163">
        <v>-17846011.115484692</v>
      </c>
      <c r="K493" s="163">
        <v>-440284.55932057288</v>
      </c>
      <c r="L493" s="163">
        <v>40564.73427070176</v>
      </c>
      <c r="M493" s="163">
        <v>-1259.6388478279798</v>
      </c>
      <c r="N493" s="163">
        <v>-18239.522806713401</v>
      </c>
      <c r="O493" s="163">
        <v>-877417.16581162822</v>
      </c>
      <c r="P493" s="163">
        <v>2937930.5318774399</v>
      </c>
      <c r="Q493" s="163">
        <v>65020.54233047484</v>
      </c>
      <c r="R493" s="163">
        <v>5128.010783146724</v>
      </c>
      <c r="S493" s="163">
        <v>315849.71579728887</v>
      </c>
      <c r="T493" s="163">
        <v>-23918.128884301947</v>
      </c>
      <c r="U493" s="163">
        <v>-62996.632835969795</v>
      </c>
      <c r="V493" s="163">
        <v>-834407.05127889942</v>
      </c>
      <c r="W493" s="163">
        <v>1244822.3714957982</v>
      </c>
      <c r="X493" s="163">
        <v>6424938.5468202187</v>
      </c>
      <c r="Y493" s="163">
        <v>-258227.29809101042</v>
      </c>
      <c r="Z493" s="163">
        <v>-8593.0819278192466</v>
      </c>
      <c r="AA493" s="163">
        <v>0</v>
      </c>
      <c r="AB493" s="163">
        <v>0</v>
      </c>
      <c r="AC493" s="163">
        <v>-6281475.0189017449</v>
      </c>
      <c r="AD493" s="163">
        <v>0</v>
      </c>
      <c r="AE493" s="163">
        <v>-924554.09176005225</v>
      </c>
      <c r="AF493" s="163">
        <v>0</v>
      </c>
      <c r="AG493" s="163">
        <v>0</v>
      </c>
      <c r="AH493" s="163">
        <v>-2276854.2362013068</v>
      </c>
      <c r="AI493" s="163">
        <v>0</v>
      </c>
      <c r="AJ493" s="163">
        <v>0</v>
      </c>
      <c r="AK493" s="164">
        <f>SUM(F493:AJ493)</f>
        <v>-31157649.239817478</v>
      </c>
      <c r="AL493" s="163">
        <v>39232824.069102474</v>
      </c>
      <c r="AM493" s="163">
        <v>0</v>
      </c>
      <c r="AN493" s="163">
        <v>-13001478.272707369</v>
      </c>
      <c r="AO493" s="163">
        <v>1065877.0819805025</v>
      </c>
      <c r="AP493" s="163">
        <v>-420594.36448147992</v>
      </c>
      <c r="AQ493" s="163">
        <v>0</v>
      </c>
      <c r="AR493" s="163">
        <v>0</v>
      </c>
      <c r="AS493" s="163">
        <v>0</v>
      </c>
      <c r="AT493" s="163">
        <v>46825.719652937514</v>
      </c>
      <c r="AU493" s="163">
        <v>0</v>
      </c>
      <c r="AV493" s="163">
        <v>-1217118.5694761111</v>
      </c>
      <c r="AW493" s="163">
        <v>0</v>
      </c>
      <c r="AX493" s="163">
        <v>0</v>
      </c>
      <c r="AY493" s="163">
        <v>590532.30072969082</v>
      </c>
      <c r="AZ493" s="163">
        <v>-25483.400657921731</v>
      </c>
      <c r="BA493" s="163">
        <v>0</v>
      </c>
      <c r="BB493" s="163">
        <v>648251.20130777173</v>
      </c>
      <c r="BC493" s="163">
        <v>0</v>
      </c>
      <c r="BD493" s="163">
        <v>0</v>
      </c>
      <c r="BE493" s="163">
        <v>0</v>
      </c>
      <c r="BF493" s="163">
        <v>0</v>
      </c>
      <c r="BG493" s="163">
        <v>0</v>
      </c>
      <c r="BH493" s="163">
        <v>0</v>
      </c>
      <c r="BI493" s="163">
        <v>2865094.4792071027</v>
      </c>
      <c r="BJ493" s="163">
        <v>6431360.2198607959</v>
      </c>
      <c r="BK493" s="163">
        <v>0</v>
      </c>
      <c r="BL493" s="163">
        <v>0</v>
      </c>
      <c r="BM493" s="163">
        <v>0</v>
      </c>
      <c r="BN493" s="163">
        <v>-11203927.688984131</v>
      </c>
      <c r="BO493" s="163">
        <v>-192012.12364457152</v>
      </c>
      <c r="BP493" s="163">
        <v>4670938.5220415359</v>
      </c>
      <c r="BQ493" s="163">
        <v>5703156.8090278087</v>
      </c>
      <c r="BR493" s="163">
        <v>273.47817000878376</v>
      </c>
      <c r="BS493" s="163">
        <v>2641577.070709764</v>
      </c>
      <c r="BT493" s="163">
        <v>0</v>
      </c>
      <c r="BU493" s="163">
        <v>2838447.829651617</v>
      </c>
      <c r="BV493" s="163">
        <v>267055.07382271904</v>
      </c>
      <c r="BW493" s="163">
        <v>0</v>
      </c>
      <c r="BX493" s="61">
        <f>SUM(AL493:BW493)</f>
        <v>40941599.435313143</v>
      </c>
      <c r="BY493" s="38">
        <f t="shared" ref="BY493:BY495" si="643">BX493+AK493</f>
        <v>9783950.1954956651</v>
      </c>
      <c r="BZ493" s="38">
        <f t="shared" ref="BZ493:BZ495" si="644">BY493+E493</f>
        <v>49167078.332950823</v>
      </c>
      <c r="CA493" s="163">
        <v>-15737971.974869186</v>
      </c>
      <c r="CB493" s="163">
        <v>0</v>
      </c>
      <c r="CC493" s="163">
        <v>0</v>
      </c>
      <c r="CD493" s="163">
        <v>179484.46612174271</v>
      </c>
      <c r="CE493" s="163">
        <v>-734124.20968983229</v>
      </c>
      <c r="CF493" s="163">
        <v>0</v>
      </c>
      <c r="CG493" s="163">
        <v>0</v>
      </c>
      <c r="CH493" s="163">
        <v>0</v>
      </c>
      <c r="CI493" s="163">
        <v>0</v>
      </c>
      <c r="CJ493" s="163">
        <v>0</v>
      </c>
      <c r="CK493" s="163">
        <v>44998.756110255847</v>
      </c>
      <c r="CL493" s="163">
        <v>0</v>
      </c>
      <c r="CM493" s="163">
        <v>0</v>
      </c>
      <c r="CN493" s="163">
        <v>0</v>
      </c>
      <c r="CO493" s="163">
        <v>0</v>
      </c>
      <c r="CP493" s="163">
        <v>0</v>
      </c>
      <c r="CQ493" s="163">
        <v>0</v>
      </c>
      <c r="CR493" s="163">
        <v>0</v>
      </c>
      <c r="CS493" s="163">
        <v>0</v>
      </c>
      <c r="CT493" s="163">
        <v>0</v>
      </c>
      <c r="CU493" s="163">
        <v>0</v>
      </c>
      <c r="CV493" s="163">
        <v>0</v>
      </c>
      <c r="CW493" s="163">
        <v>0</v>
      </c>
      <c r="CX493" s="163">
        <v>0</v>
      </c>
      <c r="CY493" s="163">
        <v>334500.65702516283</v>
      </c>
      <c r="CZ493" s="163">
        <v>0</v>
      </c>
      <c r="DA493" s="163">
        <v>0</v>
      </c>
      <c r="DB493" s="163">
        <v>0</v>
      </c>
      <c r="DC493" s="163">
        <v>-26155305.64046739</v>
      </c>
      <c r="DD493" s="163">
        <v>-1234350.4646507595</v>
      </c>
      <c r="DE493" s="163">
        <v>16521716.880137669</v>
      </c>
      <c r="DF493" s="163">
        <v>13831002.754382944</v>
      </c>
      <c r="DG493" s="163">
        <v>135100.63671851519</v>
      </c>
      <c r="DH493" s="163">
        <v>6123931.5321998503</v>
      </c>
      <c r="DI493" s="163">
        <v>0</v>
      </c>
      <c r="DJ493" s="163">
        <v>-345512.20658016432</v>
      </c>
      <c r="DK493" s="163">
        <v>0</v>
      </c>
      <c r="DL493" s="38">
        <f t="shared" ref="DL493" si="645">SUM(CA493:DK493)</f>
        <v>-7036528.8135611955</v>
      </c>
      <c r="DM493" s="38">
        <f t="shared" ref="DM493:DM495" si="646">DL493+BZ493</f>
        <v>42130549.519389629</v>
      </c>
      <c r="DN493" s="163">
        <v>-3274963.8818188757</v>
      </c>
      <c r="DO493" s="163">
        <v>0</v>
      </c>
      <c r="DP493" s="163">
        <v>0</v>
      </c>
      <c r="DQ493" s="163">
        <v>-1615524.0661723854</v>
      </c>
      <c r="DR493" s="163">
        <v>690748.58275688568</v>
      </c>
      <c r="DS493" s="163">
        <v>0</v>
      </c>
      <c r="DT493" s="163">
        <v>0</v>
      </c>
      <c r="DU493" s="163">
        <v>0</v>
      </c>
      <c r="DV493" s="163">
        <v>0</v>
      </c>
      <c r="DW493" s="163">
        <v>0</v>
      </c>
      <c r="DX493" s="163">
        <v>226309.41855093057</v>
      </c>
      <c r="DY493" s="163">
        <v>0</v>
      </c>
      <c r="DZ493" s="163">
        <v>0</v>
      </c>
      <c r="EA493" s="163">
        <v>0</v>
      </c>
      <c r="EB493" s="163">
        <v>1997166.3749341441</v>
      </c>
      <c r="EC493" s="163">
        <v>0</v>
      </c>
      <c r="ED493" s="163">
        <v>0</v>
      </c>
      <c r="EE493" s="163">
        <v>0</v>
      </c>
      <c r="EF493" s="163">
        <v>0</v>
      </c>
      <c r="EG493" s="163">
        <v>0</v>
      </c>
      <c r="EH493" s="163">
        <v>0</v>
      </c>
      <c r="EI493" s="163">
        <v>26763781.385092873</v>
      </c>
      <c r="EJ493" s="163">
        <v>266481.90340418869</v>
      </c>
      <c r="EK493" s="163">
        <v>2742512.5371291176</v>
      </c>
      <c r="EL493" s="163">
        <v>4883617.7964491025</v>
      </c>
      <c r="EM493" s="163">
        <v>687172.81788607477</v>
      </c>
      <c r="EN493" s="163">
        <v>0</v>
      </c>
      <c r="EO493" s="163">
        <v>0</v>
      </c>
      <c r="EP493" s="163">
        <v>519159.41123478732</v>
      </c>
      <c r="EQ493" s="163">
        <v>-1382294.6258412248</v>
      </c>
      <c r="ER493" s="163">
        <v>11479693.896059701</v>
      </c>
      <c r="ES493" s="163">
        <v>2845440.5517957723</v>
      </c>
      <c r="ET493" s="163">
        <v>15306.670297372686</v>
      </c>
      <c r="EU493" s="163">
        <v>5884066.7757550366</v>
      </c>
      <c r="EV493" s="163">
        <v>2298111.2485227631</v>
      </c>
      <c r="EW493" s="163">
        <v>-1686442.6793473999</v>
      </c>
      <c r="EX493" s="163">
        <v>0</v>
      </c>
      <c r="EY493" s="61">
        <f t="shared" ref="EY493" si="647">SUM(DN493:EX493)</f>
        <v>53340344.116688862</v>
      </c>
      <c r="EZ493" s="61">
        <f t="shared" ref="EZ493:EZ495" si="648">+BX493+AK493+DL493+EY493</f>
        <v>56087765.498623334</v>
      </c>
      <c r="FA493" s="61">
        <f t="shared" ref="FA493:FA495" si="649">+E493+EZ493</f>
        <v>95470893.636078492</v>
      </c>
      <c r="FC493" s="61">
        <f t="shared" ref="FC493:FC495" si="650">+FA493+FB493</f>
        <v>95470893.636078492</v>
      </c>
    </row>
    <row r="494" spans="1:159" x14ac:dyDescent="0.25">
      <c r="A494" s="21">
        <f t="shared" si="506"/>
        <v>486</v>
      </c>
      <c r="B494" s="272" t="s">
        <v>514</v>
      </c>
      <c r="C494" s="273"/>
      <c r="D494" s="274"/>
      <c r="E494" s="131">
        <f>E491</f>
        <v>2470296822.4115515</v>
      </c>
      <c r="F494" s="131">
        <f>F491</f>
        <v>0</v>
      </c>
      <c r="G494" s="131">
        <f>G491</f>
        <v>0</v>
      </c>
      <c r="H494" s="131">
        <f>H491</f>
        <v>0</v>
      </c>
      <c r="I494" s="131">
        <f t="shared" ref="I494:AJ494" si="651">I491</f>
        <v>0</v>
      </c>
      <c r="J494" s="131">
        <f t="shared" si="651"/>
        <v>0</v>
      </c>
      <c r="K494" s="131">
        <f t="shared" si="651"/>
        <v>0</v>
      </c>
      <c r="L494" s="131">
        <f t="shared" si="651"/>
        <v>0</v>
      </c>
      <c r="M494" s="131">
        <f t="shared" si="651"/>
        <v>0</v>
      </c>
      <c r="N494" s="131">
        <f t="shared" si="651"/>
        <v>0</v>
      </c>
      <c r="O494" s="131">
        <f t="shared" si="651"/>
        <v>0</v>
      </c>
      <c r="P494" s="131">
        <f t="shared" si="651"/>
        <v>0</v>
      </c>
      <c r="Q494" s="131">
        <f t="shared" si="651"/>
        <v>0</v>
      </c>
      <c r="R494" s="131">
        <f t="shared" si="651"/>
        <v>0</v>
      </c>
      <c r="S494" s="131">
        <f t="shared" si="651"/>
        <v>0</v>
      </c>
      <c r="T494" s="131">
        <f t="shared" si="651"/>
        <v>0</v>
      </c>
      <c r="U494" s="131">
        <f t="shared" si="651"/>
        <v>0</v>
      </c>
      <c r="V494" s="131">
        <f t="shared" si="651"/>
        <v>0</v>
      </c>
      <c r="W494" s="131">
        <f t="shared" si="651"/>
        <v>0</v>
      </c>
      <c r="X494" s="131">
        <f t="shared" si="651"/>
        <v>67075380.913948104</v>
      </c>
      <c r="Y494" s="131">
        <f t="shared" si="651"/>
        <v>210100.49049196913</v>
      </c>
      <c r="Z494" s="131">
        <f t="shared" si="651"/>
        <v>0</v>
      </c>
      <c r="AA494" s="131">
        <f t="shared" si="651"/>
        <v>0</v>
      </c>
      <c r="AB494" s="131">
        <f t="shared" si="651"/>
        <v>0</v>
      </c>
      <c r="AC494" s="131">
        <f t="shared" si="651"/>
        <v>-65577643.509572014</v>
      </c>
      <c r="AD494" s="131">
        <f t="shared" si="651"/>
        <v>0</v>
      </c>
      <c r="AE494" s="131">
        <f t="shared" si="651"/>
        <v>0</v>
      </c>
      <c r="AF494" s="131">
        <f t="shared" si="651"/>
        <v>0</v>
      </c>
      <c r="AG494" s="131">
        <f t="shared" si="651"/>
        <v>0</v>
      </c>
      <c r="AH494" s="131">
        <f t="shared" si="651"/>
        <v>-23770011.81658344</v>
      </c>
      <c r="AI494" s="131">
        <f t="shared" si="651"/>
        <v>0</v>
      </c>
      <c r="AJ494" s="131">
        <f t="shared" si="651"/>
        <v>0</v>
      </c>
      <c r="AK494" s="164">
        <f t="shared" ref="AK494:AK495" si="652">SUM(F494:AJ494)</f>
        <v>-22062173.921715379</v>
      </c>
      <c r="AL494" s="131">
        <f t="shared" ref="AL494:BW494" si="653">AL491</f>
        <v>0</v>
      </c>
      <c r="AM494" s="131">
        <f t="shared" si="653"/>
        <v>0</v>
      </c>
      <c r="AN494" s="131">
        <f t="shared" si="653"/>
        <v>0</v>
      </c>
      <c r="AO494" s="131">
        <f t="shared" si="653"/>
        <v>4356717.7706340253</v>
      </c>
      <c r="AP494" s="131">
        <f t="shared" si="653"/>
        <v>0</v>
      </c>
      <c r="AQ494" s="131">
        <f t="shared" si="653"/>
        <v>0</v>
      </c>
      <c r="AR494" s="131">
        <f t="shared" si="653"/>
        <v>0</v>
      </c>
      <c r="AS494" s="131">
        <f t="shared" si="653"/>
        <v>0</v>
      </c>
      <c r="AT494" s="131">
        <f t="shared" si="653"/>
        <v>0</v>
      </c>
      <c r="AU494" s="131">
        <f t="shared" si="653"/>
        <v>0</v>
      </c>
      <c r="AV494" s="131">
        <f t="shared" si="653"/>
        <v>0</v>
      </c>
      <c r="AW494" s="131">
        <f t="shared" si="653"/>
        <v>0</v>
      </c>
      <c r="AX494" s="131">
        <f t="shared" si="653"/>
        <v>0</v>
      </c>
      <c r="AY494" s="131">
        <f t="shared" si="653"/>
        <v>0</v>
      </c>
      <c r="AZ494" s="131">
        <f t="shared" si="653"/>
        <v>0</v>
      </c>
      <c r="BA494" s="131">
        <f t="shared" si="653"/>
        <v>0</v>
      </c>
      <c r="BB494" s="131">
        <f t="shared" si="653"/>
        <v>0</v>
      </c>
      <c r="BC494" s="131">
        <f t="shared" si="653"/>
        <v>0</v>
      </c>
      <c r="BD494" s="131">
        <f t="shared" si="653"/>
        <v>0</v>
      </c>
      <c r="BE494" s="131">
        <f t="shared" si="653"/>
        <v>0</v>
      </c>
      <c r="BF494" s="131">
        <f t="shared" si="653"/>
        <v>0</v>
      </c>
      <c r="BG494" s="131">
        <f t="shared" si="653"/>
        <v>0</v>
      </c>
      <c r="BH494" s="131">
        <f t="shared" si="653"/>
        <v>0</v>
      </c>
      <c r="BI494" s="131">
        <f t="shared" si="653"/>
        <v>0</v>
      </c>
      <c r="BJ494" s="131">
        <f t="shared" si="653"/>
        <v>3230272.3808734193</v>
      </c>
      <c r="BK494" s="131">
        <f t="shared" si="653"/>
        <v>0</v>
      </c>
      <c r="BL494" s="131">
        <f t="shared" si="653"/>
        <v>0</v>
      </c>
      <c r="BM494" s="131">
        <f t="shared" si="653"/>
        <v>0</v>
      </c>
      <c r="BN494" s="131">
        <f t="shared" si="653"/>
        <v>-94088202.436505079</v>
      </c>
      <c r="BO494" s="131">
        <f t="shared" si="653"/>
        <v>201938.05620600007</v>
      </c>
      <c r="BP494" s="131">
        <f t="shared" si="653"/>
        <v>44675564.118710004</v>
      </c>
      <c r="BQ494" s="131">
        <f t="shared" si="653"/>
        <v>55278785.569999993</v>
      </c>
      <c r="BR494" s="131">
        <f t="shared" si="653"/>
        <v>2571.1124960000002</v>
      </c>
      <c r="BS494" s="131">
        <f t="shared" si="653"/>
        <v>22124980.941670001</v>
      </c>
      <c r="BT494" s="131">
        <f t="shared" si="653"/>
        <v>0</v>
      </c>
      <c r="BU494" s="131">
        <f t="shared" si="653"/>
        <v>23770011.81658344</v>
      </c>
      <c r="BV494" s="131">
        <f t="shared" si="653"/>
        <v>-1852729.8615047853</v>
      </c>
      <c r="BW494" s="131">
        <f t="shared" si="653"/>
        <v>0</v>
      </c>
      <c r="BX494" s="61">
        <f t="shared" ref="BX494:BX495" si="654">SUM(AL494:BW494)</f>
        <v>57699909.469163008</v>
      </c>
      <c r="BY494" s="38">
        <f t="shared" si="643"/>
        <v>35637735.547447629</v>
      </c>
      <c r="BZ494" s="38">
        <f t="shared" si="644"/>
        <v>2505934557.9589992</v>
      </c>
      <c r="CA494" s="131">
        <f t="shared" ref="CA494:DK494" si="655">CA491</f>
        <v>0</v>
      </c>
      <c r="CB494" s="131">
        <f t="shared" si="655"/>
        <v>0</v>
      </c>
      <c r="CC494" s="131">
        <f t="shared" si="655"/>
        <v>0</v>
      </c>
      <c r="CD494" s="131">
        <f t="shared" si="655"/>
        <v>5370042.7846080065</v>
      </c>
      <c r="CE494" s="131">
        <f t="shared" si="655"/>
        <v>0</v>
      </c>
      <c r="CF494" s="131">
        <f t="shared" si="655"/>
        <v>0</v>
      </c>
      <c r="CG494" s="131">
        <f t="shared" si="655"/>
        <v>0</v>
      </c>
      <c r="CH494" s="131">
        <f t="shared" si="655"/>
        <v>0</v>
      </c>
      <c r="CI494" s="131">
        <f t="shared" si="655"/>
        <v>0</v>
      </c>
      <c r="CJ494" s="131">
        <f t="shared" si="655"/>
        <v>0</v>
      </c>
      <c r="CK494" s="131">
        <f t="shared" si="655"/>
        <v>0</v>
      </c>
      <c r="CL494" s="131">
        <f t="shared" si="655"/>
        <v>0</v>
      </c>
      <c r="CM494" s="131">
        <f t="shared" si="655"/>
        <v>0</v>
      </c>
      <c r="CN494" s="131">
        <f t="shared" si="655"/>
        <v>0</v>
      </c>
      <c r="CO494" s="131">
        <f t="shared" si="655"/>
        <v>0</v>
      </c>
      <c r="CP494" s="131">
        <f t="shared" si="655"/>
        <v>0</v>
      </c>
      <c r="CQ494" s="131">
        <f t="shared" si="655"/>
        <v>0</v>
      </c>
      <c r="CR494" s="131">
        <f t="shared" si="655"/>
        <v>0</v>
      </c>
      <c r="CS494" s="131">
        <f t="shared" si="655"/>
        <v>0</v>
      </c>
      <c r="CT494" s="131">
        <f t="shared" si="655"/>
        <v>0</v>
      </c>
      <c r="CU494" s="131">
        <f t="shared" si="655"/>
        <v>0</v>
      </c>
      <c r="CV494" s="131">
        <f t="shared" si="655"/>
        <v>0</v>
      </c>
      <c r="CW494" s="131">
        <f t="shared" si="655"/>
        <v>0</v>
      </c>
      <c r="CX494" s="131">
        <f t="shared" si="655"/>
        <v>0</v>
      </c>
      <c r="CY494" s="131">
        <f t="shared" si="655"/>
        <v>3492135.9671265553</v>
      </c>
      <c r="CZ494" s="131">
        <f t="shared" si="655"/>
        <v>0</v>
      </c>
      <c r="DA494" s="131">
        <f t="shared" si="655"/>
        <v>0</v>
      </c>
      <c r="DB494" s="131">
        <f t="shared" si="655"/>
        <v>0</v>
      </c>
      <c r="DC494" s="131">
        <f t="shared" si="655"/>
        <v>-165330440.3752726</v>
      </c>
      <c r="DD494" s="131">
        <f t="shared" si="655"/>
        <v>1520440.3364519998</v>
      </c>
      <c r="DE494" s="131">
        <f t="shared" si="655"/>
        <v>116745699.97504</v>
      </c>
      <c r="DF494" s="131">
        <f t="shared" si="655"/>
        <v>116033821.57000001</v>
      </c>
      <c r="DG494" s="131">
        <f t="shared" si="655"/>
        <v>1233627.8894399998</v>
      </c>
      <c r="DH494" s="131">
        <f t="shared" si="655"/>
        <v>25253816.149156004</v>
      </c>
      <c r="DI494" s="131">
        <f t="shared" si="655"/>
        <v>0</v>
      </c>
      <c r="DJ494" s="131">
        <f t="shared" si="655"/>
        <v>-3607094.8691412811</v>
      </c>
      <c r="DK494" s="131">
        <f t="shared" si="655"/>
        <v>0</v>
      </c>
      <c r="DL494" s="38">
        <f t="shared" ref="DL494:DL495" si="656">SUM(CA494:DK494)</f>
        <v>100712049.4274087</v>
      </c>
      <c r="DM494" s="38">
        <f t="shared" si="646"/>
        <v>2606646607.3864079</v>
      </c>
      <c r="DN494" s="131">
        <f t="shared" ref="DN494:EX494" si="657">DN491</f>
        <v>0</v>
      </c>
      <c r="DO494" s="131">
        <f t="shared" si="657"/>
        <v>0</v>
      </c>
      <c r="DP494" s="131">
        <f t="shared" si="657"/>
        <v>0</v>
      </c>
      <c r="DQ494" s="131">
        <f t="shared" si="657"/>
        <v>3098447.5482264757</v>
      </c>
      <c r="DR494" s="131">
        <f t="shared" si="657"/>
        <v>0</v>
      </c>
      <c r="DS494" s="131">
        <f t="shared" si="657"/>
        <v>0</v>
      </c>
      <c r="DT494" s="131">
        <f t="shared" si="657"/>
        <v>0</v>
      </c>
      <c r="DU494" s="131">
        <f t="shared" si="657"/>
        <v>0</v>
      </c>
      <c r="DV494" s="131">
        <f t="shared" si="657"/>
        <v>0</v>
      </c>
      <c r="DW494" s="131">
        <f t="shared" si="657"/>
        <v>0</v>
      </c>
      <c r="DX494" s="131">
        <f t="shared" si="657"/>
        <v>0</v>
      </c>
      <c r="DY494" s="131">
        <f t="shared" si="657"/>
        <v>0</v>
      </c>
      <c r="DZ494" s="131">
        <f t="shared" si="657"/>
        <v>0</v>
      </c>
      <c r="EA494" s="131">
        <f t="shared" si="657"/>
        <v>0</v>
      </c>
      <c r="EB494" s="131">
        <f t="shared" si="657"/>
        <v>0</v>
      </c>
      <c r="EC494" s="131">
        <f t="shared" si="657"/>
        <v>0</v>
      </c>
      <c r="ED494" s="131">
        <f t="shared" si="657"/>
        <v>0</v>
      </c>
      <c r="EE494" s="131">
        <f t="shared" si="657"/>
        <v>0</v>
      </c>
      <c r="EF494" s="131">
        <f t="shared" si="657"/>
        <v>0</v>
      </c>
      <c r="EG494" s="131">
        <f t="shared" si="657"/>
        <v>0</v>
      </c>
      <c r="EH494" s="131">
        <f t="shared" si="657"/>
        <v>0</v>
      </c>
      <c r="EI494" s="131">
        <f t="shared" si="657"/>
        <v>0</v>
      </c>
      <c r="EJ494" s="131">
        <f t="shared" si="657"/>
        <v>1101188.86890066</v>
      </c>
      <c r="EK494" s="131">
        <f t="shared" si="657"/>
        <v>-13882024.963412002</v>
      </c>
      <c r="EL494" s="131">
        <f t="shared" si="657"/>
        <v>-15203.916388063459</v>
      </c>
      <c r="EM494" s="131">
        <f t="shared" si="657"/>
        <v>0</v>
      </c>
      <c r="EN494" s="131">
        <f t="shared" si="657"/>
        <v>0</v>
      </c>
      <c r="EO494" s="131">
        <f t="shared" si="657"/>
        <v>0</v>
      </c>
      <c r="EP494" s="131">
        <f t="shared" si="657"/>
        <v>-84598856.734545663</v>
      </c>
      <c r="EQ494" s="131">
        <f t="shared" si="657"/>
        <v>1405861.9709620001</v>
      </c>
      <c r="ER494" s="131">
        <f t="shared" si="657"/>
        <v>50464041.097350001</v>
      </c>
      <c r="ES494" s="131">
        <f t="shared" si="657"/>
        <v>3350331.7100000088</v>
      </c>
      <c r="ET494" s="131">
        <f t="shared" si="657"/>
        <v>-22062.284258000003</v>
      </c>
      <c r="EU494" s="131">
        <f t="shared" si="657"/>
        <v>13905841.451835997</v>
      </c>
      <c r="EV494" s="131">
        <f t="shared" si="657"/>
        <v>1059724.5648247197</v>
      </c>
      <c r="EW494" s="131">
        <f t="shared" si="657"/>
        <v>-1675068.8795508228</v>
      </c>
      <c r="EX494" s="131">
        <f t="shared" si="657"/>
        <v>0</v>
      </c>
      <c r="EY494" s="61">
        <f t="shared" ref="EY494:EY495" si="658">SUM(DN494:EX494)</f>
        <v>-25807779.566054691</v>
      </c>
      <c r="EZ494" s="61">
        <f t="shared" si="648"/>
        <v>110542005.40880163</v>
      </c>
      <c r="FA494" s="61">
        <f t="shared" si="649"/>
        <v>2580838827.820353</v>
      </c>
      <c r="FC494" s="61">
        <f t="shared" si="650"/>
        <v>2580838827.820353</v>
      </c>
    </row>
    <row r="495" spans="1:159" x14ac:dyDescent="0.25">
      <c r="A495" s="21">
        <f t="shared" si="506"/>
        <v>487</v>
      </c>
      <c r="B495" s="275" t="s">
        <v>515</v>
      </c>
      <c r="C495" s="276"/>
      <c r="D495" s="277"/>
      <c r="E495" s="165">
        <f>E248/E491</f>
        <v>6.0266456406538313E-2</v>
      </c>
      <c r="F495" s="165">
        <f t="shared" ref="F495:AJ495" si="659">($E248+F248)/($E491+F491)-$E495</f>
        <v>2.3496318455032555E-3</v>
      </c>
      <c r="G495" s="165">
        <f t="shared" si="659"/>
        <v>-2.4767796436417355E-4</v>
      </c>
      <c r="H495" s="165">
        <f t="shared" si="659"/>
        <v>1.4801515198621662E-5</v>
      </c>
      <c r="I495" s="165">
        <f t="shared" si="659"/>
        <v>1.6530275155716839E-3</v>
      </c>
      <c r="J495" s="165">
        <f t="shared" si="659"/>
        <v>5.4528617426747583E-3</v>
      </c>
      <c r="K495" s="165">
        <f t="shared" si="659"/>
        <v>1.3452926897072198E-4</v>
      </c>
      <c r="L495" s="165">
        <f t="shared" si="659"/>
        <v>-1.23945842112963E-5</v>
      </c>
      <c r="M495" s="165">
        <f t="shared" si="659"/>
        <v>3.8488357081978286E-7</v>
      </c>
      <c r="N495" s="165">
        <f t="shared" si="659"/>
        <v>5.573099527610148E-6</v>
      </c>
      <c r="O495" s="165">
        <f t="shared" si="659"/>
        <v>2.6809545645015143E-4</v>
      </c>
      <c r="P495" s="165">
        <f t="shared" si="659"/>
        <v>-8.9768682179124093E-4</v>
      </c>
      <c r="Q495" s="165">
        <f t="shared" si="659"/>
        <v>-1.9867074242396754E-5</v>
      </c>
      <c r="R495" s="165">
        <f t="shared" si="659"/>
        <v>-1.5668674436253305E-6</v>
      </c>
      <c r="S495" s="165">
        <f t="shared" si="659"/>
        <v>-9.6508111564010124E-5</v>
      </c>
      <c r="T495" s="165">
        <f t="shared" si="659"/>
        <v>7.3082017659625853E-6</v>
      </c>
      <c r="U495" s="165">
        <f t="shared" si="659"/>
        <v>1.9248667216760496E-5</v>
      </c>
      <c r="V495" s="165">
        <f t="shared" si="659"/>
        <v>2.5495368451210199E-4</v>
      </c>
      <c r="W495" s="165">
        <f t="shared" si="659"/>
        <v>-3.8035638563876928E-4</v>
      </c>
      <c r="X495" s="165">
        <f t="shared" si="659"/>
        <v>-1.5931425096028101E-3</v>
      </c>
      <c r="Y495" s="165">
        <f t="shared" si="659"/>
        <v>7.9918203995887893E-5</v>
      </c>
      <c r="Z495" s="165">
        <f t="shared" si="659"/>
        <v>2.6256224650300641E-6</v>
      </c>
      <c r="AA495" s="165">
        <f t="shared" si="659"/>
        <v>0</v>
      </c>
      <c r="AB495" s="165">
        <f t="shared" si="659"/>
        <v>0</v>
      </c>
      <c r="AC495" s="165">
        <f t="shared" si="659"/>
        <v>1.643490112478628E-3</v>
      </c>
      <c r="AD495" s="165">
        <f t="shared" si="659"/>
        <v>0</v>
      </c>
      <c r="AE495" s="165">
        <f t="shared" si="659"/>
        <v>2.8249817863317678E-4</v>
      </c>
      <c r="AF495" s="165">
        <f t="shared" si="659"/>
        <v>0</v>
      </c>
      <c r="AG495" s="165">
        <f t="shared" si="659"/>
        <v>0</v>
      </c>
      <c r="AH495" s="165">
        <f t="shared" si="659"/>
        <v>5.8553798581862521E-4</v>
      </c>
      <c r="AI495" s="165">
        <f t="shared" si="659"/>
        <v>0</v>
      </c>
      <c r="AJ495" s="165">
        <f t="shared" si="659"/>
        <v>0</v>
      </c>
      <c r="AK495" s="164">
        <f t="shared" si="652"/>
        <v>9.5052856654954734E-3</v>
      </c>
      <c r="AL495" s="165">
        <f t="shared" ref="AL495:BW495" si="660">($E248+AL248)/($E491+AL491)-$E495</f>
        <v>-1.1987618075496635E-2</v>
      </c>
      <c r="AM495" s="165">
        <f t="shared" si="660"/>
        <v>0</v>
      </c>
      <c r="AN495" s="165">
        <f t="shared" si="660"/>
        <v>3.9726111909651474E-3</v>
      </c>
      <c r="AO495" s="165">
        <f t="shared" si="660"/>
        <v>-3.0392065876149593E-4</v>
      </c>
      <c r="AP495" s="165">
        <f t="shared" si="660"/>
        <v>1.285129155431039E-4</v>
      </c>
      <c r="AQ495" s="165">
        <f t="shared" si="660"/>
        <v>0</v>
      </c>
      <c r="AR495" s="165">
        <f t="shared" si="660"/>
        <v>0</v>
      </c>
      <c r="AS495" s="165">
        <f t="shared" si="660"/>
        <v>0</v>
      </c>
      <c r="AT495" s="165">
        <f t="shared" si="660"/>
        <v>-1.4307632871926601E-5</v>
      </c>
      <c r="AU495" s="165">
        <f t="shared" si="660"/>
        <v>0</v>
      </c>
      <c r="AV495" s="165">
        <f t="shared" si="660"/>
        <v>3.7189146867877554E-4</v>
      </c>
      <c r="AW495" s="165">
        <f t="shared" si="660"/>
        <v>0</v>
      </c>
      <c r="AX495" s="165">
        <f t="shared" si="660"/>
        <v>0</v>
      </c>
      <c r="AY495" s="165">
        <f t="shared" si="660"/>
        <v>-1.8043757619699841E-4</v>
      </c>
      <c r="AZ495" s="165">
        <f t="shared" si="660"/>
        <v>7.7864717006811968E-6</v>
      </c>
      <c r="BA495" s="165">
        <f t="shared" si="660"/>
        <v>0</v>
      </c>
      <c r="BB495" s="165">
        <f t="shared" si="660"/>
        <v>-1.9807362846406551E-4</v>
      </c>
      <c r="BC495" s="165">
        <f t="shared" si="660"/>
        <v>0</v>
      </c>
      <c r="BD495" s="165">
        <f t="shared" si="660"/>
        <v>0</v>
      </c>
      <c r="BE495" s="165">
        <f t="shared" si="660"/>
        <v>0</v>
      </c>
      <c r="BF495" s="165">
        <f t="shared" si="660"/>
        <v>0</v>
      </c>
      <c r="BG495" s="165">
        <f t="shared" si="660"/>
        <v>0</v>
      </c>
      <c r="BH495" s="165">
        <f t="shared" si="660"/>
        <v>0</v>
      </c>
      <c r="BI495" s="165">
        <f t="shared" si="660"/>
        <v>-8.7543171265097586E-4</v>
      </c>
      <c r="BJ495" s="165">
        <f t="shared" si="660"/>
        <v>-1.9468254509665064E-3</v>
      </c>
      <c r="BK495" s="165">
        <f t="shared" si="660"/>
        <v>0</v>
      </c>
      <c r="BL495" s="165">
        <f t="shared" si="660"/>
        <v>0</v>
      </c>
      <c r="BM495" s="165">
        <f t="shared" si="660"/>
        <v>0</v>
      </c>
      <c r="BN495" s="165">
        <f t="shared" si="660"/>
        <v>3.0824403532378891E-3</v>
      </c>
      <c r="BO495" s="165">
        <f t="shared" si="660"/>
        <v>5.9648268479053912E-5</v>
      </c>
      <c r="BP495" s="165">
        <f t="shared" si="660"/>
        <v>-1.1880940462781209E-3</v>
      </c>
      <c r="BQ495" s="165">
        <f t="shared" si="660"/>
        <v>-1.4410769470368442E-3</v>
      </c>
      <c r="BR495" s="165">
        <f t="shared" si="660"/>
        <v>-7.1036734397567081E-8</v>
      </c>
      <c r="BS495" s="165">
        <f t="shared" si="660"/>
        <v>-6.9315036867292207E-4</v>
      </c>
      <c r="BT495" s="165">
        <f t="shared" si="660"/>
        <v>0</v>
      </c>
      <c r="BU495" s="165">
        <f t="shared" si="660"/>
        <v>-7.4433682425012471E-4</v>
      </c>
      <c r="BV495" s="165">
        <f t="shared" si="660"/>
        <v>-9.0692085353456797E-5</v>
      </c>
      <c r="BW495" s="165">
        <f t="shared" si="660"/>
        <v>0</v>
      </c>
      <c r="BX495" s="61">
        <f t="shared" si="654"/>
        <v>-1.2041145375129819E-2</v>
      </c>
      <c r="BY495" s="38">
        <f t="shared" si="643"/>
        <v>-2.5358597096343458E-3</v>
      </c>
      <c r="BZ495" s="38">
        <f t="shared" si="644"/>
        <v>5.7730596696903967E-2</v>
      </c>
      <c r="CA495" s="165">
        <f t="shared" ref="CA495:DK495" si="661">($E248+CA248)/($E491+CA491)-$E495</f>
        <v>4.808748842176247E-3</v>
      </c>
      <c r="CB495" s="165">
        <f t="shared" si="661"/>
        <v>0</v>
      </c>
      <c r="CC495" s="165">
        <f t="shared" si="661"/>
        <v>0</v>
      </c>
      <c r="CD495" s="165">
        <f t="shared" si="661"/>
        <v>-2.8620333196643921E-5</v>
      </c>
      <c r="CE495" s="165">
        <f t="shared" si="661"/>
        <v>2.2431218895272581E-4</v>
      </c>
      <c r="CF495" s="165">
        <f t="shared" si="661"/>
        <v>0</v>
      </c>
      <c r="CG495" s="165">
        <f t="shared" si="661"/>
        <v>0</v>
      </c>
      <c r="CH495" s="165">
        <f t="shared" si="661"/>
        <v>0</v>
      </c>
      <c r="CI495" s="165">
        <f t="shared" si="661"/>
        <v>0</v>
      </c>
      <c r="CJ495" s="165">
        <f t="shared" si="661"/>
        <v>0</v>
      </c>
      <c r="CK495" s="165">
        <f t="shared" si="661"/>
        <v>-1.3749402825863344E-5</v>
      </c>
      <c r="CL495" s="165">
        <f t="shared" si="661"/>
        <v>0</v>
      </c>
      <c r="CM495" s="165">
        <f t="shared" si="661"/>
        <v>0</v>
      </c>
      <c r="CN495" s="165">
        <f t="shared" si="661"/>
        <v>0</v>
      </c>
      <c r="CO495" s="165">
        <f t="shared" si="661"/>
        <v>0</v>
      </c>
      <c r="CP495" s="165">
        <f t="shared" si="661"/>
        <v>0</v>
      </c>
      <c r="CQ495" s="165">
        <f t="shared" si="661"/>
        <v>0</v>
      </c>
      <c r="CR495" s="165">
        <f t="shared" si="661"/>
        <v>0</v>
      </c>
      <c r="CS495" s="165">
        <f t="shared" si="661"/>
        <v>0</v>
      </c>
      <c r="CT495" s="165">
        <f t="shared" si="661"/>
        <v>0</v>
      </c>
      <c r="CU495" s="165">
        <f t="shared" si="661"/>
        <v>0</v>
      </c>
      <c r="CV495" s="165">
        <f t="shared" si="661"/>
        <v>0</v>
      </c>
      <c r="CW495" s="165">
        <f t="shared" si="661"/>
        <v>0</v>
      </c>
      <c r="CX495" s="165">
        <f t="shared" si="661"/>
        <v>0</v>
      </c>
      <c r="CY495" s="165">
        <f t="shared" si="661"/>
        <v>-8.5075430268900798E-5</v>
      </c>
      <c r="CZ495" s="165">
        <f t="shared" si="661"/>
        <v>0</v>
      </c>
      <c r="DA495" s="165">
        <f t="shared" si="661"/>
        <v>0</v>
      </c>
      <c r="DB495" s="165">
        <f t="shared" si="661"/>
        <v>0</v>
      </c>
      <c r="DC495" s="165">
        <f t="shared" si="661"/>
        <v>7.70186495104766E-3</v>
      </c>
      <c r="DD495" s="165">
        <f t="shared" si="661"/>
        <v>3.8432665086361728E-4</v>
      </c>
      <c r="DE495" s="165">
        <f t="shared" si="661"/>
        <v>-4.2773722724269783E-3</v>
      </c>
      <c r="DF495" s="165">
        <f t="shared" si="661"/>
        <v>-3.4965972664309369E-3</v>
      </c>
      <c r="DG495" s="165">
        <f t="shared" si="661"/>
        <v>-3.5253128562298675E-5</v>
      </c>
      <c r="DH495" s="165">
        <f t="shared" si="661"/>
        <v>-1.7304624799737503E-3</v>
      </c>
      <c r="DI495" s="165">
        <f t="shared" si="661"/>
        <v>0</v>
      </c>
      <c r="DJ495" s="165">
        <f t="shared" si="661"/>
        <v>8.8128970278690544E-5</v>
      </c>
      <c r="DK495" s="165">
        <f t="shared" si="661"/>
        <v>0</v>
      </c>
      <c r="DL495" s="38">
        <f t="shared" si="656"/>
        <v>3.5402512896335683E-3</v>
      </c>
      <c r="DM495" s="38">
        <f t="shared" si="646"/>
        <v>6.1270847986537536E-2</v>
      </c>
      <c r="DN495" s="165">
        <f t="shared" ref="DN495:EX495" si="662">($E248+DN248)/($E491+DN491)-$E495</f>
        <v>1.0006676082542978E-3</v>
      </c>
      <c r="DO495" s="165">
        <f t="shared" si="662"/>
        <v>0</v>
      </c>
      <c r="DP495" s="165">
        <f t="shared" si="662"/>
        <v>0</v>
      </c>
      <c r="DQ495" s="165">
        <f t="shared" si="662"/>
        <v>5.0720383687450493E-4</v>
      </c>
      <c r="DR495" s="165">
        <f t="shared" si="662"/>
        <v>-2.1105873443358347E-4</v>
      </c>
      <c r="DS495" s="165">
        <f t="shared" si="662"/>
        <v>0</v>
      </c>
      <c r="DT495" s="165">
        <f t="shared" si="662"/>
        <v>0</v>
      </c>
      <c r="DU495" s="165">
        <f t="shared" si="662"/>
        <v>0</v>
      </c>
      <c r="DV495" s="165">
        <f t="shared" si="662"/>
        <v>0</v>
      </c>
      <c r="DW495" s="165">
        <f t="shared" si="662"/>
        <v>0</v>
      </c>
      <c r="DX495" s="165">
        <f t="shared" si="662"/>
        <v>-6.914900828189352E-5</v>
      </c>
      <c r="DY495" s="165">
        <f t="shared" si="662"/>
        <v>0</v>
      </c>
      <c r="DZ495" s="165">
        <f t="shared" si="662"/>
        <v>0</v>
      </c>
      <c r="EA495" s="165">
        <f t="shared" si="662"/>
        <v>0</v>
      </c>
      <c r="EB495" s="165">
        <f t="shared" si="662"/>
        <v>-6.1023564589094553E-4</v>
      </c>
      <c r="EC495" s="165">
        <f t="shared" si="662"/>
        <v>0</v>
      </c>
      <c r="ED495" s="165">
        <f t="shared" si="662"/>
        <v>0</v>
      </c>
      <c r="EE495" s="165">
        <f t="shared" si="662"/>
        <v>0</v>
      </c>
      <c r="EF495" s="165">
        <f t="shared" si="662"/>
        <v>0</v>
      </c>
      <c r="EG495" s="165">
        <f t="shared" si="662"/>
        <v>0</v>
      </c>
      <c r="EH495" s="165">
        <f t="shared" si="662"/>
        <v>0</v>
      </c>
      <c r="EI495" s="165">
        <f t="shared" si="662"/>
        <v>-8.1776929678954793E-3</v>
      </c>
      <c r="EJ495" s="165">
        <f t="shared" si="662"/>
        <v>-7.6337536187999488E-5</v>
      </c>
      <c r="EK495" s="165">
        <f t="shared" si="662"/>
        <v>-9.0676205946157301E-4</v>
      </c>
      <c r="EL495" s="165">
        <f t="shared" si="662"/>
        <v>-1.4922719268228163E-3</v>
      </c>
      <c r="EM495" s="165">
        <f t="shared" si="662"/>
        <v>-2.0996615686324355E-4</v>
      </c>
      <c r="EN495" s="165">
        <f t="shared" si="662"/>
        <v>0</v>
      </c>
      <c r="EO495" s="165">
        <f t="shared" si="662"/>
        <v>0</v>
      </c>
      <c r="EP495" s="165">
        <f t="shared" si="662"/>
        <v>-5.6615166418776813E-4</v>
      </c>
      <c r="EQ495" s="165">
        <f t="shared" si="662"/>
        <v>4.2856722635250394E-4</v>
      </c>
      <c r="ER495" s="165">
        <f t="shared" si="662"/>
        <v>-3.2105179590480176E-3</v>
      </c>
      <c r="ES495" s="165">
        <f t="shared" si="662"/>
        <v>-8.5289861972952935E-4</v>
      </c>
      <c r="ET495" s="165">
        <f t="shared" si="662"/>
        <v>-4.7782271422047717E-6</v>
      </c>
      <c r="EU495" s="165">
        <f t="shared" si="662"/>
        <v>-1.7243750231901722E-3</v>
      </c>
      <c r="EV495" s="165">
        <f t="shared" si="662"/>
        <v>-6.9702861614658052E-4</v>
      </c>
      <c r="EW495" s="165">
        <f t="shared" si="662"/>
        <v>5.0795313330264519E-4</v>
      </c>
      <c r="EX495" s="165">
        <f t="shared" si="662"/>
        <v>0</v>
      </c>
      <c r="EY495" s="61">
        <f t="shared" si="658"/>
        <v>-1.6364832340497855E-2</v>
      </c>
      <c r="EZ495" s="61">
        <f t="shared" si="648"/>
        <v>-1.5360440760498632E-2</v>
      </c>
      <c r="FA495" s="61">
        <f t="shared" si="649"/>
        <v>4.4906015646039681E-2</v>
      </c>
      <c r="FC495" s="61">
        <f t="shared" si="650"/>
        <v>4.4906015646039681E-2</v>
      </c>
    </row>
    <row r="496" spans="1:159" x14ac:dyDescent="0.25">
      <c r="AM496" s="162"/>
      <c r="AN496" s="162"/>
      <c r="AO496" s="162"/>
      <c r="AP496" s="162"/>
      <c r="AQ496" s="162"/>
      <c r="AR496" s="162"/>
      <c r="AS496" s="162"/>
      <c r="AT496" s="162"/>
      <c r="AU496" s="162"/>
      <c r="AV496" s="162"/>
      <c r="AW496" s="162"/>
      <c r="AX496" s="162"/>
      <c r="AY496" s="162"/>
      <c r="AZ496" s="162"/>
      <c r="BA496" s="162"/>
      <c r="BB496" s="162"/>
      <c r="BC496" s="162"/>
      <c r="BD496" s="162"/>
      <c r="BE496" s="162"/>
      <c r="BF496" s="162"/>
      <c r="BG496" s="162"/>
      <c r="BH496" s="162"/>
      <c r="BI496" s="162"/>
      <c r="BJ496" s="162"/>
      <c r="BK496" s="162"/>
      <c r="BL496" s="162"/>
      <c r="BM496" s="162"/>
      <c r="BN496" s="162"/>
      <c r="BO496" s="162"/>
      <c r="BP496" s="162"/>
      <c r="BQ496" s="162"/>
      <c r="BR496" s="162"/>
      <c r="BS496" s="162"/>
      <c r="BT496" s="162"/>
      <c r="BU496" s="162"/>
      <c r="BV496" s="162"/>
      <c r="BW496" s="162"/>
      <c r="BX496" s="105"/>
      <c r="BY496" s="105"/>
      <c r="BZ496" s="105"/>
      <c r="CA496" s="105"/>
    </row>
    <row r="497" spans="39:79" x14ac:dyDescent="0.25"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</row>
  </sheetData>
  <mergeCells count="98"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  <mergeCell ref="B152:D152"/>
    <mergeCell ref="B32:D32"/>
    <mergeCell ref="B33:B87"/>
    <mergeCell ref="C63:D63"/>
    <mergeCell ref="C87:D87"/>
    <mergeCell ref="B88:D88"/>
    <mergeCell ref="B89:B130"/>
    <mergeCell ref="C102:D102"/>
    <mergeCell ref="C111:D111"/>
    <mergeCell ref="C118:D118"/>
    <mergeCell ref="C128:D128"/>
    <mergeCell ref="C130:D130"/>
    <mergeCell ref="B131:D131"/>
    <mergeCell ref="B132:B151"/>
    <mergeCell ref="C143:D143"/>
    <mergeCell ref="C151:D151"/>
    <mergeCell ref="B208:D208"/>
    <mergeCell ref="B153:B176"/>
    <mergeCell ref="C165:D165"/>
    <mergeCell ref="C176:D176"/>
    <mergeCell ref="B177:D177"/>
    <mergeCell ref="B178:B182"/>
    <mergeCell ref="B183:D183"/>
    <mergeCell ref="B184:B187"/>
    <mergeCell ref="B188:D188"/>
    <mergeCell ref="B189:B192"/>
    <mergeCell ref="B193:D193"/>
    <mergeCell ref="B194:B207"/>
    <mergeCell ref="B248:D248"/>
    <mergeCell ref="B209:B220"/>
    <mergeCell ref="B221:D221"/>
    <mergeCell ref="B222:B228"/>
    <mergeCell ref="B229:D229"/>
    <mergeCell ref="B230:B231"/>
    <mergeCell ref="B232:D232"/>
    <mergeCell ref="B233:B238"/>
    <mergeCell ref="B239:D239"/>
    <mergeCell ref="B240:B245"/>
    <mergeCell ref="B246:D246"/>
    <mergeCell ref="B247:D247"/>
    <mergeCell ref="B351:D351"/>
    <mergeCell ref="B251:B334"/>
    <mergeCell ref="C254:D254"/>
    <mergeCell ref="C260:D260"/>
    <mergeCell ref="C274:D274"/>
    <mergeCell ref="C285:D285"/>
    <mergeCell ref="C295:D295"/>
    <mergeCell ref="C305:D305"/>
    <mergeCell ref="C321:D321"/>
    <mergeCell ref="C334:D334"/>
    <mergeCell ref="B335:D335"/>
    <mergeCell ref="B336:B341"/>
    <mergeCell ref="B342:D342"/>
    <mergeCell ref="B344:D344"/>
    <mergeCell ref="B345:B350"/>
    <mergeCell ref="B458:D458"/>
    <mergeCell ref="B352:B357"/>
    <mergeCell ref="B358:D358"/>
    <mergeCell ref="B360:D360"/>
    <mergeCell ref="B361:B366"/>
    <mergeCell ref="B367:D367"/>
    <mergeCell ref="B368:B446"/>
    <mergeCell ref="C373:D373"/>
    <mergeCell ref="C406:D406"/>
    <mergeCell ref="C416:D416"/>
    <mergeCell ref="C432:D432"/>
    <mergeCell ref="C445:D445"/>
    <mergeCell ref="B447:D447"/>
    <mergeCell ref="B448:B453"/>
    <mergeCell ref="B454:D454"/>
    <mergeCell ref="B456:D456"/>
    <mergeCell ref="B488:D488"/>
    <mergeCell ref="B459:B462"/>
    <mergeCell ref="B463:D463"/>
    <mergeCell ref="B464:D464"/>
    <mergeCell ref="B466:D466"/>
    <mergeCell ref="B467:D467"/>
    <mergeCell ref="B468:B470"/>
    <mergeCell ref="B471:D471"/>
    <mergeCell ref="B472:B477"/>
    <mergeCell ref="B478:D478"/>
    <mergeCell ref="B480:D480"/>
    <mergeCell ref="B481:B487"/>
    <mergeCell ref="B490:D490"/>
    <mergeCell ref="B491:D491"/>
    <mergeCell ref="B493:D493"/>
    <mergeCell ref="B494:D494"/>
    <mergeCell ref="B495:D495"/>
  </mergeCells>
  <conditionalFormatting sqref="E1">
    <cfRule type="cellIs" dxfId="111" priority="34" operator="notEqual">
      <formula>0</formula>
    </cfRule>
  </conditionalFormatting>
  <conditionalFormatting sqref="F1:G1">
    <cfRule type="cellIs" dxfId="110" priority="33" operator="notEqual">
      <formula>0</formula>
    </cfRule>
  </conditionalFormatting>
  <conditionalFormatting sqref="H1:L1">
    <cfRule type="cellIs" dxfId="109" priority="32" operator="notEqual">
      <formula>0</formula>
    </cfRule>
  </conditionalFormatting>
  <conditionalFormatting sqref="M1:R1">
    <cfRule type="cellIs" dxfId="108" priority="31" operator="notEqual">
      <formula>0</formula>
    </cfRule>
  </conditionalFormatting>
  <conditionalFormatting sqref="S1:W1">
    <cfRule type="cellIs" dxfId="107" priority="30" operator="notEqual">
      <formula>0</formula>
    </cfRule>
  </conditionalFormatting>
  <conditionalFormatting sqref="X1:Z1">
    <cfRule type="cellIs" dxfId="106" priority="29" operator="notEqual">
      <formula>0</formula>
    </cfRule>
  </conditionalFormatting>
  <conditionalFormatting sqref="AA1:AK1">
    <cfRule type="cellIs" dxfId="105" priority="28" operator="notEqual">
      <formula>0</formula>
    </cfRule>
  </conditionalFormatting>
  <conditionalFormatting sqref="AL1">
    <cfRule type="cellIs" dxfId="104" priority="27" operator="notEqual">
      <formula>0</formula>
    </cfRule>
  </conditionalFormatting>
  <conditionalFormatting sqref="AM1:AN1">
    <cfRule type="cellIs" dxfId="103" priority="26" operator="notEqual">
      <formula>0</formula>
    </cfRule>
  </conditionalFormatting>
  <conditionalFormatting sqref="AO1:AP1">
    <cfRule type="cellIs" dxfId="102" priority="25" operator="notEqual">
      <formula>0</formula>
    </cfRule>
  </conditionalFormatting>
  <conditionalFormatting sqref="AQ1:BX1 CA1:DD1">
    <cfRule type="cellIs" dxfId="101" priority="24" operator="notEqual">
      <formula>0</formula>
    </cfRule>
  </conditionalFormatting>
  <conditionalFormatting sqref="DE1:DM1 DM2">
    <cfRule type="cellIs" dxfId="100" priority="23" operator="notEqual">
      <formula>0</formula>
    </cfRule>
  </conditionalFormatting>
  <conditionalFormatting sqref="DN1:EY1">
    <cfRule type="cellIs" dxfId="99" priority="22" operator="notEqual">
      <formula>0</formula>
    </cfRule>
  </conditionalFormatting>
  <conditionalFormatting sqref="E2">
    <cfRule type="cellIs" dxfId="98" priority="21" operator="notEqual">
      <formula>0</formula>
    </cfRule>
  </conditionalFormatting>
  <conditionalFormatting sqref="F2:BX2 DN2:FC2 CA2:DL2">
    <cfRule type="cellIs" dxfId="97" priority="20" operator="notEqual">
      <formula>0</formula>
    </cfRule>
  </conditionalFormatting>
  <conditionalFormatting sqref="EZ1">
    <cfRule type="cellIs" dxfId="96" priority="19" operator="notEqual">
      <formula>0</formula>
    </cfRule>
  </conditionalFormatting>
  <conditionalFormatting sqref="BY1:BY2">
    <cfRule type="cellIs" dxfId="95" priority="18" operator="notEqual">
      <formula>0</formula>
    </cfRule>
  </conditionalFormatting>
  <conditionalFormatting sqref="BZ1:BZ2">
    <cfRule type="cellIs" dxfId="94" priority="17" operator="notEqual">
      <formula>0</formula>
    </cfRule>
  </conditionalFormatting>
  <conditionalFormatting sqref="FB1">
    <cfRule type="cellIs" dxfId="93" priority="16" operator="notEqual">
      <formula>0</formula>
    </cfRule>
  </conditionalFormatting>
  <conditionalFormatting sqref="FC1">
    <cfRule type="cellIs" dxfId="92" priority="15" operator="notEqual">
      <formula>0</formula>
    </cfRule>
  </conditionalFormatting>
  <conditionalFormatting sqref="FA1">
    <cfRule type="cellIs" dxfId="91" priority="14" operator="notEqual">
      <formula>0</formula>
    </cfRule>
  </conditionalFormatting>
  <conditionalFormatting sqref="FD32">
    <cfRule type="cellIs" dxfId="90" priority="13" operator="notEqual">
      <formula>0</formula>
    </cfRule>
  </conditionalFormatting>
  <conditionalFormatting sqref="FD131">
    <cfRule type="cellIs" dxfId="89" priority="12" operator="notEqual">
      <formula>0</formula>
    </cfRule>
  </conditionalFormatting>
  <conditionalFormatting sqref="FD177">
    <cfRule type="cellIs" dxfId="88" priority="11" operator="notEqual">
      <formula>0</formula>
    </cfRule>
  </conditionalFormatting>
  <conditionalFormatting sqref="FD183">
    <cfRule type="cellIs" dxfId="87" priority="10" operator="notEqual">
      <formula>0</formula>
    </cfRule>
  </conditionalFormatting>
  <conditionalFormatting sqref="FD193">
    <cfRule type="cellIs" dxfId="86" priority="9" operator="notEqual">
      <formula>0</formula>
    </cfRule>
  </conditionalFormatting>
  <conditionalFormatting sqref="FD208">
    <cfRule type="cellIs" dxfId="85" priority="8" operator="notEqual">
      <formula>0</formula>
    </cfRule>
  </conditionalFormatting>
  <conditionalFormatting sqref="FD221">
    <cfRule type="cellIs" dxfId="84" priority="7" operator="notEqual">
      <formula>0</formula>
    </cfRule>
  </conditionalFormatting>
  <conditionalFormatting sqref="FD229">
    <cfRule type="cellIs" dxfId="83" priority="6" operator="notEqual">
      <formula>0</formula>
    </cfRule>
  </conditionalFormatting>
  <conditionalFormatting sqref="FD239">
    <cfRule type="cellIs" dxfId="82" priority="5" operator="notEqual">
      <formula>0</formula>
    </cfRule>
  </conditionalFormatting>
  <conditionalFormatting sqref="FD246">
    <cfRule type="cellIs" dxfId="81" priority="4" operator="notEqual">
      <formula>0</formula>
    </cfRule>
  </conditionalFormatting>
  <conditionalFormatting sqref="FD248">
    <cfRule type="cellIs" dxfId="80" priority="3" operator="notEqual">
      <formula>0</formula>
    </cfRule>
  </conditionalFormatting>
  <conditionalFormatting sqref="FD247">
    <cfRule type="cellIs" dxfId="79" priority="2" operator="notEqual">
      <formula>0</formula>
    </cfRule>
  </conditionalFormatting>
  <conditionalFormatting sqref="A1:A2">
    <cfRule type="cellIs" dxfId="78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J497"/>
  <sheetViews>
    <sheetView zoomScale="70" zoomScaleNormal="70" workbookViewId="0">
      <pane xSplit="5" ySplit="7" topLeftCell="AP8" activePane="bottomRight" state="frozen"/>
      <selection activeCell="F39" sqref="F39"/>
      <selection pane="topRight" activeCell="F39" sqref="F39"/>
      <selection pane="bottomLeft" activeCell="F39" sqref="F39"/>
      <selection pane="bottomRight" activeCell="F39" sqref="F39"/>
    </sheetView>
  </sheetViews>
  <sheetFormatPr defaultColWidth="8.5703125" defaultRowHeight="15.75" outlineLevelRow="2" outlineLevelCol="1" x14ac:dyDescent="0.25"/>
  <cols>
    <col min="1" max="1" width="16.42578125" style="2" bestFit="1" customWidth="1"/>
    <col min="2" max="2" width="17.5703125" style="2" customWidth="1"/>
    <col min="3" max="3" width="42.85546875" style="2" customWidth="1"/>
    <col min="4" max="4" width="11.5703125" style="2" customWidth="1"/>
    <col min="5" max="5" width="22.140625" style="2" customWidth="1"/>
    <col min="6" max="6" width="20.5703125" style="2" customWidth="1" outlineLevel="1"/>
    <col min="7" max="7" width="17.42578125" style="2" customWidth="1" outlineLevel="1"/>
    <col min="8" max="8" width="18.5703125" style="2" bestFit="1" customWidth="1" outlineLevel="1"/>
    <col min="9" max="9" width="22.85546875" style="2" customWidth="1" outlineLevel="1"/>
    <col min="10" max="10" width="26.5703125" style="2" customWidth="1" outlineLevel="1"/>
    <col min="11" max="11" width="14.5703125" style="2" customWidth="1" outlineLevel="1"/>
    <col min="12" max="12" width="21" style="2" customWidth="1" outlineLevel="1"/>
    <col min="13" max="13" width="20.42578125" style="2" customWidth="1" outlineLevel="1"/>
    <col min="14" max="14" width="23.85546875" style="2" customWidth="1" outlineLevel="1"/>
    <col min="15" max="15" width="22.5703125" style="2" customWidth="1" outlineLevel="1"/>
    <col min="16" max="16" width="17.5703125" style="2" customWidth="1" outlineLevel="1"/>
    <col min="17" max="17" width="20" style="2" customWidth="1" outlineLevel="1"/>
    <col min="18" max="18" width="36" style="2" customWidth="1" outlineLevel="1"/>
    <col min="19" max="19" width="33.5703125" style="2" customWidth="1" outlineLevel="1"/>
    <col min="20" max="20" width="36.5703125" style="2" bestFit="1" customWidth="1" outlineLevel="1"/>
    <col min="21" max="21" width="17.85546875" style="2" bestFit="1" customWidth="1" outlineLevel="1"/>
    <col min="22" max="22" width="16" style="2" bestFit="1" customWidth="1" outlineLevel="1"/>
    <col min="23" max="23" width="17.42578125" style="2" bestFit="1" customWidth="1" outlineLevel="1"/>
    <col min="24" max="24" width="25.42578125" style="2" bestFit="1" customWidth="1"/>
    <col min="25" max="25" width="29.140625" style="2" bestFit="1" customWidth="1" outlineLevel="1"/>
    <col min="26" max="26" width="17.85546875" style="2" bestFit="1" customWidth="1" outlineLevel="1"/>
    <col min="27" max="27" width="19.42578125" style="2" bestFit="1" customWidth="1" outlineLevel="1"/>
    <col min="28" max="28" width="26.42578125" style="2" bestFit="1" customWidth="1" outlineLevel="1"/>
    <col min="29" max="29" width="26.42578125" style="2" bestFit="1" customWidth="1"/>
    <col min="30" max="30" width="16.140625" style="2" bestFit="1" customWidth="1" outlineLevel="1"/>
    <col min="31" max="31" width="33.5703125" style="2" bestFit="1" customWidth="1" outlineLevel="1"/>
    <col min="32" max="32" width="17.85546875" style="2" bestFit="1" customWidth="1" outlineLevel="1"/>
    <col min="33" max="33" width="43.85546875" style="2" customWidth="1" outlineLevel="1"/>
    <col min="34" max="34" width="39.5703125" style="2" customWidth="1"/>
    <col min="35" max="35" width="28.5703125" style="2" customWidth="1"/>
    <col min="36" max="36" width="22" style="2" bestFit="1" customWidth="1"/>
    <col min="37" max="37" width="30.5703125" style="2" bestFit="1" customWidth="1"/>
    <col min="38" max="38" width="20.85546875" style="2" customWidth="1" outlineLevel="1"/>
    <col min="39" max="39" width="28.85546875" style="2" customWidth="1" outlineLevel="1"/>
    <col min="40" max="42" width="18.42578125" style="2" customWidth="1" outlineLevel="1"/>
    <col min="43" max="43" width="19.42578125" style="2" customWidth="1" outlineLevel="1"/>
    <col min="44" max="44" width="21.5703125" style="2" bestFit="1" customWidth="1" outlineLevel="1"/>
    <col min="45" max="45" width="18.42578125" style="2" customWidth="1" outlineLevel="1"/>
    <col min="46" max="46" width="22.5703125" style="2" bestFit="1" customWidth="1" outlineLevel="1"/>
    <col min="47" max="47" width="20.5703125" bestFit="1" customWidth="1" outlineLevel="1"/>
    <col min="48" max="48" width="25.5703125" bestFit="1" customWidth="1" outlineLevel="1"/>
    <col min="49" max="50" width="20.42578125" customWidth="1" outlineLevel="1"/>
    <col min="51" max="51" width="16" customWidth="1" outlineLevel="1"/>
    <col min="52" max="52" width="18.140625" bestFit="1" customWidth="1" outlineLevel="1"/>
    <col min="53" max="53" width="16" customWidth="1" outlineLevel="1"/>
    <col min="54" max="59" width="20.42578125" customWidth="1" outlineLevel="1"/>
    <col min="60" max="61" width="28.85546875" customWidth="1" outlineLevel="1"/>
    <col min="62" max="63" width="22.85546875" customWidth="1" outlineLevel="1"/>
    <col min="64" max="64" width="28.85546875" customWidth="1" outlineLevel="1"/>
    <col min="65" max="65" width="28.85546875" customWidth="1"/>
    <col min="66" max="66" width="19.5703125" customWidth="1"/>
    <col min="67" max="67" width="28.85546875" customWidth="1"/>
    <col min="68" max="68" width="21.5703125" customWidth="1"/>
    <col min="69" max="69" width="19.42578125" customWidth="1"/>
    <col min="70" max="79" width="26.85546875" customWidth="1"/>
    <col min="80" max="80" width="25.5703125" bestFit="1" customWidth="1"/>
    <col min="81" max="81" width="19.5703125" customWidth="1"/>
    <col min="82" max="82" width="15.5703125" bestFit="1" customWidth="1"/>
    <col min="83" max="83" width="14.42578125" customWidth="1"/>
    <col min="84" max="84" width="26.42578125" bestFit="1" customWidth="1"/>
    <col min="85" max="85" width="22.42578125" bestFit="1" customWidth="1"/>
    <col min="86" max="86" width="16.85546875" bestFit="1" customWidth="1"/>
    <col min="87" max="87" width="12.5703125" bestFit="1" customWidth="1"/>
    <col min="89" max="16384" width="8.5703125" style="2"/>
  </cols>
  <sheetData>
    <row r="1" spans="1:88" x14ac:dyDescent="0.25">
      <c r="A1" s="10">
        <f>SUM(E1:AT1)</f>
        <v>0</v>
      </c>
      <c r="D1" s="11" t="s">
        <v>16</v>
      </c>
      <c r="E1" s="166">
        <v>0</v>
      </c>
      <c r="F1" s="10">
        <v>0</v>
      </c>
      <c r="G1" s="10">
        <v>0</v>
      </c>
      <c r="H1" s="10">
        <v>0</v>
      </c>
      <c r="I1" s="10">
        <v>0</v>
      </c>
      <c r="J1" s="10">
        <v>0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>
        <v>0</v>
      </c>
      <c r="U1" s="10">
        <v>0</v>
      </c>
      <c r="V1" s="10">
        <v>0</v>
      </c>
      <c r="W1" s="10">
        <v>0</v>
      </c>
      <c r="X1" s="10">
        <v>0</v>
      </c>
      <c r="Y1" s="10">
        <v>0</v>
      </c>
      <c r="Z1" s="10">
        <v>0</v>
      </c>
      <c r="AA1" s="10">
        <v>0</v>
      </c>
      <c r="AB1" s="10">
        <v>0</v>
      </c>
      <c r="AC1" s="10">
        <v>0</v>
      </c>
      <c r="AD1" s="10">
        <v>0</v>
      </c>
      <c r="AE1" s="10">
        <v>0</v>
      </c>
      <c r="AF1" s="10">
        <v>0</v>
      </c>
      <c r="AG1" s="10">
        <v>0</v>
      </c>
      <c r="AH1" s="10">
        <v>0</v>
      </c>
      <c r="AI1" s="10">
        <v>0</v>
      </c>
      <c r="AJ1" s="10">
        <v>0</v>
      </c>
      <c r="AK1" s="10">
        <v>0</v>
      </c>
      <c r="AL1" s="10">
        <v>0</v>
      </c>
      <c r="AM1" s="10">
        <v>0</v>
      </c>
      <c r="AN1" s="10">
        <v>0</v>
      </c>
      <c r="AO1" s="10">
        <v>0</v>
      </c>
      <c r="AP1" s="10">
        <v>0</v>
      </c>
      <c r="AQ1" s="10">
        <v>0</v>
      </c>
      <c r="AR1" s="10">
        <v>0</v>
      </c>
      <c r="AS1" s="10">
        <v>0</v>
      </c>
      <c r="AT1" s="10">
        <v>0</v>
      </c>
    </row>
    <row r="2" spans="1:88" x14ac:dyDescent="0.25">
      <c r="A2" s="10">
        <f>SUM(E2:AT2)</f>
        <v>0</v>
      </c>
      <c r="D2" s="11" t="s">
        <v>17</v>
      </c>
      <c r="E2" s="167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/>
      <c r="AT2" s="10"/>
    </row>
    <row r="3" spans="1:88" outlineLevel="1" x14ac:dyDescent="0.25">
      <c r="A3" s="338" t="str">
        <f>Cover!A24</f>
        <v>Most Current Version as of:</v>
      </c>
      <c r="B3" s="338"/>
      <c r="C3" s="13" t="str">
        <f>Cover!A25</f>
        <v>August 2021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88" ht="28.5" customHeight="1" outlineLevel="1" x14ac:dyDescent="0.4">
      <c r="A4" s="17"/>
      <c r="B4" s="339" t="s">
        <v>18</v>
      </c>
      <c r="C4" s="339"/>
      <c r="D4" s="339"/>
      <c r="E4" s="18"/>
    </row>
    <row r="5" spans="1:88" s="19" customFormat="1" outlineLevel="1" x14ac:dyDescent="0.25">
      <c r="A5" s="19" t="s">
        <v>19</v>
      </c>
      <c r="B5" s="340" t="s">
        <v>20</v>
      </c>
      <c r="C5" s="340"/>
      <c r="D5" s="340"/>
      <c r="E5" s="19" t="s">
        <v>21</v>
      </c>
      <c r="F5" s="1" t="s">
        <v>516</v>
      </c>
      <c r="G5" s="1" t="s">
        <v>516</v>
      </c>
      <c r="H5" s="1" t="s">
        <v>516</v>
      </c>
      <c r="I5" s="1" t="s">
        <v>516</v>
      </c>
      <c r="J5" s="1" t="s">
        <v>516</v>
      </c>
      <c r="K5" s="1" t="s">
        <v>516</v>
      </c>
      <c r="L5" s="1" t="s">
        <v>516</v>
      </c>
      <c r="M5" s="1" t="s">
        <v>516</v>
      </c>
      <c r="N5" s="1" t="s">
        <v>516</v>
      </c>
      <c r="O5" s="1" t="s">
        <v>516</v>
      </c>
      <c r="P5" s="1" t="s">
        <v>516</v>
      </c>
      <c r="Q5" s="1" t="s">
        <v>516</v>
      </c>
      <c r="R5" s="1" t="s">
        <v>516</v>
      </c>
      <c r="S5" s="1" t="s">
        <v>516</v>
      </c>
      <c r="T5" s="1" t="s">
        <v>516</v>
      </c>
      <c r="U5" s="1" t="s">
        <v>516</v>
      </c>
      <c r="V5" s="1" t="s">
        <v>516</v>
      </c>
      <c r="W5" s="1" t="s">
        <v>516</v>
      </c>
      <c r="X5" s="1" t="s">
        <v>516</v>
      </c>
      <c r="Y5" s="1" t="s">
        <v>516</v>
      </c>
      <c r="Z5" s="1" t="s">
        <v>516</v>
      </c>
      <c r="AA5" s="1" t="s">
        <v>516</v>
      </c>
      <c r="AB5" s="1" t="s">
        <v>516</v>
      </c>
      <c r="AC5" s="1" t="s">
        <v>516</v>
      </c>
      <c r="AD5" s="1" t="s">
        <v>516</v>
      </c>
      <c r="AE5" s="1" t="s">
        <v>516</v>
      </c>
      <c r="AF5" s="1" t="s">
        <v>516</v>
      </c>
      <c r="AG5" s="1" t="s">
        <v>516</v>
      </c>
      <c r="AH5" s="1" t="s">
        <v>516</v>
      </c>
      <c r="AI5" s="1" t="s">
        <v>516</v>
      </c>
      <c r="AJ5" s="1" t="s">
        <v>516</v>
      </c>
      <c r="AK5" s="1" t="s">
        <v>516</v>
      </c>
      <c r="AL5" s="1" t="s">
        <v>516</v>
      </c>
      <c r="AM5" s="1" t="s">
        <v>516</v>
      </c>
      <c r="AN5" s="1" t="s">
        <v>516</v>
      </c>
      <c r="AO5" s="1" t="s">
        <v>516</v>
      </c>
      <c r="AP5" s="1" t="s">
        <v>516</v>
      </c>
      <c r="AQ5" s="1" t="s">
        <v>516</v>
      </c>
      <c r="AR5" s="1" t="s">
        <v>516</v>
      </c>
      <c r="AS5" s="1" t="s">
        <v>516</v>
      </c>
      <c r="AT5" s="1" t="s">
        <v>516</v>
      </c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</row>
    <row r="6" spans="1:88" s="21" customFormat="1" ht="45" customHeight="1" x14ac:dyDescent="0.25">
      <c r="A6" s="21" t="s">
        <v>25</v>
      </c>
      <c r="B6" s="22"/>
      <c r="C6" s="23"/>
      <c r="D6" s="24" t="s">
        <v>26</v>
      </c>
      <c r="E6" s="27" t="s">
        <v>517</v>
      </c>
      <c r="F6" s="26" t="s">
        <v>28</v>
      </c>
      <c r="G6" s="26" t="s">
        <v>29</v>
      </c>
      <c r="H6" s="26" t="s">
        <v>30</v>
      </c>
      <c r="I6" s="26" t="s">
        <v>31</v>
      </c>
      <c r="J6" s="26" t="s">
        <v>32</v>
      </c>
      <c r="K6" s="26" t="s">
        <v>33</v>
      </c>
      <c r="L6" s="26" t="s">
        <v>34</v>
      </c>
      <c r="M6" s="26" t="s">
        <v>35</v>
      </c>
      <c r="N6" s="26" t="s">
        <v>36</v>
      </c>
      <c r="O6" s="26" t="s">
        <v>37</v>
      </c>
      <c r="P6" s="26" t="s">
        <v>38</v>
      </c>
      <c r="Q6" s="26" t="s">
        <v>39</v>
      </c>
      <c r="R6" s="26" t="s">
        <v>40</v>
      </c>
      <c r="S6" s="26" t="s">
        <v>41</v>
      </c>
      <c r="T6" s="26" t="s">
        <v>42</v>
      </c>
      <c r="U6" s="26" t="s">
        <v>43</v>
      </c>
      <c r="V6" s="26" t="s">
        <v>44</v>
      </c>
      <c r="W6" s="26" t="s">
        <v>45</v>
      </c>
      <c r="X6" s="26" t="s">
        <v>46</v>
      </c>
      <c r="Y6" s="26" t="s">
        <v>47</v>
      </c>
      <c r="Z6" s="26" t="s">
        <v>48</v>
      </c>
      <c r="AA6" s="26" t="s">
        <v>49</v>
      </c>
      <c r="AB6" s="26" t="s">
        <v>50</v>
      </c>
      <c r="AC6" s="26" t="s">
        <v>51</v>
      </c>
      <c r="AD6" s="26" t="s">
        <v>52</v>
      </c>
      <c r="AE6" s="26" t="s">
        <v>53</v>
      </c>
      <c r="AF6" s="26" t="s">
        <v>54</v>
      </c>
      <c r="AG6" s="26" t="s">
        <v>60</v>
      </c>
      <c r="AH6" s="26" t="s">
        <v>61</v>
      </c>
      <c r="AI6" s="26" t="s">
        <v>62</v>
      </c>
      <c r="AJ6" s="26" t="s">
        <v>63</v>
      </c>
      <c r="AK6" s="26" t="s">
        <v>64</v>
      </c>
      <c r="AL6" s="26" t="s">
        <v>65</v>
      </c>
      <c r="AM6" s="26" t="s">
        <v>66</v>
      </c>
      <c r="AN6" s="26" t="s">
        <v>56</v>
      </c>
      <c r="AO6" s="26" t="s">
        <v>57</v>
      </c>
      <c r="AP6" s="26" t="s">
        <v>58</v>
      </c>
      <c r="AQ6" s="15" t="s">
        <v>518</v>
      </c>
      <c r="AR6" s="27" t="s">
        <v>519</v>
      </c>
      <c r="AS6" s="15" t="s">
        <v>76</v>
      </c>
      <c r="AT6" s="15" t="s">
        <v>77</v>
      </c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</row>
    <row r="7" spans="1:88" s="21" customFormat="1" ht="32.450000000000003" customHeight="1" x14ac:dyDescent="0.25">
      <c r="A7" s="21">
        <v>1</v>
      </c>
      <c r="B7" s="341" t="s">
        <v>78</v>
      </c>
      <c r="C7" s="342"/>
      <c r="D7" s="342"/>
      <c r="E7" s="29"/>
      <c r="F7" s="32">
        <v>11.01</v>
      </c>
      <c r="G7" s="32">
        <v>11.02</v>
      </c>
      <c r="H7" s="32">
        <v>11.03</v>
      </c>
      <c r="I7" s="32">
        <v>11.04</v>
      </c>
      <c r="J7" s="32">
        <v>11.049999999999999</v>
      </c>
      <c r="K7" s="32">
        <v>11.059999999999999</v>
      </c>
      <c r="L7" s="32">
        <v>11.069999999999999</v>
      </c>
      <c r="M7" s="32">
        <v>11.079999999999998</v>
      </c>
      <c r="N7" s="32">
        <v>11.089999999999998</v>
      </c>
      <c r="O7" s="32">
        <v>11.099999999999998</v>
      </c>
      <c r="P7" s="32">
        <v>11.109999999999998</v>
      </c>
      <c r="Q7" s="32">
        <v>11.119999999999997</v>
      </c>
      <c r="R7" s="32">
        <v>11.129999999999997</v>
      </c>
      <c r="S7" s="32">
        <v>11.139999999999997</v>
      </c>
      <c r="T7" s="32">
        <v>11.149999999999997</v>
      </c>
      <c r="U7" s="32">
        <v>11.159999999999997</v>
      </c>
      <c r="V7" s="32">
        <v>11.169999999999996</v>
      </c>
      <c r="W7" s="32">
        <v>11.179999999999996</v>
      </c>
      <c r="X7" s="32">
        <v>11.189999999999996</v>
      </c>
      <c r="Y7" s="32">
        <v>11.199999999999996</v>
      </c>
      <c r="Z7" s="32">
        <v>11.209999999999996</v>
      </c>
      <c r="AA7" s="32">
        <v>11.219999999999995</v>
      </c>
      <c r="AB7" s="32">
        <v>11.229999999999995</v>
      </c>
      <c r="AC7" s="32">
        <v>11.239999999999995</v>
      </c>
      <c r="AD7" s="32">
        <v>11.249999999999995</v>
      </c>
      <c r="AE7" s="32">
        <v>11.259999999999994</v>
      </c>
      <c r="AF7" s="32">
        <v>11.269999999999994</v>
      </c>
      <c r="AG7" s="32">
        <v>11.28</v>
      </c>
      <c r="AH7" s="32">
        <v>11.29</v>
      </c>
      <c r="AI7" s="32">
        <v>11.3</v>
      </c>
      <c r="AJ7" s="32">
        <v>11.31</v>
      </c>
      <c r="AK7" s="32">
        <v>11.32</v>
      </c>
      <c r="AL7" s="32">
        <v>11.33</v>
      </c>
      <c r="AM7" s="32">
        <v>11.34</v>
      </c>
      <c r="AN7" s="32">
        <v>11.48</v>
      </c>
      <c r="AO7" s="32">
        <v>11.49</v>
      </c>
      <c r="AP7" s="32">
        <v>11.5</v>
      </c>
      <c r="AQ7" s="32"/>
      <c r="AR7" s="32"/>
      <c r="AS7" s="32"/>
      <c r="AT7" s="32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</row>
    <row r="8" spans="1:88" outlineLevel="2" x14ac:dyDescent="0.25">
      <c r="A8" s="21">
        <f>A7+1</f>
        <v>2</v>
      </c>
      <c r="B8" s="306" t="s">
        <v>85</v>
      </c>
      <c r="C8" s="33" t="s">
        <v>86</v>
      </c>
      <c r="D8" s="34">
        <v>480</v>
      </c>
      <c r="E8" s="38">
        <f>'A-RR Cross-Reference '!FA8</f>
        <v>383183774.87161201</v>
      </c>
      <c r="F8" s="38">
        <v>2623630.1323198676</v>
      </c>
      <c r="G8" s="36"/>
      <c r="H8" s="36"/>
      <c r="I8" s="37"/>
      <c r="J8" s="37"/>
      <c r="K8" s="37"/>
      <c r="L8" s="37"/>
      <c r="M8" s="37"/>
      <c r="N8" s="37"/>
      <c r="O8" s="37"/>
      <c r="P8" s="36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C8" s="37"/>
      <c r="AD8" s="37"/>
      <c r="AE8" s="37"/>
      <c r="AF8" s="37"/>
      <c r="AG8" s="37"/>
      <c r="AH8" s="37"/>
      <c r="AI8" s="37"/>
      <c r="AN8" s="37"/>
      <c r="AO8" s="36"/>
      <c r="AP8" s="37"/>
      <c r="AQ8" s="36">
        <f>SUM(F8:AP8)</f>
        <v>2623630.1323198676</v>
      </c>
      <c r="AR8" s="38">
        <f>SUM(E8,AQ8)</f>
        <v>385807405.00393188</v>
      </c>
      <c r="AS8" s="36">
        <v>113186434.68566285</v>
      </c>
      <c r="AT8" s="36">
        <f>SUM(AR8:AS8)</f>
        <v>498993839.68959475</v>
      </c>
    </row>
    <row r="9" spans="1:88" outlineLevel="2" x14ac:dyDescent="0.25">
      <c r="A9" s="21">
        <f t="shared" ref="A9:A72" si="0">A8+1</f>
        <v>3</v>
      </c>
      <c r="B9" s="307"/>
      <c r="C9" s="39" t="s">
        <v>87</v>
      </c>
      <c r="D9" s="40">
        <v>481</v>
      </c>
      <c r="E9" s="38">
        <f>'A-RR Cross-Reference '!FA9</f>
        <v>140279710.67429298</v>
      </c>
      <c r="F9" s="38">
        <v>1127990.0940907733</v>
      </c>
      <c r="AQ9" s="36">
        <f t="shared" ref="AQ9:AQ12" si="1">SUM(F9:AP9)</f>
        <v>1127990.0940907733</v>
      </c>
      <c r="AR9" s="38">
        <f t="shared" ref="AR9:AR12" si="2">SUM(E9,AQ9)</f>
        <v>141407700.76838374</v>
      </c>
      <c r="AT9" s="36">
        <f t="shared" ref="AT9:AT30" si="3">SUM(AR9:AS9)</f>
        <v>141407700.76838374</v>
      </c>
    </row>
    <row r="10" spans="1:88" outlineLevel="2" x14ac:dyDescent="0.25">
      <c r="A10" s="21">
        <f t="shared" si="0"/>
        <v>4</v>
      </c>
      <c r="B10" s="307"/>
      <c r="C10" s="39" t="s">
        <v>88</v>
      </c>
      <c r="D10" s="40">
        <v>482</v>
      </c>
      <c r="E10" s="38">
        <f>'A-RR Cross-Reference '!FA10</f>
        <v>0</v>
      </c>
      <c r="AQ10" s="36">
        <f t="shared" si="1"/>
        <v>0</v>
      </c>
      <c r="AR10" s="38">
        <f t="shared" si="2"/>
        <v>0</v>
      </c>
      <c r="AT10" s="36">
        <f t="shared" si="3"/>
        <v>0</v>
      </c>
    </row>
    <row r="11" spans="1:88" outlineLevel="2" x14ac:dyDescent="0.25">
      <c r="A11" s="21">
        <f t="shared" si="0"/>
        <v>5</v>
      </c>
      <c r="B11" s="307"/>
      <c r="C11" s="39" t="s">
        <v>89</v>
      </c>
      <c r="D11" s="42">
        <v>484</v>
      </c>
      <c r="E11" s="38">
        <f>'A-RR Cross-Reference '!FA11</f>
        <v>0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C11" s="43"/>
      <c r="AD11" s="43"/>
      <c r="AE11" s="43"/>
      <c r="AF11" s="43"/>
      <c r="AG11" s="43"/>
      <c r="AH11" s="43"/>
      <c r="AI11" s="43"/>
      <c r="AN11" s="43"/>
      <c r="AO11" s="43"/>
      <c r="AP11" s="43"/>
      <c r="AQ11" s="36">
        <f t="shared" si="1"/>
        <v>0</v>
      </c>
      <c r="AR11" s="38">
        <f t="shared" si="2"/>
        <v>0</v>
      </c>
      <c r="AS11" s="43"/>
      <c r="AT11" s="36">
        <f t="shared" si="3"/>
        <v>0</v>
      </c>
    </row>
    <row r="12" spans="1:88" outlineLevel="2" x14ac:dyDescent="0.25">
      <c r="A12" s="21">
        <f t="shared" si="0"/>
        <v>6</v>
      </c>
      <c r="B12" s="307"/>
      <c r="C12" s="39" t="s">
        <v>90</v>
      </c>
      <c r="D12" s="42">
        <v>485</v>
      </c>
      <c r="E12" s="38">
        <f>'A-RR Cross-Reference '!FA12</f>
        <v>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C12" s="43"/>
      <c r="AD12" s="43"/>
      <c r="AE12" s="43"/>
      <c r="AF12" s="43"/>
      <c r="AG12" s="43"/>
      <c r="AH12" s="43"/>
      <c r="AI12" s="43"/>
      <c r="AN12" s="43"/>
      <c r="AO12" s="43"/>
      <c r="AP12" s="43"/>
      <c r="AQ12" s="36">
        <f t="shared" si="1"/>
        <v>0</v>
      </c>
      <c r="AR12" s="38">
        <f t="shared" si="2"/>
        <v>0</v>
      </c>
      <c r="AS12" s="43"/>
      <c r="AT12" s="36">
        <f t="shared" si="3"/>
        <v>0</v>
      </c>
    </row>
    <row r="13" spans="1:88" outlineLevel="1" x14ac:dyDescent="0.25">
      <c r="A13" s="21">
        <f t="shared" si="0"/>
        <v>7</v>
      </c>
      <c r="B13" s="307"/>
      <c r="C13" s="332" t="s">
        <v>91</v>
      </c>
      <c r="D13" s="333"/>
      <c r="E13" s="45">
        <f>SUM(E8:E12)</f>
        <v>523463485.54590499</v>
      </c>
      <c r="F13" s="47">
        <f t="shared" ref="F13:AP13" si="4">SUM(F8:F12)</f>
        <v>3751620.2264106409</v>
      </c>
      <c r="G13" s="45">
        <f t="shared" si="4"/>
        <v>0</v>
      </c>
      <c r="H13" s="45">
        <f t="shared" si="4"/>
        <v>0</v>
      </c>
      <c r="I13" s="47">
        <f t="shared" si="4"/>
        <v>0</v>
      </c>
      <c r="J13" s="47">
        <f t="shared" si="4"/>
        <v>0</v>
      </c>
      <c r="K13" s="47">
        <f t="shared" si="4"/>
        <v>0</v>
      </c>
      <c r="L13" s="47">
        <f t="shared" si="4"/>
        <v>0</v>
      </c>
      <c r="M13" s="47">
        <f t="shared" si="4"/>
        <v>0</v>
      </c>
      <c r="N13" s="47">
        <f t="shared" si="4"/>
        <v>0</v>
      </c>
      <c r="O13" s="47">
        <f t="shared" si="4"/>
        <v>0</v>
      </c>
      <c r="P13" s="47">
        <f t="shared" si="4"/>
        <v>0</v>
      </c>
      <c r="Q13" s="47">
        <f t="shared" si="4"/>
        <v>0</v>
      </c>
      <c r="R13" s="47">
        <f t="shared" si="4"/>
        <v>0</v>
      </c>
      <c r="S13" s="47">
        <f t="shared" si="4"/>
        <v>0</v>
      </c>
      <c r="T13" s="47">
        <f t="shared" si="4"/>
        <v>0</v>
      </c>
      <c r="U13" s="47">
        <f t="shared" si="4"/>
        <v>0</v>
      </c>
      <c r="V13" s="47">
        <f t="shared" si="4"/>
        <v>0</v>
      </c>
      <c r="W13" s="47">
        <f t="shared" si="4"/>
        <v>0</v>
      </c>
      <c r="X13" s="47">
        <f t="shared" si="4"/>
        <v>0</v>
      </c>
      <c r="Y13" s="47">
        <f t="shared" si="4"/>
        <v>0</v>
      </c>
      <c r="Z13" s="47">
        <f t="shared" si="4"/>
        <v>0</v>
      </c>
      <c r="AA13" s="47">
        <f t="shared" si="4"/>
        <v>0</v>
      </c>
      <c r="AB13" s="47">
        <f t="shared" si="4"/>
        <v>0</v>
      </c>
      <c r="AC13" s="47">
        <f t="shared" si="4"/>
        <v>0</v>
      </c>
      <c r="AD13" s="47">
        <f t="shared" si="4"/>
        <v>0</v>
      </c>
      <c r="AE13" s="47">
        <f t="shared" si="4"/>
        <v>0</v>
      </c>
      <c r="AF13" s="47">
        <f t="shared" si="4"/>
        <v>0</v>
      </c>
      <c r="AG13" s="47">
        <f t="shared" si="4"/>
        <v>0</v>
      </c>
      <c r="AH13" s="47">
        <f t="shared" si="4"/>
        <v>0</v>
      </c>
      <c r="AI13" s="47">
        <f t="shared" si="4"/>
        <v>0</v>
      </c>
      <c r="AJ13" s="47">
        <f t="shared" si="4"/>
        <v>0</v>
      </c>
      <c r="AK13" s="47">
        <f t="shared" si="4"/>
        <v>0</v>
      </c>
      <c r="AL13" s="47">
        <f t="shared" si="4"/>
        <v>0</v>
      </c>
      <c r="AM13" s="47">
        <f t="shared" si="4"/>
        <v>0</v>
      </c>
      <c r="AN13" s="47">
        <f t="shared" si="4"/>
        <v>0</v>
      </c>
      <c r="AO13" s="47">
        <f t="shared" si="4"/>
        <v>0</v>
      </c>
      <c r="AP13" s="47">
        <f t="shared" si="4"/>
        <v>0</v>
      </c>
      <c r="AQ13" s="47">
        <f>SUM(AQ8:AQ12)</f>
        <v>3751620.2264106409</v>
      </c>
      <c r="AR13" s="47">
        <f>SUM(AR8:AR12)</f>
        <v>527215105.77231562</v>
      </c>
      <c r="AS13" s="47">
        <f t="shared" ref="AS13:AT13" si="5">SUM(AS8:AS12)</f>
        <v>113186434.68566285</v>
      </c>
      <c r="AT13" s="47">
        <f t="shared" si="5"/>
        <v>640401540.45797849</v>
      </c>
    </row>
    <row r="14" spans="1:88" outlineLevel="2" x14ac:dyDescent="0.25">
      <c r="A14" s="21">
        <f t="shared" si="0"/>
        <v>8</v>
      </c>
      <c r="B14" s="307"/>
      <c r="C14" s="48" t="s">
        <v>92</v>
      </c>
      <c r="D14" s="49">
        <v>483</v>
      </c>
      <c r="E14" s="38">
        <f>'A-RR Cross-Reference '!FA14</f>
        <v>0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C14" s="50"/>
      <c r="AD14" s="50"/>
      <c r="AE14" s="50"/>
      <c r="AF14" s="50"/>
      <c r="AG14" s="50"/>
      <c r="AH14" s="50"/>
      <c r="AI14" s="50"/>
      <c r="AN14" s="50"/>
      <c r="AO14" s="50"/>
      <c r="AP14" s="50"/>
      <c r="AQ14" s="36">
        <f>SUM(F14:AP14)</f>
        <v>0</v>
      </c>
      <c r="AR14" s="38">
        <f>SUM(E14,AQ14)</f>
        <v>0</v>
      </c>
      <c r="AS14" s="50"/>
      <c r="AT14" s="36">
        <f t="shared" si="3"/>
        <v>0</v>
      </c>
    </row>
    <row r="15" spans="1:88" outlineLevel="1" x14ac:dyDescent="0.25">
      <c r="A15" s="21">
        <f t="shared" si="0"/>
        <v>9</v>
      </c>
      <c r="B15" s="307"/>
      <c r="C15" s="343" t="s">
        <v>93</v>
      </c>
      <c r="D15" s="336"/>
      <c r="E15" s="47">
        <f>SUM(E14)</f>
        <v>0</v>
      </c>
      <c r="F15" s="47">
        <f t="shared" ref="F15:AT15" si="6">SUM(F14)</f>
        <v>0</v>
      </c>
      <c r="G15" s="47">
        <f t="shared" si="6"/>
        <v>0</v>
      </c>
      <c r="H15" s="47">
        <f t="shared" si="6"/>
        <v>0</v>
      </c>
      <c r="I15" s="47">
        <f t="shared" si="6"/>
        <v>0</v>
      </c>
      <c r="J15" s="47">
        <f t="shared" si="6"/>
        <v>0</v>
      </c>
      <c r="K15" s="47">
        <f t="shared" si="6"/>
        <v>0</v>
      </c>
      <c r="L15" s="47">
        <f t="shared" si="6"/>
        <v>0</v>
      </c>
      <c r="M15" s="47">
        <f t="shared" si="6"/>
        <v>0</v>
      </c>
      <c r="N15" s="47">
        <f t="shared" si="6"/>
        <v>0</v>
      </c>
      <c r="O15" s="47">
        <f t="shared" si="6"/>
        <v>0</v>
      </c>
      <c r="P15" s="47">
        <f t="shared" si="6"/>
        <v>0</v>
      </c>
      <c r="Q15" s="47">
        <f t="shared" si="6"/>
        <v>0</v>
      </c>
      <c r="R15" s="47">
        <f t="shared" si="6"/>
        <v>0</v>
      </c>
      <c r="S15" s="47">
        <f t="shared" si="6"/>
        <v>0</v>
      </c>
      <c r="T15" s="47">
        <f t="shared" si="6"/>
        <v>0</v>
      </c>
      <c r="U15" s="47">
        <f t="shared" si="6"/>
        <v>0</v>
      </c>
      <c r="V15" s="47">
        <f t="shared" si="6"/>
        <v>0</v>
      </c>
      <c r="W15" s="47">
        <f t="shared" si="6"/>
        <v>0</v>
      </c>
      <c r="X15" s="47">
        <f t="shared" si="6"/>
        <v>0</v>
      </c>
      <c r="Y15" s="47">
        <f t="shared" si="6"/>
        <v>0</v>
      </c>
      <c r="Z15" s="47">
        <f t="shared" si="6"/>
        <v>0</v>
      </c>
      <c r="AA15" s="47">
        <f t="shared" si="6"/>
        <v>0</v>
      </c>
      <c r="AB15" s="47">
        <f t="shared" si="6"/>
        <v>0</v>
      </c>
      <c r="AC15" s="47">
        <f t="shared" si="6"/>
        <v>0</v>
      </c>
      <c r="AD15" s="47">
        <f t="shared" si="6"/>
        <v>0</v>
      </c>
      <c r="AE15" s="47">
        <f t="shared" si="6"/>
        <v>0</v>
      </c>
      <c r="AF15" s="47">
        <f t="shared" si="6"/>
        <v>0</v>
      </c>
      <c r="AG15" s="47">
        <f t="shared" si="6"/>
        <v>0</v>
      </c>
      <c r="AH15" s="47">
        <f t="shared" si="6"/>
        <v>0</v>
      </c>
      <c r="AI15" s="47">
        <f t="shared" si="6"/>
        <v>0</v>
      </c>
      <c r="AJ15" s="47">
        <f t="shared" si="6"/>
        <v>0</v>
      </c>
      <c r="AK15" s="47">
        <f t="shared" si="6"/>
        <v>0</v>
      </c>
      <c r="AL15" s="47">
        <f t="shared" si="6"/>
        <v>0</v>
      </c>
      <c r="AM15" s="47">
        <f t="shared" si="6"/>
        <v>0</v>
      </c>
      <c r="AN15" s="47">
        <f t="shared" si="6"/>
        <v>0</v>
      </c>
      <c r="AO15" s="47">
        <f t="shared" si="6"/>
        <v>0</v>
      </c>
      <c r="AP15" s="47">
        <f t="shared" si="6"/>
        <v>0</v>
      </c>
      <c r="AQ15" s="47">
        <f t="shared" si="6"/>
        <v>0</v>
      </c>
      <c r="AR15" s="47">
        <f t="shared" si="6"/>
        <v>0</v>
      </c>
      <c r="AS15" s="47">
        <f t="shared" si="6"/>
        <v>0</v>
      </c>
      <c r="AT15" s="47">
        <f t="shared" si="6"/>
        <v>0</v>
      </c>
    </row>
    <row r="16" spans="1:88" outlineLevel="2" x14ac:dyDescent="0.25">
      <c r="A16" s="21">
        <f t="shared" si="0"/>
        <v>10</v>
      </c>
      <c r="B16" s="307"/>
      <c r="C16" s="51" t="s">
        <v>94</v>
      </c>
      <c r="D16" s="49">
        <v>496</v>
      </c>
      <c r="E16" s="38">
        <f>'A-RR Cross-Reference '!FA16</f>
        <v>0</v>
      </c>
      <c r="AQ16" s="36">
        <f>SUM(F16:AP16)</f>
        <v>0</v>
      </c>
      <c r="AR16" s="38">
        <f>SUM(E16,AQ16)</f>
        <v>0</v>
      </c>
      <c r="AT16" s="36">
        <f t="shared" si="3"/>
        <v>0</v>
      </c>
    </row>
    <row r="17" spans="1:47" outlineLevel="1" x14ac:dyDescent="0.25">
      <c r="A17" s="21">
        <f t="shared" si="0"/>
        <v>11</v>
      </c>
      <c r="B17" s="307"/>
      <c r="C17" s="343" t="s">
        <v>95</v>
      </c>
      <c r="D17" s="336"/>
      <c r="E17" s="45">
        <f>SUM(E16)</f>
        <v>0</v>
      </c>
      <c r="F17" s="47">
        <f t="shared" ref="F17:AT17" si="7">SUM(F16)</f>
        <v>0</v>
      </c>
      <c r="G17" s="47">
        <f t="shared" si="7"/>
        <v>0</v>
      </c>
      <c r="H17" s="47">
        <f t="shared" si="7"/>
        <v>0</v>
      </c>
      <c r="I17" s="47">
        <f t="shared" si="7"/>
        <v>0</v>
      </c>
      <c r="J17" s="47">
        <f t="shared" si="7"/>
        <v>0</v>
      </c>
      <c r="K17" s="47">
        <f t="shared" si="7"/>
        <v>0</v>
      </c>
      <c r="L17" s="47">
        <f t="shared" si="7"/>
        <v>0</v>
      </c>
      <c r="M17" s="47">
        <f t="shared" si="7"/>
        <v>0</v>
      </c>
      <c r="N17" s="47">
        <f t="shared" si="7"/>
        <v>0</v>
      </c>
      <c r="O17" s="47">
        <f t="shared" si="7"/>
        <v>0</v>
      </c>
      <c r="P17" s="47">
        <f t="shared" si="7"/>
        <v>0</v>
      </c>
      <c r="Q17" s="47">
        <f t="shared" si="7"/>
        <v>0</v>
      </c>
      <c r="R17" s="47">
        <f t="shared" si="7"/>
        <v>0</v>
      </c>
      <c r="S17" s="47">
        <f t="shared" si="7"/>
        <v>0</v>
      </c>
      <c r="T17" s="47">
        <f t="shared" si="7"/>
        <v>0</v>
      </c>
      <c r="U17" s="47">
        <f t="shared" si="7"/>
        <v>0</v>
      </c>
      <c r="V17" s="47">
        <f t="shared" si="7"/>
        <v>0</v>
      </c>
      <c r="W17" s="47">
        <f t="shared" si="7"/>
        <v>0</v>
      </c>
      <c r="X17" s="47">
        <f t="shared" si="7"/>
        <v>0</v>
      </c>
      <c r="Y17" s="47">
        <f t="shared" si="7"/>
        <v>0</v>
      </c>
      <c r="Z17" s="47">
        <f t="shared" si="7"/>
        <v>0</v>
      </c>
      <c r="AA17" s="47">
        <f t="shared" si="7"/>
        <v>0</v>
      </c>
      <c r="AB17" s="47">
        <f t="shared" si="7"/>
        <v>0</v>
      </c>
      <c r="AC17" s="47">
        <f t="shared" si="7"/>
        <v>0</v>
      </c>
      <c r="AD17" s="47">
        <f t="shared" si="7"/>
        <v>0</v>
      </c>
      <c r="AE17" s="47">
        <f t="shared" si="7"/>
        <v>0</v>
      </c>
      <c r="AF17" s="47">
        <f t="shared" si="7"/>
        <v>0</v>
      </c>
      <c r="AG17" s="47">
        <f t="shared" si="7"/>
        <v>0</v>
      </c>
      <c r="AH17" s="47">
        <f t="shared" si="7"/>
        <v>0</v>
      </c>
      <c r="AI17" s="47">
        <f t="shared" si="7"/>
        <v>0</v>
      </c>
      <c r="AJ17" s="47">
        <f t="shared" si="7"/>
        <v>0</v>
      </c>
      <c r="AK17" s="47">
        <f t="shared" si="7"/>
        <v>0</v>
      </c>
      <c r="AL17" s="47">
        <f t="shared" si="7"/>
        <v>0</v>
      </c>
      <c r="AM17" s="47">
        <f t="shared" si="7"/>
        <v>0</v>
      </c>
      <c r="AN17" s="47">
        <f t="shared" si="7"/>
        <v>0</v>
      </c>
      <c r="AO17" s="47">
        <f t="shared" si="7"/>
        <v>0</v>
      </c>
      <c r="AP17" s="47">
        <f t="shared" si="7"/>
        <v>0</v>
      </c>
      <c r="AQ17" s="47">
        <f t="shared" si="7"/>
        <v>0</v>
      </c>
      <c r="AR17" s="47">
        <f t="shared" si="7"/>
        <v>0</v>
      </c>
      <c r="AS17" s="47">
        <f t="shared" si="7"/>
        <v>0</v>
      </c>
      <c r="AT17" s="47">
        <f t="shared" si="7"/>
        <v>0</v>
      </c>
    </row>
    <row r="18" spans="1:47" outlineLevel="2" x14ac:dyDescent="0.25">
      <c r="A18" s="21">
        <f t="shared" si="0"/>
        <v>12</v>
      </c>
      <c r="B18" s="307"/>
      <c r="C18" s="43" t="s">
        <v>96</v>
      </c>
      <c r="D18" s="53">
        <v>489.1</v>
      </c>
      <c r="E18" s="38">
        <f>'A-RR Cross-Reference '!FA18</f>
        <v>0</v>
      </c>
      <c r="AQ18" s="36">
        <f t="shared" ref="AQ18:AQ20" si="8">SUM(F18:AP18)</f>
        <v>0</v>
      </c>
      <c r="AR18" s="38">
        <f t="shared" ref="AR18:AR20" si="9">SUM(E18,AQ18)</f>
        <v>0</v>
      </c>
      <c r="AT18" s="36">
        <f t="shared" si="3"/>
        <v>0</v>
      </c>
    </row>
    <row r="19" spans="1:47" outlineLevel="2" x14ac:dyDescent="0.25">
      <c r="A19" s="21">
        <f t="shared" si="0"/>
        <v>13</v>
      </c>
      <c r="B19" s="307"/>
      <c r="C19" s="43" t="s">
        <v>97</v>
      </c>
      <c r="D19" s="53">
        <v>489.2</v>
      </c>
      <c r="E19" s="38">
        <f>'A-RR Cross-Reference '!FA19</f>
        <v>0</v>
      </c>
      <c r="AQ19" s="36">
        <f t="shared" si="8"/>
        <v>0</v>
      </c>
      <c r="AR19" s="38">
        <f t="shared" si="9"/>
        <v>0</v>
      </c>
      <c r="AT19" s="36">
        <f t="shared" si="3"/>
        <v>0</v>
      </c>
    </row>
    <row r="20" spans="1:47" outlineLevel="2" x14ac:dyDescent="0.25">
      <c r="A20" s="21">
        <f t="shared" si="0"/>
        <v>14</v>
      </c>
      <c r="B20" s="307"/>
      <c r="C20" s="43" t="s">
        <v>98</v>
      </c>
      <c r="D20" s="53">
        <v>489.3</v>
      </c>
      <c r="E20" s="38">
        <f>'A-RR Cross-Reference '!FA20</f>
        <v>18172833.717668939</v>
      </c>
      <c r="F20" s="38">
        <v>393552.76653583033</v>
      </c>
      <c r="AQ20" s="36">
        <f t="shared" si="8"/>
        <v>393552.76653583033</v>
      </c>
      <c r="AR20" s="38">
        <f t="shared" si="9"/>
        <v>18566386.484204769</v>
      </c>
      <c r="AT20" s="36">
        <f t="shared" si="3"/>
        <v>18566386.484204769</v>
      </c>
    </row>
    <row r="21" spans="1:47" outlineLevel="2" x14ac:dyDescent="0.25">
      <c r="A21" s="21">
        <f t="shared" si="0"/>
        <v>15</v>
      </c>
      <c r="B21" s="307"/>
      <c r="C21" s="344" t="s">
        <v>99</v>
      </c>
      <c r="D21" s="345"/>
      <c r="E21" s="45">
        <f>SUM(E19:E20)</f>
        <v>18172833.717668939</v>
      </c>
      <c r="F21" s="47">
        <f t="shared" ref="F21:AT21" si="10">SUM(F18:F20)</f>
        <v>393552.76653583033</v>
      </c>
      <c r="G21" s="47">
        <f t="shared" si="10"/>
        <v>0</v>
      </c>
      <c r="H21" s="47">
        <f t="shared" si="10"/>
        <v>0</v>
      </c>
      <c r="I21" s="47">
        <f t="shared" si="10"/>
        <v>0</v>
      </c>
      <c r="J21" s="47">
        <f t="shared" si="10"/>
        <v>0</v>
      </c>
      <c r="K21" s="47">
        <f t="shared" si="10"/>
        <v>0</v>
      </c>
      <c r="L21" s="47">
        <f t="shared" si="10"/>
        <v>0</v>
      </c>
      <c r="M21" s="47">
        <f t="shared" si="10"/>
        <v>0</v>
      </c>
      <c r="N21" s="47">
        <f t="shared" si="10"/>
        <v>0</v>
      </c>
      <c r="O21" s="47">
        <f t="shared" si="10"/>
        <v>0</v>
      </c>
      <c r="P21" s="47">
        <f t="shared" si="10"/>
        <v>0</v>
      </c>
      <c r="Q21" s="47">
        <f t="shared" si="10"/>
        <v>0</v>
      </c>
      <c r="R21" s="47">
        <f t="shared" si="10"/>
        <v>0</v>
      </c>
      <c r="S21" s="47">
        <f t="shared" si="10"/>
        <v>0</v>
      </c>
      <c r="T21" s="47">
        <f t="shared" si="10"/>
        <v>0</v>
      </c>
      <c r="U21" s="47">
        <f t="shared" si="10"/>
        <v>0</v>
      </c>
      <c r="V21" s="47">
        <f t="shared" si="10"/>
        <v>0</v>
      </c>
      <c r="W21" s="47">
        <f t="shared" si="10"/>
        <v>0</v>
      </c>
      <c r="X21" s="47">
        <f t="shared" si="10"/>
        <v>0</v>
      </c>
      <c r="Y21" s="47">
        <f t="shared" si="10"/>
        <v>0</v>
      </c>
      <c r="Z21" s="47">
        <f t="shared" si="10"/>
        <v>0</v>
      </c>
      <c r="AA21" s="47">
        <f t="shared" si="10"/>
        <v>0</v>
      </c>
      <c r="AB21" s="47">
        <f t="shared" si="10"/>
        <v>0</v>
      </c>
      <c r="AC21" s="47">
        <f t="shared" si="10"/>
        <v>0</v>
      </c>
      <c r="AD21" s="47">
        <f t="shared" si="10"/>
        <v>0</v>
      </c>
      <c r="AE21" s="47">
        <f t="shared" si="10"/>
        <v>0</v>
      </c>
      <c r="AF21" s="47">
        <f t="shared" si="10"/>
        <v>0</v>
      </c>
      <c r="AG21" s="47">
        <f t="shared" si="10"/>
        <v>0</v>
      </c>
      <c r="AH21" s="47">
        <f t="shared" si="10"/>
        <v>0</v>
      </c>
      <c r="AI21" s="47">
        <f t="shared" si="10"/>
        <v>0</v>
      </c>
      <c r="AJ21" s="47">
        <f t="shared" si="10"/>
        <v>0</v>
      </c>
      <c r="AK21" s="47">
        <f t="shared" si="10"/>
        <v>0</v>
      </c>
      <c r="AL21" s="47">
        <f t="shared" si="10"/>
        <v>0</v>
      </c>
      <c r="AM21" s="47">
        <f t="shared" si="10"/>
        <v>0</v>
      </c>
      <c r="AN21" s="47">
        <f t="shared" si="10"/>
        <v>0</v>
      </c>
      <c r="AO21" s="47">
        <f t="shared" si="10"/>
        <v>0</v>
      </c>
      <c r="AP21" s="47">
        <f t="shared" si="10"/>
        <v>0</v>
      </c>
      <c r="AQ21" s="47">
        <f t="shared" si="10"/>
        <v>393552.76653583033</v>
      </c>
      <c r="AR21" s="47">
        <f t="shared" si="10"/>
        <v>18566386.484204769</v>
      </c>
      <c r="AS21" s="47">
        <f t="shared" si="10"/>
        <v>0</v>
      </c>
      <c r="AT21" s="47">
        <f t="shared" si="10"/>
        <v>18566386.484204769</v>
      </c>
    </row>
    <row r="22" spans="1:47" outlineLevel="2" x14ac:dyDescent="0.25">
      <c r="A22" s="21">
        <f t="shared" si="0"/>
        <v>16</v>
      </c>
      <c r="B22" s="307"/>
      <c r="C22" s="43" t="s">
        <v>100</v>
      </c>
      <c r="D22" s="53">
        <v>489.4</v>
      </c>
      <c r="E22" s="38">
        <f>'A-RR Cross-Reference '!FA22</f>
        <v>0</v>
      </c>
      <c r="G22" s="37"/>
      <c r="H22" s="37"/>
      <c r="I22" s="37"/>
      <c r="J22" s="37"/>
      <c r="K22" s="37"/>
      <c r="L22" s="37"/>
      <c r="M22" s="37"/>
      <c r="N22" s="37"/>
      <c r="O22" s="37"/>
      <c r="P22" s="3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C22" s="37"/>
      <c r="AD22" s="37"/>
      <c r="AE22" s="37"/>
      <c r="AF22" s="37"/>
      <c r="AG22" s="37"/>
      <c r="AH22" s="37"/>
      <c r="AI22" s="37"/>
      <c r="AN22" s="37"/>
      <c r="AP22" s="37"/>
      <c r="AQ22" s="36">
        <f t="shared" ref="AQ22:AQ29" si="11">SUM(F22:AP22)</f>
        <v>0</v>
      </c>
      <c r="AR22" s="38">
        <f t="shared" ref="AR22:AR30" si="12">SUM(E22,AQ22)</f>
        <v>0</v>
      </c>
      <c r="AT22" s="36">
        <f t="shared" si="3"/>
        <v>0</v>
      </c>
    </row>
    <row r="23" spans="1:47" outlineLevel="2" x14ac:dyDescent="0.25">
      <c r="A23" s="21">
        <f t="shared" si="0"/>
        <v>17</v>
      </c>
      <c r="B23" s="307"/>
      <c r="C23" s="43" t="s">
        <v>101</v>
      </c>
      <c r="D23" s="53">
        <v>487</v>
      </c>
      <c r="E23" s="38">
        <f>'A-RR Cross-Reference '!FA23</f>
        <v>762820.20000000007</v>
      </c>
      <c r="G23" s="37"/>
      <c r="H23" s="37"/>
      <c r="I23" s="37"/>
      <c r="J23" s="37"/>
      <c r="K23" s="37"/>
      <c r="L23" s="37"/>
      <c r="M23" s="37"/>
      <c r="N23" s="37"/>
      <c r="O23" s="37"/>
      <c r="P23" s="3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C23" s="37"/>
      <c r="AD23" s="37"/>
      <c r="AE23" s="37"/>
      <c r="AF23" s="37"/>
      <c r="AG23" s="37"/>
      <c r="AH23" s="37"/>
      <c r="AI23" s="37"/>
      <c r="AN23" s="37"/>
      <c r="AP23" s="37"/>
      <c r="AQ23" s="36">
        <f t="shared" si="11"/>
        <v>0</v>
      </c>
      <c r="AR23" s="38">
        <f t="shared" si="12"/>
        <v>762820.20000000007</v>
      </c>
      <c r="AT23" s="36">
        <f t="shared" si="3"/>
        <v>762820.20000000007</v>
      </c>
    </row>
    <row r="24" spans="1:47" outlineLevel="2" x14ac:dyDescent="0.25">
      <c r="A24" s="21">
        <f t="shared" si="0"/>
        <v>18</v>
      </c>
      <c r="B24" s="307"/>
      <c r="C24" s="43" t="s">
        <v>102</v>
      </c>
      <c r="D24" s="53">
        <v>488</v>
      </c>
      <c r="E24" s="38">
        <f>'A-RR Cross-Reference '!FA24</f>
        <v>3098353.65</v>
      </c>
      <c r="AQ24" s="36">
        <f t="shared" si="11"/>
        <v>0</v>
      </c>
      <c r="AR24" s="38">
        <f t="shared" si="12"/>
        <v>3098353.65</v>
      </c>
      <c r="AT24" s="36">
        <f t="shared" si="3"/>
        <v>3098353.65</v>
      </c>
    </row>
    <row r="25" spans="1:47" outlineLevel="2" x14ac:dyDescent="0.25">
      <c r="A25" s="21">
        <f t="shared" si="0"/>
        <v>19</v>
      </c>
      <c r="B25" s="307"/>
      <c r="C25" s="43" t="s">
        <v>103</v>
      </c>
      <c r="D25" s="53">
        <v>490</v>
      </c>
      <c r="E25" s="38">
        <f>'A-RR Cross-Reference '!FA25</f>
        <v>0</v>
      </c>
      <c r="AQ25" s="36">
        <f t="shared" si="11"/>
        <v>0</v>
      </c>
      <c r="AR25" s="38">
        <f t="shared" si="12"/>
        <v>0</v>
      </c>
      <c r="AT25" s="36">
        <f t="shared" si="3"/>
        <v>0</v>
      </c>
    </row>
    <row r="26" spans="1:47" outlineLevel="2" x14ac:dyDescent="0.25">
      <c r="A26" s="21">
        <f t="shared" si="0"/>
        <v>20</v>
      </c>
      <c r="B26" s="307"/>
      <c r="C26" s="43" t="s">
        <v>104</v>
      </c>
      <c r="D26" s="53">
        <v>491</v>
      </c>
      <c r="E26" s="38">
        <f>'A-RR Cross-Reference '!FA26</f>
        <v>0</v>
      </c>
      <c r="AQ26" s="36">
        <f t="shared" si="11"/>
        <v>0</v>
      </c>
      <c r="AR26" s="38">
        <f t="shared" si="12"/>
        <v>0</v>
      </c>
      <c r="AT26" s="36">
        <f t="shared" si="3"/>
        <v>0</v>
      </c>
    </row>
    <row r="27" spans="1:47" outlineLevel="2" x14ac:dyDescent="0.25">
      <c r="A27" s="21">
        <f t="shared" si="0"/>
        <v>21</v>
      </c>
      <c r="B27" s="307"/>
      <c r="C27" s="43" t="s">
        <v>105</v>
      </c>
      <c r="D27" s="53">
        <v>492</v>
      </c>
      <c r="E27" s="38">
        <f>'A-RR Cross-Reference '!FA27</f>
        <v>0</v>
      </c>
      <c r="AQ27" s="36">
        <f t="shared" si="11"/>
        <v>0</v>
      </c>
      <c r="AR27" s="38">
        <f t="shared" si="12"/>
        <v>0</v>
      </c>
      <c r="AT27" s="36">
        <f t="shared" si="3"/>
        <v>0</v>
      </c>
    </row>
    <row r="28" spans="1:47" outlineLevel="2" x14ac:dyDescent="0.25">
      <c r="A28" s="21">
        <f t="shared" si="0"/>
        <v>22</v>
      </c>
      <c r="B28" s="307"/>
      <c r="C28" s="43" t="s">
        <v>106</v>
      </c>
      <c r="D28" s="53">
        <v>493</v>
      </c>
      <c r="E28" s="38">
        <f>'A-RR Cross-Reference '!FA28</f>
        <v>6800.5200000000186</v>
      </c>
      <c r="G28" s="37"/>
      <c r="H28" s="37"/>
      <c r="I28" s="37"/>
      <c r="J28" s="37"/>
      <c r="K28" s="37"/>
      <c r="L28" s="37"/>
      <c r="M28" s="37"/>
      <c r="N28" s="37"/>
      <c r="O28" s="37"/>
      <c r="P28" s="36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C28" s="37"/>
      <c r="AD28" s="37"/>
      <c r="AE28" s="37"/>
      <c r="AF28" s="37"/>
      <c r="AG28" s="37"/>
      <c r="AH28" s="37"/>
      <c r="AI28" s="37"/>
      <c r="AN28" s="37"/>
      <c r="AP28" s="37"/>
      <c r="AQ28" s="36">
        <f t="shared" si="11"/>
        <v>0</v>
      </c>
      <c r="AR28" s="38">
        <f t="shared" si="12"/>
        <v>6800.5200000000186</v>
      </c>
      <c r="AT28" s="36">
        <f t="shared" si="3"/>
        <v>6800.5200000000186</v>
      </c>
    </row>
    <row r="29" spans="1:47" outlineLevel="2" x14ac:dyDescent="0.25">
      <c r="A29" s="21">
        <f t="shared" si="0"/>
        <v>23</v>
      </c>
      <c r="B29" s="307"/>
      <c r="C29" s="43" t="s">
        <v>107</v>
      </c>
      <c r="D29" s="53">
        <v>494</v>
      </c>
      <c r="E29" s="38">
        <f>'A-RR Cross-Reference '!FA29</f>
        <v>0</v>
      </c>
      <c r="AQ29" s="36">
        <f t="shared" si="11"/>
        <v>0</v>
      </c>
      <c r="AR29" s="38">
        <f t="shared" si="12"/>
        <v>0</v>
      </c>
      <c r="AT29" s="36">
        <f t="shared" si="3"/>
        <v>0</v>
      </c>
    </row>
    <row r="30" spans="1:47" outlineLevel="2" x14ac:dyDescent="0.25">
      <c r="A30" s="21">
        <f t="shared" si="0"/>
        <v>24</v>
      </c>
      <c r="B30" s="307"/>
      <c r="C30" s="43" t="s">
        <v>108</v>
      </c>
      <c r="D30" s="53">
        <v>495</v>
      </c>
      <c r="E30" s="38">
        <f>'A-RR Cross-Reference '!FA30</f>
        <v>-5259292.5195478313</v>
      </c>
      <c r="G30" s="36">
        <v>0</v>
      </c>
      <c r="H30" s="35"/>
      <c r="I30" s="37"/>
      <c r="J30" s="37"/>
      <c r="K30" s="37"/>
      <c r="L30" s="37"/>
      <c r="M30" s="37"/>
      <c r="N30" s="37"/>
      <c r="O30" s="37"/>
      <c r="P30" s="36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C30" s="168">
        <v>-1373318.5811976003</v>
      </c>
      <c r="AD30" s="37"/>
      <c r="AE30" s="37"/>
      <c r="AF30" s="37"/>
      <c r="AG30" s="37"/>
      <c r="AH30" s="37"/>
      <c r="AI30" s="37"/>
      <c r="AN30" s="37"/>
      <c r="AP30" s="37"/>
      <c r="AQ30" s="36">
        <f>SUM(F30:AP30)</f>
        <v>-1373318.5811976003</v>
      </c>
      <c r="AR30" s="38">
        <f t="shared" si="12"/>
        <v>-6632611.1007454321</v>
      </c>
      <c r="AT30" s="36">
        <f t="shared" si="3"/>
        <v>-6632611.1007454321</v>
      </c>
    </row>
    <row r="31" spans="1:47" outlineLevel="1" x14ac:dyDescent="0.25">
      <c r="A31" s="21">
        <f t="shared" si="0"/>
        <v>25</v>
      </c>
      <c r="B31" s="308"/>
      <c r="C31" s="346" t="s">
        <v>109</v>
      </c>
      <c r="D31" s="336"/>
      <c r="E31" s="46">
        <f>SUM(E22:E30)</f>
        <v>-1391318.1495478312</v>
      </c>
      <c r="F31" s="46">
        <f t="shared" ref="F31:AT31" si="13">SUM(F22:F30)</f>
        <v>0</v>
      </c>
      <c r="G31" s="46">
        <f t="shared" si="13"/>
        <v>0</v>
      </c>
      <c r="H31" s="46">
        <f t="shared" si="13"/>
        <v>0</v>
      </c>
      <c r="I31" s="46">
        <f t="shared" si="13"/>
        <v>0</v>
      </c>
      <c r="J31" s="46">
        <f t="shared" si="13"/>
        <v>0</v>
      </c>
      <c r="K31" s="46">
        <f t="shared" si="13"/>
        <v>0</v>
      </c>
      <c r="L31" s="46">
        <f t="shared" si="13"/>
        <v>0</v>
      </c>
      <c r="M31" s="46">
        <f t="shared" si="13"/>
        <v>0</v>
      </c>
      <c r="N31" s="46">
        <f t="shared" si="13"/>
        <v>0</v>
      </c>
      <c r="O31" s="46">
        <f t="shared" si="13"/>
        <v>0</v>
      </c>
      <c r="P31" s="46">
        <f t="shared" si="13"/>
        <v>0</v>
      </c>
      <c r="Q31" s="46">
        <f t="shared" si="13"/>
        <v>0</v>
      </c>
      <c r="R31" s="46">
        <f t="shared" si="13"/>
        <v>0</v>
      </c>
      <c r="S31" s="46">
        <f t="shared" si="13"/>
        <v>0</v>
      </c>
      <c r="T31" s="46">
        <f t="shared" si="13"/>
        <v>0</v>
      </c>
      <c r="U31" s="46">
        <f t="shared" si="13"/>
        <v>0</v>
      </c>
      <c r="V31" s="46">
        <f t="shared" si="13"/>
        <v>0</v>
      </c>
      <c r="W31" s="46">
        <f t="shared" si="13"/>
        <v>0</v>
      </c>
      <c r="X31" s="46">
        <f t="shared" si="13"/>
        <v>0</v>
      </c>
      <c r="Y31" s="46">
        <f t="shared" si="13"/>
        <v>0</v>
      </c>
      <c r="Z31" s="46">
        <f t="shared" si="13"/>
        <v>0</v>
      </c>
      <c r="AA31" s="46">
        <f t="shared" si="13"/>
        <v>0</v>
      </c>
      <c r="AB31" s="46">
        <f t="shared" si="13"/>
        <v>0</v>
      </c>
      <c r="AC31" s="46">
        <f t="shared" si="13"/>
        <v>-1373318.5811976003</v>
      </c>
      <c r="AD31" s="46">
        <f t="shared" si="13"/>
        <v>0</v>
      </c>
      <c r="AE31" s="46">
        <f t="shared" si="13"/>
        <v>0</v>
      </c>
      <c r="AF31" s="46">
        <f t="shared" si="13"/>
        <v>0</v>
      </c>
      <c r="AG31" s="46">
        <f t="shared" si="13"/>
        <v>0</v>
      </c>
      <c r="AH31" s="46">
        <f t="shared" si="13"/>
        <v>0</v>
      </c>
      <c r="AI31" s="46">
        <f t="shared" si="13"/>
        <v>0</v>
      </c>
      <c r="AJ31" s="46">
        <f t="shared" si="13"/>
        <v>0</v>
      </c>
      <c r="AK31" s="46">
        <f t="shared" si="13"/>
        <v>0</v>
      </c>
      <c r="AL31" s="46">
        <f t="shared" si="13"/>
        <v>0</v>
      </c>
      <c r="AM31" s="46">
        <f t="shared" si="13"/>
        <v>0</v>
      </c>
      <c r="AN31" s="46">
        <f>SUM(AN22:AN30)</f>
        <v>0</v>
      </c>
      <c r="AO31" s="46">
        <f>SUM(AO22:AO30)</f>
        <v>0</v>
      </c>
      <c r="AP31" s="46">
        <f>SUM(AP22:AP30)</f>
        <v>0</v>
      </c>
      <c r="AQ31" s="46">
        <f t="shared" si="13"/>
        <v>-1373318.5811976003</v>
      </c>
      <c r="AR31" s="46">
        <f t="shared" si="13"/>
        <v>-2764636.730745432</v>
      </c>
      <c r="AS31" s="46">
        <f t="shared" si="13"/>
        <v>0</v>
      </c>
      <c r="AT31" s="46">
        <f t="shared" si="13"/>
        <v>-2764636.730745432</v>
      </c>
    </row>
    <row r="32" spans="1:47" ht="16.5" outlineLevel="1" thickBot="1" x14ac:dyDescent="0.3">
      <c r="A32" s="21">
        <f t="shared" si="0"/>
        <v>26</v>
      </c>
      <c r="B32" s="270" t="s">
        <v>110</v>
      </c>
      <c r="C32" s="270"/>
      <c r="D32" s="271"/>
      <c r="E32" s="56">
        <f>+E31+E21+E17+E15+E13</f>
        <v>540245001.11402607</v>
      </c>
      <c r="F32" s="56">
        <f t="shared" ref="F32:AT32" si="14">+F31+F21+F17+F15+F13</f>
        <v>4145172.9929464711</v>
      </c>
      <c r="G32" s="56">
        <f t="shared" si="14"/>
        <v>0</v>
      </c>
      <c r="H32" s="56">
        <f t="shared" si="14"/>
        <v>0</v>
      </c>
      <c r="I32" s="56">
        <f t="shared" si="14"/>
        <v>0</v>
      </c>
      <c r="J32" s="56">
        <f t="shared" si="14"/>
        <v>0</v>
      </c>
      <c r="K32" s="56">
        <f t="shared" si="14"/>
        <v>0</v>
      </c>
      <c r="L32" s="56">
        <f t="shared" si="14"/>
        <v>0</v>
      </c>
      <c r="M32" s="56">
        <f t="shared" si="14"/>
        <v>0</v>
      </c>
      <c r="N32" s="56">
        <f t="shared" si="14"/>
        <v>0</v>
      </c>
      <c r="O32" s="56">
        <f t="shared" si="14"/>
        <v>0</v>
      </c>
      <c r="P32" s="56">
        <f t="shared" si="14"/>
        <v>0</v>
      </c>
      <c r="Q32" s="56">
        <f t="shared" si="14"/>
        <v>0</v>
      </c>
      <c r="R32" s="56">
        <f t="shared" si="14"/>
        <v>0</v>
      </c>
      <c r="S32" s="56">
        <f t="shared" si="14"/>
        <v>0</v>
      </c>
      <c r="T32" s="56">
        <f t="shared" si="14"/>
        <v>0</v>
      </c>
      <c r="U32" s="56">
        <f t="shared" si="14"/>
        <v>0</v>
      </c>
      <c r="V32" s="56">
        <f t="shared" si="14"/>
        <v>0</v>
      </c>
      <c r="W32" s="56">
        <f t="shared" si="14"/>
        <v>0</v>
      </c>
      <c r="X32" s="56">
        <f t="shared" si="14"/>
        <v>0</v>
      </c>
      <c r="Y32" s="56">
        <f t="shared" si="14"/>
        <v>0</v>
      </c>
      <c r="Z32" s="56">
        <f t="shared" si="14"/>
        <v>0</v>
      </c>
      <c r="AA32" s="56">
        <f t="shared" si="14"/>
        <v>0</v>
      </c>
      <c r="AB32" s="56">
        <f t="shared" si="14"/>
        <v>0</v>
      </c>
      <c r="AC32" s="56">
        <f t="shared" si="14"/>
        <v>-1373318.5811976003</v>
      </c>
      <c r="AD32" s="56">
        <f t="shared" si="14"/>
        <v>0</v>
      </c>
      <c r="AE32" s="56">
        <f t="shared" si="14"/>
        <v>0</v>
      </c>
      <c r="AF32" s="56">
        <f t="shared" si="14"/>
        <v>0</v>
      </c>
      <c r="AG32" s="56">
        <f t="shared" si="14"/>
        <v>0</v>
      </c>
      <c r="AH32" s="56">
        <f t="shared" si="14"/>
        <v>0</v>
      </c>
      <c r="AI32" s="56">
        <f t="shared" si="14"/>
        <v>0</v>
      </c>
      <c r="AJ32" s="56">
        <f t="shared" si="14"/>
        <v>0</v>
      </c>
      <c r="AK32" s="56">
        <f t="shared" si="14"/>
        <v>0</v>
      </c>
      <c r="AL32" s="56">
        <f t="shared" si="14"/>
        <v>0</v>
      </c>
      <c r="AM32" s="56">
        <f t="shared" si="14"/>
        <v>0</v>
      </c>
      <c r="AN32" s="56">
        <f t="shared" si="14"/>
        <v>0</v>
      </c>
      <c r="AO32" s="56">
        <f t="shared" si="14"/>
        <v>0</v>
      </c>
      <c r="AP32" s="56">
        <f t="shared" si="14"/>
        <v>0</v>
      </c>
      <c r="AQ32" s="56">
        <f t="shared" si="14"/>
        <v>2771854.4117488707</v>
      </c>
      <c r="AR32" s="56">
        <f t="shared" si="14"/>
        <v>543016855.52577496</v>
      </c>
      <c r="AS32" s="56">
        <f t="shared" si="14"/>
        <v>113186434.68566285</v>
      </c>
      <c r="AT32" s="56">
        <f t="shared" si="14"/>
        <v>656203290.21143782</v>
      </c>
      <c r="AU32" s="12">
        <v>0</v>
      </c>
    </row>
    <row r="33" spans="1:47" ht="15" customHeight="1" outlineLevel="2" x14ac:dyDescent="0.25">
      <c r="A33" s="21">
        <f t="shared" si="0"/>
        <v>27</v>
      </c>
      <c r="B33" s="306" t="s">
        <v>111</v>
      </c>
      <c r="C33" s="57" t="s">
        <v>112</v>
      </c>
      <c r="D33" s="53">
        <v>710</v>
      </c>
      <c r="E33" s="38">
        <f>'A-RR Cross-Reference '!FA33</f>
        <v>0</v>
      </c>
      <c r="AQ33" s="36">
        <f t="shared" ref="AQ33:AQ62" si="15">SUM(F33:AP33)</f>
        <v>0</v>
      </c>
      <c r="AR33" s="38">
        <f t="shared" ref="AR33:AR62" si="16">SUM(E33,AQ33)</f>
        <v>0</v>
      </c>
      <c r="AT33" s="36">
        <f t="shared" ref="AT33:AT86" si="17">SUM(AR33:AS33)</f>
        <v>0</v>
      </c>
      <c r="AU33" s="2"/>
    </row>
    <row r="34" spans="1:47" ht="15" customHeight="1" outlineLevel="2" x14ac:dyDescent="0.25">
      <c r="A34" s="21">
        <f t="shared" si="0"/>
        <v>28</v>
      </c>
      <c r="B34" s="327"/>
      <c r="C34" s="43" t="s">
        <v>113</v>
      </c>
      <c r="D34" s="53">
        <v>711</v>
      </c>
      <c r="E34" s="38">
        <f>'A-RR Cross-Reference '!FA34</f>
        <v>0</v>
      </c>
      <c r="AQ34" s="36">
        <f t="shared" si="15"/>
        <v>0</v>
      </c>
      <c r="AR34" s="38">
        <f t="shared" si="16"/>
        <v>0</v>
      </c>
      <c r="AT34" s="36">
        <f t="shared" si="17"/>
        <v>0</v>
      </c>
      <c r="AU34" s="2"/>
    </row>
    <row r="35" spans="1:47" ht="15" customHeight="1" outlineLevel="2" x14ac:dyDescent="0.25">
      <c r="A35" s="21">
        <f t="shared" si="0"/>
        <v>29</v>
      </c>
      <c r="B35" s="327"/>
      <c r="C35" s="43" t="s">
        <v>114</v>
      </c>
      <c r="D35" s="53">
        <v>712</v>
      </c>
      <c r="E35" s="38">
        <f>'A-RR Cross-Reference '!FA35</f>
        <v>0</v>
      </c>
      <c r="AQ35" s="36">
        <f t="shared" si="15"/>
        <v>0</v>
      </c>
      <c r="AR35" s="38">
        <f t="shared" si="16"/>
        <v>0</v>
      </c>
      <c r="AT35" s="36">
        <f t="shared" si="17"/>
        <v>0</v>
      </c>
      <c r="AU35" s="2"/>
    </row>
    <row r="36" spans="1:47" ht="15" customHeight="1" outlineLevel="2" x14ac:dyDescent="0.25">
      <c r="A36" s="21">
        <f t="shared" si="0"/>
        <v>30</v>
      </c>
      <c r="B36" s="327"/>
      <c r="C36" s="43" t="s">
        <v>115</v>
      </c>
      <c r="D36" s="53">
        <v>713</v>
      </c>
      <c r="E36" s="38">
        <f>'A-RR Cross-Reference '!FA36</f>
        <v>0</v>
      </c>
      <c r="AQ36" s="36">
        <f t="shared" si="15"/>
        <v>0</v>
      </c>
      <c r="AR36" s="38">
        <f t="shared" si="16"/>
        <v>0</v>
      </c>
      <c r="AT36" s="36">
        <f t="shared" si="17"/>
        <v>0</v>
      </c>
      <c r="AU36" s="2"/>
    </row>
    <row r="37" spans="1:47" ht="15" customHeight="1" outlineLevel="2" x14ac:dyDescent="0.25">
      <c r="A37" s="21">
        <f t="shared" si="0"/>
        <v>31</v>
      </c>
      <c r="B37" s="327"/>
      <c r="C37" s="43" t="s">
        <v>116</v>
      </c>
      <c r="D37" s="53">
        <v>714</v>
      </c>
      <c r="E37" s="38">
        <f>'A-RR Cross-Reference '!FA37</f>
        <v>0</v>
      </c>
      <c r="AQ37" s="36">
        <f t="shared" si="15"/>
        <v>0</v>
      </c>
      <c r="AR37" s="38">
        <f t="shared" si="16"/>
        <v>0</v>
      </c>
      <c r="AT37" s="36">
        <f t="shared" si="17"/>
        <v>0</v>
      </c>
      <c r="AU37" s="2"/>
    </row>
    <row r="38" spans="1:47" ht="15" customHeight="1" outlineLevel="2" x14ac:dyDescent="0.25">
      <c r="A38" s="21">
        <f t="shared" si="0"/>
        <v>32</v>
      </c>
      <c r="B38" s="327"/>
      <c r="C38" s="43" t="s">
        <v>117</v>
      </c>
      <c r="D38" s="53">
        <v>715</v>
      </c>
      <c r="E38" s="38">
        <f>'A-RR Cross-Reference '!FA38</f>
        <v>0</v>
      </c>
      <c r="P38" s="6"/>
      <c r="AQ38" s="36">
        <f t="shared" si="15"/>
        <v>0</v>
      </c>
      <c r="AR38" s="38">
        <f t="shared" si="16"/>
        <v>0</v>
      </c>
      <c r="AT38" s="36">
        <f t="shared" si="17"/>
        <v>0</v>
      </c>
      <c r="AU38" s="2"/>
    </row>
    <row r="39" spans="1:47" ht="15" customHeight="1" outlineLevel="2" x14ac:dyDescent="0.25">
      <c r="A39" s="21">
        <f t="shared" si="0"/>
        <v>33</v>
      </c>
      <c r="B39" s="327"/>
      <c r="C39" s="43" t="s">
        <v>118</v>
      </c>
      <c r="D39" s="53">
        <v>716</v>
      </c>
      <c r="E39" s="38">
        <f>'A-RR Cross-Reference '!FA39</f>
        <v>0</v>
      </c>
      <c r="P39" s="6"/>
      <c r="AQ39" s="36">
        <f t="shared" si="15"/>
        <v>0</v>
      </c>
      <c r="AR39" s="38">
        <f t="shared" si="16"/>
        <v>0</v>
      </c>
      <c r="AT39" s="36">
        <f t="shared" si="17"/>
        <v>0</v>
      </c>
      <c r="AU39" s="2"/>
    </row>
    <row r="40" spans="1:47" ht="15" customHeight="1" outlineLevel="2" x14ac:dyDescent="0.25">
      <c r="A40" s="21">
        <f t="shared" si="0"/>
        <v>34</v>
      </c>
      <c r="B40" s="327"/>
      <c r="C40" s="43" t="s">
        <v>119</v>
      </c>
      <c r="D40" s="53">
        <v>717</v>
      </c>
      <c r="E40" s="38">
        <f>'A-RR Cross-Reference '!FA40</f>
        <v>172956.66377654028</v>
      </c>
      <c r="G40" s="37"/>
      <c r="H40" s="37"/>
      <c r="I40" s="37"/>
      <c r="J40" s="37"/>
      <c r="K40" s="37"/>
      <c r="L40" s="37"/>
      <c r="M40" s="37"/>
      <c r="N40" s="37"/>
      <c r="O40" s="37"/>
      <c r="P40" s="35">
        <v>20.813312021201416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>
        <v>4365.5149076557718</v>
      </c>
      <c r="AC40" s="37"/>
      <c r="AD40" s="37"/>
      <c r="AE40" s="37"/>
      <c r="AF40" s="37"/>
      <c r="AG40" s="37"/>
      <c r="AH40" s="37"/>
      <c r="AI40" s="37"/>
      <c r="AN40" s="37"/>
      <c r="AP40" s="37"/>
      <c r="AQ40" s="36">
        <f t="shared" si="15"/>
        <v>4386.3282196769733</v>
      </c>
      <c r="AR40" s="38">
        <f t="shared" si="16"/>
        <v>177342.99199621726</v>
      </c>
      <c r="AT40" s="36">
        <f t="shared" si="17"/>
        <v>177342.99199621726</v>
      </c>
      <c r="AU40" s="2"/>
    </row>
    <row r="41" spans="1:47" ht="15" customHeight="1" outlineLevel="2" x14ac:dyDescent="0.25">
      <c r="A41" s="21">
        <f t="shared" si="0"/>
        <v>35</v>
      </c>
      <c r="B41" s="327"/>
      <c r="C41" s="43" t="s">
        <v>120</v>
      </c>
      <c r="D41" s="53">
        <v>718</v>
      </c>
      <c r="E41" s="38">
        <f>'A-RR Cross-Reference '!FA41</f>
        <v>0</v>
      </c>
      <c r="P41" s="6"/>
      <c r="AQ41" s="36">
        <f t="shared" si="15"/>
        <v>0</v>
      </c>
      <c r="AR41" s="38">
        <f t="shared" si="16"/>
        <v>0</v>
      </c>
      <c r="AT41" s="36">
        <f t="shared" si="17"/>
        <v>0</v>
      </c>
      <c r="AU41" s="2"/>
    </row>
    <row r="42" spans="1:47" ht="15" customHeight="1" outlineLevel="2" x14ac:dyDescent="0.25">
      <c r="A42" s="21">
        <f t="shared" si="0"/>
        <v>36</v>
      </c>
      <c r="B42" s="327"/>
      <c r="C42" s="43" t="s">
        <v>121</v>
      </c>
      <c r="D42" s="53">
        <v>719</v>
      </c>
      <c r="E42" s="38">
        <f>'A-RR Cross-Reference '!FA42</f>
        <v>0</v>
      </c>
      <c r="P42" s="6"/>
      <c r="AQ42" s="36">
        <f t="shared" si="15"/>
        <v>0</v>
      </c>
      <c r="AR42" s="38">
        <f t="shared" si="16"/>
        <v>0</v>
      </c>
      <c r="AT42" s="36">
        <f t="shared" si="17"/>
        <v>0</v>
      </c>
      <c r="AU42" s="2"/>
    </row>
    <row r="43" spans="1:47" ht="15" customHeight="1" outlineLevel="2" x14ac:dyDescent="0.25">
      <c r="A43" s="21">
        <f t="shared" si="0"/>
        <v>37</v>
      </c>
      <c r="B43" s="327"/>
      <c r="C43" s="43" t="s">
        <v>122</v>
      </c>
      <c r="D43" s="53">
        <v>720</v>
      </c>
      <c r="E43" s="38">
        <f>'A-RR Cross-Reference '!FA43</f>
        <v>0</v>
      </c>
      <c r="P43" s="6"/>
      <c r="AQ43" s="36">
        <f t="shared" si="15"/>
        <v>0</v>
      </c>
      <c r="AR43" s="38">
        <f t="shared" si="16"/>
        <v>0</v>
      </c>
      <c r="AT43" s="36">
        <f t="shared" si="17"/>
        <v>0</v>
      </c>
      <c r="AU43" s="2"/>
    </row>
    <row r="44" spans="1:47" ht="15" customHeight="1" outlineLevel="2" x14ac:dyDescent="0.25">
      <c r="A44" s="21">
        <f t="shared" si="0"/>
        <v>38</v>
      </c>
      <c r="B44" s="327"/>
      <c r="C44" s="43" t="s">
        <v>123</v>
      </c>
      <c r="D44" s="53">
        <v>721</v>
      </c>
      <c r="E44" s="38">
        <f>'A-RR Cross-Reference '!FA44</f>
        <v>0</v>
      </c>
      <c r="P44" s="6"/>
      <c r="AQ44" s="36">
        <f t="shared" si="15"/>
        <v>0</v>
      </c>
      <c r="AR44" s="38">
        <f t="shared" si="16"/>
        <v>0</v>
      </c>
      <c r="AT44" s="36">
        <f t="shared" si="17"/>
        <v>0</v>
      </c>
      <c r="AU44" s="2"/>
    </row>
    <row r="45" spans="1:47" ht="15" customHeight="1" outlineLevel="2" x14ac:dyDescent="0.25">
      <c r="A45" s="21">
        <f t="shared" si="0"/>
        <v>39</v>
      </c>
      <c r="B45" s="327"/>
      <c r="C45" s="43" t="s">
        <v>124</v>
      </c>
      <c r="D45" s="53">
        <v>722</v>
      </c>
      <c r="E45" s="38">
        <f>'A-RR Cross-Reference '!FA45</f>
        <v>0</v>
      </c>
      <c r="AQ45" s="36">
        <f t="shared" si="15"/>
        <v>0</v>
      </c>
      <c r="AR45" s="38">
        <f t="shared" si="16"/>
        <v>0</v>
      </c>
      <c r="AT45" s="36">
        <f t="shared" si="17"/>
        <v>0</v>
      </c>
      <c r="AU45" s="2"/>
    </row>
    <row r="46" spans="1:47" ht="15" customHeight="1" outlineLevel="2" x14ac:dyDescent="0.25">
      <c r="A46" s="21">
        <f t="shared" si="0"/>
        <v>40</v>
      </c>
      <c r="B46" s="327"/>
      <c r="C46" s="43" t="s">
        <v>125</v>
      </c>
      <c r="D46" s="53">
        <v>723</v>
      </c>
      <c r="E46" s="38">
        <f>'A-RR Cross-Reference '!FA46</f>
        <v>0</v>
      </c>
      <c r="AQ46" s="36">
        <f t="shared" si="15"/>
        <v>0</v>
      </c>
      <c r="AR46" s="38">
        <f t="shared" si="16"/>
        <v>0</v>
      </c>
      <c r="AT46" s="36">
        <f t="shared" si="17"/>
        <v>0</v>
      </c>
      <c r="AU46" s="2"/>
    </row>
    <row r="47" spans="1:47" ht="15" customHeight="1" outlineLevel="2" x14ac:dyDescent="0.25">
      <c r="A47" s="21">
        <f t="shared" si="0"/>
        <v>41</v>
      </c>
      <c r="B47" s="327"/>
      <c r="C47" s="43" t="s">
        <v>126</v>
      </c>
      <c r="D47" s="53">
        <v>724</v>
      </c>
      <c r="E47" s="38">
        <f>'A-RR Cross-Reference '!FA47</f>
        <v>0</v>
      </c>
      <c r="AQ47" s="36">
        <f t="shared" si="15"/>
        <v>0</v>
      </c>
      <c r="AR47" s="38">
        <f t="shared" si="16"/>
        <v>0</v>
      </c>
      <c r="AT47" s="36">
        <f t="shared" si="17"/>
        <v>0</v>
      </c>
      <c r="AU47" s="2"/>
    </row>
    <row r="48" spans="1:47" ht="15" customHeight="1" outlineLevel="2" x14ac:dyDescent="0.25">
      <c r="A48" s="21">
        <f t="shared" si="0"/>
        <v>42</v>
      </c>
      <c r="B48" s="327"/>
      <c r="C48" s="43" t="s">
        <v>127</v>
      </c>
      <c r="D48" s="53">
        <v>725</v>
      </c>
      <c r="E48" s="38">
        <f>'A-RR Cross-Reference '!FA48</f>
        <v>0</v>
      </c>
      <c r="AQ48" s="36">
        <f t="shared" si="15"/>
        <v>0</v>
      </c>
      <c r="AR48" s="38">
        <f t="shared" si="16"/>
        <v>0</v>
      </c>
      <c r="AT48" s="36">
        <f t="shared" si="17"/>
        <v>0</v>
      </c>
      <c r="AU48" s="2"/>
    </row>
    <row r="49" spans="1:47" ht="15" customHeight="1" outlineLevel="2" x14ac:dyDescent="0.25">
      <c r="A49" s="21">
        <f t="shared" si="0"/>
        <v>43</v>
      </c>
      <c r="B49" s="327"/>
      <c r="C49" s="43" t="s">
        <v>128</v>
      </c>
      <c r="D49" s="53">
        <v>726</v>
      </c>
      <c r="E49" s="38">
        <f>'A-RR Cross-Reference '!FA49</f>
        <v>0</v>
      </c>
      <c r="AQ49" s="36">
        <f t="shared" si="15"/>
        <v>0</v>
      </c>
      <c r="AR49" s="38">
        <f t="shared" si="16"/>
        <v>0</v>
      </c>
      <c r="AT49" s="36">
        <f t="shared" si="17"/>
        <v>0</v>
      </c>
      <c r="AU49" s="2"/>
    </row>
    <row r="50" spans="1:47" ht="15" customHeight="1" outlineLevel="2" x14ac:dyDescent="0.25">
      <c r="A50" s="21">
        <f t="shared" si="0"/>
        <v>44</v>
      </c>
      <c r="B50" s="327"/>
      <c r="C50" s="43" t="s">
        <v>129</v>
      </c>
      <c r="D50" s="53">
        <v>727</v>
      </c>
      <c r="E50" s="38">
        <f>'A-RR Cross-Reference '!FA50</f>
        <v>0</v>
      </c>
      <c r="AQ50" s="36">
        <f t="shared" si="15"/>
        <v>0</v>
      </c>
      <c r="AR50" s="38">
        <f t="shared" si="16"/>
        <v>0</v>
      </c>
      <c r="AT50" s="36">
        <f t="shared" si="17"/>
        <v>0</v>
      </c>
      <c r="AU50" s="2"/>
    </row>
    <row r="51" spans="1:47" ht="15" customHeight="1" outlineLevel="2" x14ac:dyDescent="0.25">
      <c r="A51" s="21">
        <f t="shared" si="0"/>
        <v>45</v>
      </c>
      <c r="B51" s="327"/>
      <c r="C51" s="43" t="s">
        <v>130</v>
      </c>
      <c r="D51" s="53">
        <v>728</v>
      </c>
      <c r="E51" s="38">
        <f>'A-RR Cross-Reference '!FA51</f>
        <v>0</v>
      </c>
      <c r="AQ51" s="36">
        <f t="shared" si="15"/>
        <v>0</v>
      </c>
      <c r="AR51" s="38">
        <f t="shared" si="16"/>
        <v>0</v>
      </c>
      <c r="AT51" s="36">
        <f t="shared" si="17"/>
        <v>0</v>
      </c>
      <c r="AU51" s="2"/>
    </row>
    <row r="52" spans="1:47" ht="15" customHeight="1" outlineLevel="2" x14ac:dyDescent="0.25">
      <c r="A52" s="21">
        <f t="shared" si="0"/>
        <v>46</v>
      </c>
      <c r="B52" s="327"/>
      <c r="C52" s="43" t="s">
        <v>131</v>
      </c>
      <c r="D52" s="53">
        <v>729</v>
      </c>
      <c r="E52" s="38">
        <f>'A-RR Cross-Reference '!FA52</f>
        <v>0</v>
      </c>
      <c r="AQ52" s="36">
        <f t="shared" si="15"/>
        <v>0</v>
      </c>
      <c r="AR52" s="38">
        <f t="shared" si="16"/>
        <v>0</v>
      </c>
      <c r="AT52" s="36">
        <f t="shared" si="17"/>
        <v>0</v>
      </c>
      <c r="AU52" s="2"/>
    </row>
    <row r="53" spans="1:47" ht="15" customHeight="1" outlineLevel="2" x14ac:dyDescent="0.25">
      <c r="A53" s="21">
        <f t="shared" si="0"/>
        <v>47</v>
      </c>
      <c r="B53" s="327"/>
      <c r="C53" s="43" t="s">
        <v>132</v>
      </c>
      <c r="D53" s="53">
        <v>730</v>
      </c>
      <c r="E53" s="38">
        <f>'A-RR Cross-Reference '!FA53</f>
        <v>0</v>
      </c>
      <c r="AQ53" s="36">
        <f t="shared" si="15"/>
        <v>0</v>
      </c>
      <c r="AR53" s="38">
        <f t="shared" si="16"/>
        <v>0</v>
      </c>
      <c r="AT53" s="36">
        <f t="shared" si="17"/>
        <v>0</v>
      </c>
      <c r="AU53" s="2"/>
    </row>
    <row r="54" spans="1:47" ht="15" customHeight="1" outlineLevel="2" x14ac:dyDescent="0.25">
      <c r="A54" s="21">
        <f t="shared" si="0"/>
        <v>48</v>
      </c>
      <c r="B54" s="327"/>
      <c r="C54" s="43" t="s">
        <v>133</v>
      </c>
      <c r="D54" s="53">
        <v>731</v>
      </c>
      <c r="E54" s="38">
        <f>'A-RR Cross-Reference '!FA54</f>
        <v>0</v>
      </c>
      <c r="AQ54" s="36">
        <f t="shared" si="15"/>
        <v>0</v>
      </c>
      <c r="AR54" s="38">
        <f t="shared" si="16"/>
        <v>0</v>
      </c>
      <c r="AT54" s="36">
        <f t="shared" si="17"/>
        <v>0</v>
      </c>
      <c r="AU54" s="2"/>
    </row>
    <row r="55" spans="1:47" ht="15" customHeight="1" outlineLevel="2" x14ac:dyDescent="0.25">
      <c r="A55" s="21">
        <f t="shared" si="0"/>
        <v>49</v>
      </c>
      <c r="B55" s="327"/>
      <c r="C55" s="43" t="s">
        <v>134</v>
      </c>
      <c r="D55" s="53">
        <v>732</v>
      </c>
      <c r="E55" s="38">
        <f>'A-RR Cross-Reference '!FA55</f>
        <v>0</v>
      </c>
      <c r="AQ55" s="36">
        <f t="shared" si="15"/>
        <v>0</v>
      </c>
      <c r="AR55" s="38">
        <f t="shared" si="16"/>
        <v>0</v>
      </c>
      <c r="AT55" s="36">
        <f t="shared" si="17"/>
        <v>0</v>
      </c>
      <c r="AU55" s="2"/>
    </row>
    <row r="56" spans="1:47" ht="15" customHeight="1" outlineLevel="2" x14ac:dyDescent="0.25">
      <c r="A56" s="21">
        <f t="shared" si="0"/>
        <v>50</v>
      </c>
      <c r="B56" s="327"/>
      <c r="C56" s="43" t="s">
        <v>135</v>
      </c>
      <c r="D56" s="53">
        <v>733</v>
      </c>
      <c r="E56" s="38">
        <f>'A-RR Cross-Reference '!FA56</f>
        <v>0</v>
      </c>
      <c r="AQ56" s="36">
        <f t="shared" si="15"/>
        <v>0</v>
      </c>
      <c r="AR56" s="38">
        <f t="shared" si="16"/>
        <v>0</v>
      </c>
      <c r="AT56" s="36">
        <f t="shared" si="17"/>
        <v>0</v>
      </c>
      <c r="AU56" s="2"/>
    </row>
    <row r="57" spans="1:47" ht="15" customHeight="1" outlineLevel="2" x14ac:dyDescent="0.25">
      <c r="A57" s="21">
        <f t="shared" si="0"/>
        <v>51</v>
      </c>
      <c r="B57" s="327"/>
      <c r="C57" s="43" t="s">
        <v>136</v>
      </c>
      <c r="D57" s="53">
        <v>734</v>
      </c>
      <c r="E57" s="38">
        <f>'A-RR Cross-Reference '!FA57</f>
        <v>0</v>
      </c>
      <c r="AQ57" s="36">
        <f t="shared" si="15"/>
        <v>0</v>
      </c>
      <c r="AR57" s="38">
        <f t="shared" si="16"/>
        <v>0</v>
      </c>
      <c r="AT57" s="36">
        <f t="shared" si="17"/>
        <v>0</v>
      </c>
      <c r="AU57" s="2"/>
    </row>
    <row r="58" spans="1:47" ht="15" customHeight="1" outlineLevel="2" x14ac:dyDescent="0.25">
      <c r="A58" s="21">
        <f t="shared" si="0"/>
        <v>52</v>
      </c>
      <c r="B58" s="327"/>
      <c r="C58" s="43" t="s">
        <v>137</v>
      </c>
      <c r="D58" s="53">
        <v>735</v>
      </c>
      <c r="E58" s="38">
        <f>'A-RR Cross-Reference '!FA58</f>
        <v>0</v>
      </c>
      <c r="AQ58" s="36">
        <f t="shared" si="15"/>
        <v>0</v>
      </c>
      <c r="AR58" s="38">
        <f t="shared" si="16"/>
        <v>0</v>
      </c>
      <c r="AT58" s="36">
        <f t="shared" si="17"/>
        <v>0</v>
      </c>
      <c r="AU58" s="2"/>
    </row>
    <row r="59" spans="1:47" ht="15" customHeight="1" outlineLevel="2" x14ac:dyDescent="0.25">
      <c r="A59" s="21">
        <f t="shared" si="0"/>
        <v>53</v>
      </c>
      <c r="B59" s="327"/>
      <c r="C59" s="43" t="s">
        <v>138</v>
      </c>
      <c r="D59" s="53">
        <v>736</v>
      </c>
      <c r="E59" s="38">
        <f>'A-RR Cross-Reference '!FA59</f>
        <v>0</v>
      </c>
      <c r="AQ59" s="36">
        <f t="shared" si="15"/>
        <v>0</v>
      </c>
      <c r="AR59" s="38">
        <f t="shared" si="16"/>
        <v>0</v>
      </c>
      <c r="AT59" s="36">
        <f t="shared" si="17"/>
        <v>0</v>
      </c>
      <c r="AU59" s="2"/>
    </row>
    <row r="60" spans="1:47" ht="15" customHeight="1" outlineLevel="2" x14ac:dyDescent="0.25">
      <c r="A60" s="21">
        <f t="shared" si="0"/>
        <v>54</v>
      </c>
      <c r="B60" s="327"/>
      <c r="C60" s="43" t="s">
        <v>139</v>
      </c>
      <c r="D60" s="53">
        <v>740</v>
      </c>
      <c r="E60" s="38">
        <f>'A-RR Cross-Reference '!FA60</f>
        <v>0</v>
      </c>
      <c r="AQ60" s="36">
        <f t="shared" si="15"/>
        <v>0</v>
      </c>
      <c r="AR60" s="38">
        <f t="shared" si="16"/>
        <v>0</v>
      </c>
      <c r="AT60" s="36">
        <f t="shared" si="17"/>
        <v>0</v>
      </c>
      <c r="AU60" s="2"/>
    </row>
    <row r="61" spans="1:47" ht="15" customHeight="1" outlineLevel="2" x14ac:dyDescent="0.25">
      <c r="A61" s="21">
        <f t="shared" si="0"/>
        <v>55</v>
      </c>
      <c r="B61" s="327"/>
      <c r="C61" s="43" t="s">
        <v>140</v>
      </c>
      <c r="D61" s="53">
        <v>741</v>
      </c>
      <c r="E61" s="38">
        <f>'A-RR Cross-Reference '!FA61</f>
        <v>0</v>
      </c>
      <c r="AQ61" s="36">
        <f t="shared" si="15"/>
        <v>0</v>
      </c>
      <c r="AR61" s="38">
        <f t="shared" si="16"/>
        <v>0</v>
      </c>
      <c r="AT61" s="36">
        <f t="shared" si="17"/>
        <v>0</v>
      </c>
      <c r="AU61" s="2"/>
    </row>
    <row r="62" spans="1:47" ht="15" customHeight="1" outlineLevel="2" x14ac:dyDescent="0.25">
      <c r="A62" s="21">
        <f t="shared" si="0"/>
        <v>56</v>
      </c>
      <c r="B62" s="327"/>
      <c r="C62" s="43" t="s">
        <v>141</v>
      </c>
      <c r="D62" s="53">
        <v>742</v>
      </c>
      <c r="E62" s="38">
        <f>'A-RR Cross-Reference '!FA62</f>
        <v>0</v>
      </c>
      <c r="AQ62" s="36">
        <f t="shared" si="15"/>
        <v>0</v>
      </c>
      <c r="AR62" s="38">
        <f t="shared" si="16"/>
        <v>0</v>
      </c>
      <c r="AT62" s="36">
        <f t="shared" si="17"/>
        <v>0</v>
      </c>
      <c r="AU62" s="2"/>
    </row>
    <row r="63" spans="1:47" ht="15" customHeight="1" outlineLevel="1" x14ac:dyDescent="0.25">
      <c r="A63" s="21">
        <f t="shared" si="0"/>
        <v>57</v>
      </c>
      <c r="B63" s="327"/>
      <c r="C63" s="336" t="s">
        <v>142</v>
      </c>
      <c r="D63" s="337"/>
      <c r="E63" s="46">
        <f>SUM(E33:E62)</f>
        <v>172956.66377654028</v>
      </c>
      <c r="F63" s="46">
        <f t="shared" ref="F63:AT63" si="18">SUM(F33:F62)</f>
        <v>0</v>
      </c>
      <c r="G63" s="46">
        <f t="shared" si="18"/>
        <v>0</v>
      </c>
      <c r="H63" s="46">
        <f t="shared" si="18"/>
        <v>0</v>
      </c>
      <c r="I63" s="46">
        <f t="shared" si="18"/>
        <v>0</v>
      </c>
      <c r="J63" s="46">
        <f t="shared" si="18"/>
        <v>0</v>
      </c>
      <c r="K63" s="46">
        <f t="shared" si="18"/>
        <v>0</v>
      </c>
      <c r="L63" s="46">
        <f t="shared" si="18"/>
        <v>0</v>
      </c>
      <c r="M63" s="46">
        <f t="shared" si="18"/>
        <v>0</v>
      </c>
      <c r="N63" s="46">
        <f t="shared" si="18"/>
        <v>0</v>
      </c>
      <c r="O63" s="46">
        <f t="shared" si="18"/>
        <v>0</v>
      </c>
      <c r="P63" s="46">
        <f t="shared" si="18"/>
        <v>20.813312021201416</v>
      </c>
      <c r="Q63" s="46">
        <f t="shared" si="18"/>
        <v>0</v>
      </c>
      <c r="R63" s="46">
        <f t="shared" si="18"/>
        <v>0</v>
      </c>
      <c r="S63" s="46">
        <f t="shared" si="18"/>
        <v>0</v>
      </c>
      <c r="T63" s="46">
        <f t="shared" si="18"/>
        <v>0</v>
      </c>
      <c r="U63" s="46">
        <f t="shared" si="18"/>
        <v>0</v>
      </c>
      <c r="V63" s="46">
        <f t="shared" si="18"/>
        <v>0</v>
      </c>
      <c r="W63" s="46">
        <f t="shared" si="18"/>
        <v>0</v>
      </c>
      <c r="X63" s="46">
        <f t="shared" si="18"/>
        <v>0</v>
      </c>
      <c r="Y63" s="46">
        <f t="shared" si="18"/>
        <v>0</v>
      </c>
      <c r="Z63" s="46">
        <f t="shared" si="18"/>
        <v>0</v>
      </c>
      <c r="AA63" s="46">
        <f t="shared" si="18"/>
        <v>4365.5149076557718</v>
      </c>
      <c r="AB63" s="46">
        <f t="shared" si="18"/>
        <v>0</v>
      </c>
      <c r="AC63" s="46">
        <f t="shared" si="18"/>
        <v>0</v>
      </c>
      <c r="AD63" s="46">
        <f t="shared" si="18"/>
        <v>0</v>
      </c>
      <c r="AE63" s="46">
        <f t="shared" si="18"/>
        <v>0</v>
      </c>
      <c r="AF63" s="46">
        <f t="shared" si="18"/>
        <v>0</v>
      </c>
      <c r="AG63" s="46">
        <f t="shared" si="18"/>
        <v>0</v>
      </c>
      <c r="AH63" s="46">
        <f t="shared" si="18"/>
        <v>0</v>
      </c>
      <c r="AI63" s="46">
        <f t="shared" si="18"/>
        <v>0</v>
      </c>
      <c r="AJ63" s="46">
        <f t="shared" si="18"/>
        <v>0</v>
      </c>
      <c r="AK63" s="46">
        <f t="shared" si="18"/>
        <v>0</v>
      </c>
      <c r="AL63" s="46">
        <f t="shared" si="18"/>
        <v>0</v>
      </c>
      <c r="AM63" s="46">
        <f t="shared" si="18"/>
        <v>0</v>
      </c>
      <c r="AN63" s="46">
        <f t="shared" si="18"/>
        <v>0</v>
      </c>
      <c r="AO63" s="46">
        <f t="shared" si="18"/>
        <v>0</v>
      </c>
      <c r="AP63" s="46">
        <f t="shared" si="18"/>
        <v>0</v>
      </c>
      <c r="AQ63" s="46">
        <f t="shared" si="18"/>
        <v>4386.3282196769733</v>
      </c>
      <c r="AR63" s="46">
        <f t="shared" si="18"/>
        <v>177342.99199621726</v>
      </c>
      <c r="AS63" s="46">
        <f t="shared" si="18"/>
        <v>0</v>
      </c>
      <c r="AT63" s="46">
        <f t="shared" si="18"/>
        <v>177342.99199621726</v>
      </c>
      <c r="AU63" s="2"/>
    </row>
    <row r="64" spans="1:47" ht="15" customHeight="1" outlineLevel="2" x14ac:dyDescent="0.25">
      <c r="A64" s="21">
        <f t="shared" si="0"/>
        <v>58</v>
      </c>
      <c r="B64" s="327"/>
      <c r="C64" s="39" t="s">
        <v>143</v>
      </c>
      <c r="D64" s="58">
        <v>800</v>
      </c>
      <c r="E64" s="38">
        <f>'A-RR Cross-Reference '!FA64</f>
        <v>0</v>
      </c>
      <c r="AQ64" s="36">
        <f t="shared" ref="AQ64:AQ86" si="19">SUM(F64:AP64)</f>
        <v>0</v>
      </c>
      <c r="AR64" s="38">
        <f t="shared" ref="AR64:AR86" si="20">SUM(E64,AQ64)</f>
        <v>0</v>
      </c>
      <c r="AT64" s="36">
        <f t="shared" si="17"/>
        <v>0</v>
      </c>
      <c r="AU64" s="2"/>
    </row>
    <row r="65" spans="1:47" ht="15" customHeight="1" outlineLevel="2" x14ac:dyDescent="0.25">
      <c r="A65" s="21">
        <f t="shared" si="0"/>
        <v>59</v>
      </c>
      <c r="B65" s="327"/>
      <c r="C65" s="43" t="s">
        <v>144</v>
      </c>
      <c r="D65" s="59">
        <v>800.1</v>
      </c>
      <c r="E65" s="38">
        <f>'A-RR Cross-Reference '!FA65</f>
        <v>0</v>
      </c>
      <c r="AQ65" s="36">
        <f t="shared" si="19"/>
        <v>0</v>
      </c>
      <c r="AR65" s="38">
        <f t="shared" si="20"/>
        <v>0</v>
      </c>
      <c r="AT65" s="36">
        <f t="shared" si="17"/>
        <v>0</v>
      </c>
      <c r="AU65" s="2"/>
    </row>
    <row r="66" spans="1:47" ht="15" customHeight="1" outlineLevel="2" x14ac:dyDescent="0.25">
      <c r="A66" s="21">
        <f t="shared" si="0"/>
        <v>60</v>
      </c>
      <c r="B66" s="327"/>
      <c r="C66" s="43" t="s">
        <v>145</v>
      </c>
      <c r="D66" s="58">
        <v>801</v>
      </c>
      <c r="E66" s="38">
        <f>'A-RR Cross-Reference '!FA66</f>
        <v>0</v>
      </c>
      <c r="AQ66" s="36">
        <f t="shared" si="19"/>
        <v>0</v>
      </c>
      <c r="AR66" s="38">
        <f t="shared" si="20"/>
        <v>0</v>
      </c>
      <c r="AT66" s="36">
        <f t="shared" si="17"/>
        <v>0</v>
      </c>
      <c r="AU66" s="2"/>
    </row>
    <row r="67" spans="1:47" ht="15" customHeight="1" outlineLevel="2" x14ac:dyDescent="0.25">
      <c r="A67" s="21">
        <f t="shared" si="0"/>
        <v>61</v>
      </c>
      <c r="B67" s="327"/>
      <c r="C67" s="43" t="s">
        <v>146</v>
      </c>
      <c r="D67" s="58">
        <v>802</v>
      </c>
      <c r="E67" s="38">
        <f>'A-RR Cross-Reference '!FA67</f>
        <v>0</v>
      </c>
      <c r="AQ67" s="36">
        <f t="shared" si="19"/>
        <v>0</v>
      </c>
      <c r="AR67" s="38">
        <f t="shared" si="20"/>
        <v>0</v>
      </c>
      <c r="AT67" s="36">
        <f t="shared" si="17"/>
        <v>0</v>
      </c>
      <c r="AU67" s="2"/>
    </row>
    <row r="68" spans="1:47" ht="15" customHeight="1" outlineLevel="2" x14ac:dyDescent="0.25">
      <c r="A68" s="21">
        <f t="shared" si="0"/>
        <v>62</v>
      </c>
      <c r="B68" s="327"/>
      <c r="C68" s="43" t="s">
        <v>147</v>
      </c>
      <c r="D68" s="58">
        <v>803</v>
      </c>
      <c r="E68" s="38">
        <f>'A-RR Cross-Reference '!FA68</f>
        <v>0</v>
      </c>
      <c r="AQ68" s="36">
        <f t="shared" si="19"/>
        <v>0</v>
      </c>
      <c r="AR68" s="38">
        <f t="shared" si="20"/>
        <v>0</v>
      </c>
      <c r="AT68" s="36">
        <f t="shared" si="17"/>
        <v>0</v>
      </c>
      <c r="AU68" s="2"/>
    </row>
    <row r="69" spans="1:47" ht="15" customHeight="1" outlineLevel="2" x14ac:dyDescent="0.25">
      <c r="A69" s="21">
        <f t="shared" si="0"/>
        <v>63</v>
      </c>
      <c r="B69" s="327"/>
      <c r="C69" s="43" t="s">
        <v>148</v>
      </c>
      <c r="D69" s="58">
        <v>804</v>
      </c>
      <c r="E69" s="38">
        <f>'A-RR Cross-Reference '!FA69</f>
        <v>0</v>
      </c>
      <c r="AQ69" s="36">
        <f t="shared" si="19"/>
        <v>0</v>
      </c>
      <c r="AR69" s="38">
        <f t="shared" si="20"/>
        <v>0</v>
      </c>
      <c r="AT69" s="36">
        <f t="shared" si="17"/>
        <v>0</v>
      </c>
      <c r="AU69" s="2"/>
    </row>
    <row r="70" spans="1:47" ht="15" customHeight="1" outlineLevel="2" x14ac:dyDescent="0.25">
      <c r="A70" s="21">
        <f t="shared" si="0"/>
        <v>64</v>
      </c>
      <c r="B70" s="327"/>
      <c r="C70" s="43" t="s">
        <v>149</v>
      </c>
      <c r="D70" s="59">
        <v>804.1</v>
      </c>
      <c r="E70" s="38">
        <f>'A-RR Cross-Reference '!FA70</f>
        <v>0</v>
      </c>
      <c r="AQ70" s="36">
        <f t="shared" si="19"/>
        <v>0</v>
      </c>
      <c r="AR70" s="38">
        <f t="shared" si="20"/>
        <v>0</v>
      </c>
      <c r="AT70" s="36">
        <f t="shared" si="17"/>
        <v>0</v>
      </c>
      <c r="AU70" s="2"/>
    </row>
    <row r="71" spans="1:47" ht="15" customHeight="1" outlineLevel="2" x14ac:dyDescent="0.25">
      <c r="A71" s="21">
        <f t="shared" si="0"/>
        <v>65</v>
      </c>
      <c r="B71" s="327"/>
      <c r="C71" s="43" t="s">
        <v>150</v>
      </c>
      <c r="D71" s="58">
        <v>805</v>
      </c>
      <c r="E71" s="38">
        <f>'A-RR Cross-Reference '!FA71</f>
        <v>0</v>
      </c>
      <c r="G71" s="36"/>
      <c r="AQ71" s="36">
        <f t="shared" si="19"/>
        <v>0</v>
      </c>
      <c r="AR71" s="38">
        <f t="shared" si="20"/>
        <v>0</v>
      </c>
      <c r="AT71" s="36">
        <f t="shared" si="17"/>
        <v>0</v>
      </c>
      <c r="AU71" s="2"/>
    </row>
    <row r="72" spans="1:47" ht="15" customHeight="1" outlineLevel="2" x14ac:dyDescent="0.25">
      <c r="A72" s="21">
        <f t="shared" si="0"/>
        <v>66</v>
      </c>
      <c r="B72" s="327"/>
      <c r="C72" s="43" t="s">
        <v>151</v>
      </c>
      <c r="D72" s="59">
        <v>805.1</v>
      </c>
      <c r="E72" s="38">
        <f>'A-RR Cross-Reference '!FA72</f>
        <v>0</v>
      </c>
      <c r="G72" s="36"/>
      <c r="P72" s="6"/>
      <c r="AQ72" s="36">
        <f t="shared" si="19"/>
        <v>0</v>
      </c>
      <c r="AR72" s="38">
        <f t="shared" si="20"/>
        <v>0</v>
      </c>
      <c r="AT72" s="36">
        <f t="shared" si="17"/>
        <v>0</v>
      </c>
      <c r="AU72" s="2"/>
    </row>
    <row r="73" spans="1:47" ht="15" customHeight="1" outlineLevel="2" x14ac:dyDescent="0.25">
      <c r="A73" s="21">
        <f t="shared" ref="A73:A136" si="21">A72+1</f>
        <v>67</v>
      </c>
      <c r="B73" s="327"/>
      <c r="C73" s="60" t="s">
        <v>152</v>
      </c>
      <c r="D73" s="58">
        <v>806</v>
      </c>
      <c r="E73" s="38">
        <f>'A-RR Cross-Reference '!FA73</f>
        <v>0</v>
      </c>
      <c r="P73" s="6"/>
      <c r="AQ73" s="36">
        <f t="shared" si="19"/>
        <v>0</v>
      </c>
      <c r="AR73" s="38">
        <f t="shared" si="20"/>
        <v>0</v>
      </c>
      <c r="AT73" s="36">
        <f t="shared" si="17"/>
        <v>0</v>
      </c>
      <c r="AU73" s="2"/>
    </row>
    <row r="74" spans="1:47" ht="15" customHeight="1" outlineLevel="2" x14ac:dyDescent="0.25">
      <c r="A74" s="21">
        <f t="shared" si="21"/>
        <v>68</v>
      </c>
      <c r="B74" s="327"/>
      <c r="C74" s="60" t="s">
        <v>153</v>
      </c>
      <c r="D74" s="59">
        <v>807.1</v>
      </c>
      <c r="E74" s="38">
        <f>'A-RR Cross-Reference '!FA74</f>
        <v>10088.578761193989</v>
      </c>
      <c r="G74" s="37"/>
      <c r="H74" s="37"/>
      <c r="I74" s="37"/>
      <c r="J74" s="37"/>
      <c r="K74" s="37"/>
      <c r="L74" s="37"/>
      <c r="M74" s="37"/>
      <c r="N74" s="37"/>
      <c r="O74" s="37"/>
      <c r="P74" s="35">
        <v>1.1830051508899735</v>
      </c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8">
        <v>336.32715404440205</v>
      </c>
      <c r="AC74" s="37"/>
      <c r="AD74" s="37"/>
      <c r="AE74" s="37"/>
      <c r="AF74" s="37"/>
      <c r="AG74" s="37"/>
      <c r="AH74" s="37"/>
      <c r="AI74" s="37"/>
      <c r="AN74" s="37"/>
      <c r="AP74" s="37"/>
      <c r="AQ74" s="36">
        <f t="shared" si="19"/>
        <v>337.51015919529203</v>
      </c>
      <c r="AR74" s="38">
        <f t="shared" si="20"/>
        <v>10426.08892038928</v>
      </c>
      <c r="AT74" s="36">
        <f t="shared" si="17"/>
        <v>10426.08892038928</v>
      </c>
      <c r="AU74" s="2"/>
    </row>
    <row r="75" spans="1:47" ht="15" customHeight="1" outlineLevel="2" x14ac:dyDescent="0.25">
      <c r="A75" s="21">
        <f t="shared" si="21"/>
        <v>69</v>
      </c>
      <c r="B75" s="327"/>
      <c r="C75" s="60" t="s">
        <v>154</v>
      </c>
      <c r="D75" s="59">
        <v>807.2</v>
      </c>
      <c r="E75" s="38">
        <f>'A-RR Cross-Reference '!FA75</f>
        <v>0</v>
      </c>
      <c r="P75" s="6"/>
      <c r="AQ75" s="36">
        <f t="shared" si="19"/>
        <v>0</v>
      </c>
      <c r="AR75" s="38">
        <f t="shared" si="20"/>
        <v>0</v>
      </c>
      <c r="AT75" s="36">
        <f t="shared" si="17"/>
        <v>0</v>
      </c>
      <c r="AU75" s="2"/>
    </row>
    <row r="76" spans="1:47" ht="15" customHeight="1" outlineLevel="2" x14ac:dyDescent="0.25">
      <c r="A76" s="21">
        <f t="shared" si="21"/>
        <v>70</v>
      </c>
      <c r="B76" s="327"/>
      <c r="C76" s="60" t="s">
        <v>155</v>
      </c>
      <c r="D76" s="59">
        <v>807.3</v>
      </c>
      <c r="E76" s="38">
        <f>'A-RR Cross-Reference '!FA76</f>
        <v>0</v>
      </c>
      <c r="P76" s="6"/>
      <c r="AQ76" s="36">
        <f t="shared" si="19"/>
        <v>0</v>
      </c>
      <c r="AR76" s="38">
        <f t="shared" si="20"/>
        <v>0</v>
      </c>
      <c r="AT76" s="36">
        <f t="shared" si="17"/>
        <v>0</v>
      </c>
      <c r="AU76" s="2"/>
    </row>
    <row r="77" spans="1:47" ht="15" customHeight="1" outlineLevel="2" x14ac:dyDescent="0.25">
      <c r="A77" s="21">
        <f t="shared" si="21"/>
        <v>71</v>
      </c>
      <c r="B77" s="327"/>
      <c r="C77" s="60" t="s">
        <v>156</v>
      </c>
      <c r="D77" s="59">
        <v>807.4</v>
      </c>
      <c r="E77" s="38">
        <f>'A-RR Cross-Reference '!FA77</f>
        <v>0</v>
      </c>
      <c r="P77" s="6"/>
      <c r="AQ77" s="36">
        <f t="shared" si="19"/>
        <v>0</v>
      </c>
      <c r="AR77" s="38">
        <f t="shared" si="20"/>
        <v>0</v>
      </c>
      <c r="AT77" s="36">
        <f t="shared" si="17"/>
        <v>0</v>
      </c>
      <c r="AU77" s="2"/>
    </row>
    <row r="78" spans="1:47" ht="15" customHeight="1" outlineLevel="2" x14ac:dyDescent="0.25">
      <c r="A78" s="21">
        <f t="shared" si="21"/>
        <v>72</v>
      </c>
      <c r="B78" s="327"/>
      <c r="C78" s="60" t="s">
        <v>157</v>
      </c>
      <c r="D78" s="59">
        <v>807.5</v>
      </c>
      <c r="E78" s="38">
        <f>'A-RR Cross-Reference '!FA78</f>
        <v>2154631.6230152315</v>
      </c>
      <c r="G78" s="37"/>
      <c r="H78" s="37"/>
      <c r="I78" s="37"/>
      <c r="J78" s="37"/>
      <c r="K78" s="37"/>
      <c r="L78" s="37"/>
      <c r="M78" s="37"/>
      <c r="N78" s="37"/>
      <c r="O78" s="37"/>
      <c r="P78" s="35">
        <v>820.34824171015055</v>
      </c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8">
        <v>71173.269955574535</v>
      </c>
      <c r="AC78" s="37"/>
      <c r="AD78" s="37"/>
      <c r="AE78" s="37"/>
      <c r="AF78" s="37"/>
      <c r="AG78" s="37"/>
      <c r="AH78" s="37"/>
      <c r="AI78" s="37"/>
      <c r="AN78" s="37"/>
      <c r="AP78" s="37"/>
      <c r="AQ78" s="36">
        <f t="shared" si="19"/>
        <v>71993.618197284683</v>
      </c>
      <c r="AR78" s="38">
        <f t="shared" si="20"/>
        <v>2226625.2412125161</v>
      </c>
      <c r="AT78" s="36">
        <f t="shared" si="17"/>
        <v>2226625.2412125161</v>
      </c>
      <c r="AU78" s="2"/>
    </row>
    <row r="79" spans="1:47" ht="15" customHeight="1" outlineLevel="2" x14ac:dyDescent="0.25">
      <c r="A79" s="21">
        <f t="shared" si="21"/>
        <v>73</v>
      </c>
      <c r="B79" s="327"/>
      <c r="C79" s="43" t="s">
        <v>158</v>
      </c>
      <c r="D79" s="59">
        <v>808.1</v>
      </c>
      <c r="E79" s="38">
        <f>'A-RR Cross-Reference '!FA79</f>
        <v>0</v>
      </c>
      <c r="P79" s="6"/>
      <c r="AQ79" s="36">
        <f t="shared" si="19"/>
        <v>0</v>
      </c>
      <c r="AR79" s="38">
        <f t="shared" si="20"/>
        <v>0</v>
      </c>
      <c r="AT79" s="36">
        <f t="shared" si="17"/>
        <v>0</v>
      </c>
      <c r="AU79" s="2"/>
    </row>
    <row r="80" spans="1:47" ht="15" customHeight="1" outlineLevel="2" x14ac:dyDescent="0.25">
      <c r="A80" s="21">
        <f t="shared" si="21"/>
        <v>74</v>
      </c>
      <c r="B80" s="327"/>
      <c r="C80" s="43" t="s">
        <v>159</v>
      </c>
      <c r="D80" s="59">
        <v>808.2</v>
      </c>
      <c r="E80" s="38">
        <f>'A-RR Cross-Reference '!FA80</f>
        <v>0</v>
      </c>
      <c r="P80" s="6"/>
      <c r="AQ80" s="36">
        <f t="shared" si="19"/>
        <v>0</v>
      </c>
      <c r="AR80" s="38">
        <f t="shared" si="20"/>
        <v>0</v>
      </c>
      <c r="AT80" s="36">
        <f t="shared" si="17"/>
        <v>0</v>
      </c>
      <c r="AU80" s="2"/>
    </row>
    <row r="81" spans="1:47" ht="15" customHeight="1" outlineLevel="2" x14ac:dyDescent="0.25">
      <c r="A81" s="21">
        <f t="shared" si="21"/>
        <v>75</v>
      </c>
      <c r="B81" s="327"/>
      <c r="C81" s="43" t="s">
        <v>160</v>
      </c>
      <c r="D81" s="59">
        <v>809.1</v>
      </c>
      <c r="E81" s="38">
        <f>'A-RR Cross-Reference '!FA81</f>
        <v>0</v>
      </c>
      <c r="P81" s="6"/>
      <c r="AQ81" s="36">
        <f t="shared" si="19"/>
        <v>0</v>
      </c>
      <c r="AR81" s="38">
        <f t="shared" si="20"/>
        <v>0</v>
      </c>
      <c r="AT81" s="36">
        <f t="shared" si="17"/>
        <v>0</v>
      </c>
      <c r="AU81" s="2"/>
    </row>
    <row r="82" spans="1:47" ht="15" customHeight="1" outlineLevel="2" x14ac:dyDescent="0.25">
      <c r="A82" s="21">
        <f t="shared" si="21"/>
        <v>76</v>
      </c>
      <c r="B82" s="327"/>
      <c r="C82" s="43" t="s">
        <v>161</v>
      </c>
      <c r="D82" s="59">
        <v>809.2</v>
      </c>
      <c r="E82" s="38">
        <f>'A-RR Cross-Reference '!FA82</f>
        <v>0</v>
      </c>
      <c r="AQ82" s="36">
        <f t="shared" si="19"/>
        <v>0</v>
      </c>
      <c r="AR82" s="38">
        <f t="shared" si="20"/>
        <v>0</v>
      </c>
      <c r="AT82" s="36">
        <f t="shared" si="17"/>
        <v>0</v>
      </c>
      <c r="AU82" s="2"/>
    </row>
    <row r="83" spans="1:47" ht="15" customHeight="1" outlineLevel="2" x14ac:dyDescent="0.25">
      <c r="A83" s="21">
        <f t="shared" si="21"/>
        <v>77</v>
      </c>
      <c r="B83" s="327"/>
      <c r="C83" s="43" t="s">
        <v>162</v>
      </c>
      <c r="D83" s="58">
        <v>810</v>
      </c>
      <c r="E83" s="38">
        <f>'A-RR Cross-Reference '!FA83</f>
        <v>0</v>
      </c>
      <c r="AQ83" s="36">
        <f t="shared" si="19"/>
        <v>0</v>
      </c>
      <c r="AR83" s="38">
        <f t="shared" si="20"/>
        <v>0</v>
      </c>
      <c r="AT83" s="36">
        <f t="shared" si="17"/>
        <v>0</v>
      </c>
      <c r="AU83" s="2"/>
    </row>
    <row r="84" spans="1:47" ht="15" customHeight="1" outlineLevel="2" x14ac:dyDescent="0.25">
      <c r="A84" s="21">
        <f t="shared" si="21"/>
        <v>78</v>
      </c>
      <c r="B84" s="327"/>
      <c r="C84" s="43" t="s">
        <v>163</v>
      </c>
      <c r="D84" s="58">
        <v>811</v>
      </c>
      <c r="E84" s="38">
        <f>'A-RR Cross-Reference '!FA84</f>
        <v>0</v>
      </c>
      <c r="AQ84" s="36">
        <f t="shared" si="19"/>
        <v>0</v>
      </c>
      <c r="AR84" s="38">
        <f t="shared" si="20"/>
        <v>0</v>
      </c>
      <c r="AT84" s="36">
        <f t="shared" si="17"/>
        <v>0</v>
      </c>
      <c r="AU84" s="2"/>
    </row>
    <row r="85" spans="1:47" ht="15" customHeight="1" outlineLevel="2" x14ac:dyDescent="0.25">
      <c r="A85" s="21">
        <f t="shared" si="21"/>
        <v>79</v>
      </c>
      <c r="B85" s="327"/>
      <c r="C85" s="43" t="s">
        <v>164</v>
      </c>
      <c r="D85" s="58">
        <v>812</v>
      </c>
      <c r="E85" s="38">
        <f>'A-RR Cross-Reference '!FA85</f>
        <v>3205.8843386264598</v>
      </c>
      <c r="AA85" s="38">
        <v>83.165625910246035</v>
      </c>
      <c r="AQ85" s="36">
        <f t="shared" si="19"/>
        <v>83.165625910246035</v>
      </c>
      <c r="AR85" s="38">
        <f t="shared" si="20"/>
        <v>3289.0499645367058</v>
      </c>
      <c r="AT85" s="36">
        <f t="shared" si="17"/>
        <v>3289.0499645367058</v>
      </c>
      <c r="AU85" s="2"/>
    </row>
    <row r="86" spans="1:47" ht="15" customHeight="1" outlineLevel="2" x14ac:dyDescent="0.25">
      <c r="A86" s="21">
        <f t="shared" si="21"/>
        <v>80</v>
      </c>
      <c r="B86" s="327"/>
      <c r="C86" s="43" t="s">
        <v>165</v>
      </c>
      <c r="D86" s="58">
        <v>813</v>
      </c>
      <c r="E86" s="38">
        <f>'A-RR Cross-Reference '!FA86</f>
        <v>873957.83644951787</v>
      </c>
      <c r="G86" s="37"/>
      <c r="H86" s="37"/>
      <c r="I86" s="37"/>
      <c r="J86" s="37"/>
      <c r="K86" s="37"/>
      <c r="L86" s="37"/>
      <c r="M86" s="37"/>
      <c r="N86" s="37"/>
      <c r="O86" s="37"/>
      <c r="P86" s="35">
        <v>22817.556006138184</v>
      </c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8">
        <v>20957.286899773986</v>
      </c>
      <c r="AC86" s="37"/>
      <c r="AD86" s="37"/>
      <c r="AE86" s="37"/>
      <c r="AF86" s="37"/>
      <c r="AG86" s="37"/>
      <c r="AH86" s="37"/>
      <c r="AI86" s="37"/>
      <c r="AN86" s="37"/>
      <c r="AP86" s="37"/>
      <c r="AQ86" s="36">
        <f t="shared" si="19"/>
        <v>43774.84290591217</v>
      </c>
      <c r="AR86" s="38">
        <f t="shared" si="20"/>
        <v>917732.67935543007</v>
      </c>
      <c r="AT86" s="36">
        <f t="shared" si="17"/>
        <v>917732.67935543007</v>
      </c>
      <c r="AU86" s="2"/>
    </row>
    <row r="87" spans="1:47" ht="15" customHeight="1" outlineLevel="1" x14ac:dyDescent="0.25">
      <c r="A87" s="21">
        <f t="shared" si="21"/>
        <v>81</v>
      </c>
      <c r="B87" s="328"/>
      <c r="C87" s="336" t="s">
        <v>166</v>
      </c>
      <c r="D87" s="337"/>
      <c r="E87" s="46">
        <f>SUM(E64:E86)</f>
        <v>3041883.9225645699</v>
      </c>
      <c r="F87" s="46">
        <f t="shared" ref="F87:AT87" si="22">SUM(F64:F86)</f>
        <v>0</v>
      </c>
      <c r="G87" s="46">
        <f t="shared" si="22"/>
        <v>0</v>
      </c>
      <c r="H87" s="46">
        <f t="shared" si="22"/>
        <v>0</v>
      </c>
      <c r="I87" s="46">
        <f t="shared" si="22"/>
        <v>0</v>
      </c>
      <c r="J87" s="46">
        <f t="shared" si="22"/>
        <v>0</v>
      </c>
      <c r="K87" s="46">
        <f t="shared" si="22"/>
        <v>0</v>
      </c>
      <c r="L87" s="46">
        <f t="shared" si="22"/>
        <v>0</v>
      </c>
      <c r="M87" s="46">
        <f t="shared" si="22"/>
        <v>0</v>
      </c>
      <c r="N87" s="46">
        <f t="shared" si="22"/>
        <v>0</v>
      </c>
      <c r="O87" s="46">
        <f t="shared" si="22"/>
        <v>0</v>
      </c>
      <c r="P87" s="46">
        <f t="shared" si="22"/>
        <v>23639.087252999223</v>
      </c>
      <c r="Q87" s="46">
        <f t="shared" si="22"/>
        <v>0</v>
      </c>
      <c r="R87" s="46">
        <f t="shared" si="22"/>
        <v>0</v>
      </c>
      <c r="S87" s="46">
        <f t="shared" si="22"/>
        <v>0</v>
      </c>
      <c r="T87" s="46">
        <f t="shared" si="22"/>
        <v>0</v>
      </c>
      <c r="U87" s="46">
        <f t="shared" si="22"/>
        <v>0</v>
      </c>
      <c r="V87" s="46">
        <f t="shared" si="22"/>
        <v>0</v>
      </c>
      <c r="W87" s="46">
        <f t="shared" si="22"/>
        <v>0</v>
      </c>
      <c r="X87" s="46">
        <f t="shared" si="22"/>
        <v>0</v>
      </c>
      <c r="Y87" s="46">
        <f t="shared" si="22"/>
        <v>0</v>
      </c>
      <c r="Z87" s="46">
        <f t="shared" si="22"/>
        <v>0</v>
      </c>
      <c r="AA87" s="46">
        <f t="shared" si="22"/>
        <v>92550.049635303163</v>
      </c>
      <c r="AB87" s="46">
        <f t="shared" si="22"/>
        <v>0</v>
      </c>
      <c r="AC87" s="46">
        <f t="shared" si="22"/>
        <v>0</v>
      </c>
      <c r="AD87" s="46">
        <f t="shared" si="22"/>
        <v>0</v>
      </c>
      <c r="AE87" s="46">
        <f t="shared" si="22"/>
        <v>0</v>
      </c>
      <c r="AF87" s="46">
        <f t="shared" si="22"/>
        <v>0</v>
      </c>
      <c r="AG87" s="46">
        <f t="shared" si="22"/>
        <v>0</v>
      </c>
      <c r="AH87" s="46">
        <f t="shared" si="22"/>
        <v>0</v>
      </c>
      <c r="AI87" s="46">
        <f t="shared" si="22"/>
        <v>0</v>
      </c>
      <c r="AJ87" s="46">
        <f t="shared" si="22"/>
        <v>0</v>
      </c>
      <c r="AK87" s="46">
        <f t="shared" si="22"/>
        <v>0</v>
      </c>
      <c r="AL87" s="46">
        <f t="shared" si="22"/>
        <v>0</v>
      </c>
      <c r="AM87" s="46">
        <f t="shared" si="22"/>
        <v>0</v>
      </c>
      <c r="AN87" s="46">
        <f t="shared" si="22"/>
        <v>0</v>
      </c>
      <c r="AO87" s="46">
        <f t="shared" si="22"/>
        <v>0</v>
      </c>
      <c r="AP87" s="46">
        <f t="shared" si="22"/>
        <v>0</v>
      </c>
      <c r="AQ87" s="46">
        <f t="shared" si="22"/>
        <v>116189.1368883024</v>
      </c>
      <c r="AR87" s="46">
        <f t="shared" si="22"/>
        <v>3158073.0594528723</v>
      </c>
      <c r="AS87" s="46">
        <f t="shared" si="22"/>
        <v>0</v>
      </c>
      <c r="AT87" s="46">
        <f t="shared" si="22"/>
        <v>3158073.0594528723</v>
      </c>
      <c r="AU87" s="2"/>
    </row>
    <row r="88" spans="1:47" ht="15" customHeight="1" outlineLevel="1" x14ac:dyDescent="0.25">
      <c r="A88" s="21">
        <f t="shared" si="21"/>
        <v>82</v>
      </c>
      <c r="B88" s="335" t="s">
        <v>167</v>
      </c>
      <c r="C88" s="335"/>
      <c r="D88" s="335"/>
      <c r="E88" s="46">
        <f>+E87+E63</f>
        <v>3214840.5863411101</v>
      </c>
      <c r="F88" s="46">
        <f t="shared" ref="F88:AT88" si="23">+F87+F63</f>
        <v>0</v>
      </c>
      <c r="G88" s="46">
        <f t="shared" si="23"/>
        <v>0</v>
      </c>
      <c r="H88" s="46">
        <f t="shared" si="23"/>
        <v>0</v>
      </c>
      <c r="I88" s="46">
        <f t="shared" si="23"/>
        <v>0</v>
      </c>
      <c r="J88" s="46">
        <f t="shared" si="23"/>
        <v>0</v>
      </c>
      <c r="K88" s="46">
        <f t="shared" si="23"/>
        <v>0</v>
      </c>
      <c r="L88" s="46">
        <f t="shared" si="23"/>
        <v>0</v>
      </c>
      <c r="M88" s="46">
        <f t="shared" si="23"/>
        <v>0</v>
      </c>
      <c r="N88" s="46">
        <f t="shared" si="23"/>
        <v>0</v>
      </c>
      <c r="O88" s="46">
        <f t="shared" si="23"/>
        <v>0</v>
      </c>
      <c r="P88" s="46">
        <f t="shared" si="23"/>
        <v>23659.900565020424</v>
      </c>
      <c r="Q88" s="46">
        <f t="shared" si="23"/>
        <v>0</v>
      </c>
      <c r="R88" s="46">
        <f t="shared" si="23"/>
        <v>0</v>
      </c>
      <c r="S88" s="46">
        <f t="shared" si="23"/>
        <v>0</v>
      </c>
      <c r="T88" s="46">
        <f t="shared" si="23"/>
        <v>0</v>
      </c>
      <c r="U88" s="46">
        <f t="shared" si="23"/>
        <v>0</v>
      </c>
      <c r="V88" s="46">
        <f t="shared" si="23"/>
        <v>0</v>
      </c>
      <c r="W88" s="46">
        <f t="shared" si="23"/>
        <v>0</v>
      </c>
      <c r="X88" s="46">
        <f t="shared" si="23"/>
        <v>0</v>
      </c>
      <c r="Y88" s="46">
        <f t="shared" si="23"/>
        <v>0</v>
      </c>
      <c r="Z88" s="46">
        <f t="shared" si="23"/>
        <v>0</v>
      </c>
      <c r="AA88" s="46">
        <f t="shared" si="23"/>
        <v>96915.564542958935</v>
      </c>
      <c r="AB88" s="46">
        <f t="shared" si="23"/>
        <v>0</v>
      </c>
      <c r="AC88" s="46">
        <f t="shared" si="23"/>
        <v>0</v>
      </c>
      <c r="AD88" s="46">
        <f t="shared" si="23"/>
        <v>0</v>
      </c>
      <c r="AE88" s="46">
        <f t="shared" si="23"/>
        <v>0</v>
      </c>
      <c r="AF88" s="46">
        <f t="shared" si="23"/>
        <v>0</v>
      </c>
      <c r="AG88" s="46">
        <f t="shared" si="23"/>
        <v>0</v>
      </c>
      <c r="AH88" s="46">
        <f t="shared" si="23"/>
        <v>0</v>
      </c>
      <c r="AI88" s="46">
        <f t="shared" si="23"/>
        <v>0</v>
      </c>
      <c r="AJ88" s="46">
        <f t="shared" si="23"/>
        <v>0</v>
      </c>
      <c r="AK88" s="46">
        <f t="shared" si="23"/>
        <v>0</v>
      </c>
      <c r="AL88" s="46">
        <f t="shared" si="23"/>
        <v>0</v>
      </c>
      <c r="AM88" s="46">
        <f t="shared" si="23"/>
        <v>0</v>
      </c>
      <c r="AN88" s="46">
        <f t="shared" si="23"/>
        <v>0</v>
      </c>
      <c r="AO88" s="46">
        <f t="shared" si="23"/>
        <v>0</v>
      </c>
      <c r="AP88" s="46">
        <f t="shared" si="23"/>
        <v>0</v>
      </c>
      <c r="AQ88" s="46">
        <f t="shared" si="23"/>
        <v>120575.46510797937</v>
      </c>
      <c r="AR88" s="46">
        <f t="shared" si="23"/>
        <v>3335416.0514490893</v>
      </c>
      <c r="AS88" s="46">
        <f t="shared" si="23"/>
        <v>0</v>
      </c>
      <c r="AT88" s="46">
        <f t="shared" si="23"/>
        <v>3335416.0514490893</v>
      </c>
      <c r="AU88" s="2"/>
    </row>
    <row r="89" spans="1:47" ht="15" customHeight="1" outlineLevel="2" x14ac:dyDescent="0.25">
      <c r="A89" s="21">
        <f t="shared" si="21"/>
        <v>83</v>
      </c>
      <c r="B89" s="306" t="s">
        <v>168</v>
      </c>
      <c r="C89" s="43" t="s">
        <v>169</v>
      </c>
      <c r="D89" s="53">
        <v>814</v>
      </c>
      <c r="E89" s="38">
        <f>'A-RR Cross-Reference '!FA89</f>
        <v>170115.90171890872</v>
      </c>
      <c r="P89" s="6"/>
      <c r="AA89" s="38">
        <v>3864.9497033580556</v>
      </c>
      <c r="AQ89" s="36">
        <f t="shared" ref="AQ89:AQ101" si="24">SUM(F89:AP89)</f>
        <v>3864.9497033580556</v>
      </c>
      <c r="AR89" s="38">
        <f t="shared" ref="AR89:AR101" si="25">SUM(E89,AQ89)</f>
        <v>173980.85142226677</v>
      </c>
      <c r="AT89" s="36">
        <f t="shared" ref="AT89:AT129" si="26">SUM(AR89:AS89)</f>
        <v>173980.85142226677</v>
      </c>
      <c r="AU89" s="2"/>
    </row>
    <row r="90" spans="1:47" ht="15" customHeight="1" outlineLevel="2" x14ac:dyDescent="0.25">
      <c r="A90" s="21">
        <f t="shared" si="21"/>
        <v>84</v>
      </c>
      <c r="B90" s="327"/>
      <c r="C90" s="43" t="s">
        <v>170</v>
      </c>
      <c r="D90" s="53">
        <v>815</v>
      </c>
      <c r="E90" s="38">
        <f>'A-RR Cross-Reference '!FA90</f>
        <v>0</v>
      </c>
      <c r="P90" s="6"/>
      <c r="AA90" s="38">
        <v>0</v>
      </c>
      <c r="AQ90" s="36">
        <f t="shared" si="24"/>
        <v>0</v>
      </c>
      <c r="AR90" s="38">
        <f t="shared" si="25"/>
        <v>0</v>
      </c>
      <c r="AT90" s="36">
        <f t="shared" si="26"/>
        <v>0</v>
      </c>
      <c r="AU90" s="2"/>
    </row>
    <row r="91" spans="1:47" ht="15" customHeight="1" outlineLevel="2" x14ac:dyDescent="0.25">
      <c r="A91" s="21">
        <f t="shared" si="21"/>
        <v>85</v>
      </c>
      <c r="B91" s="327"/>
      <c r="C91" s="43" t="s">
        <v>171</v>
      </c>
      <c r="D91" s="53">
        <v>816</v>
      </c>
      <c r="E91" s="38">
        <f>'A-RR Cross-Reference '!FA91</f>
        <v>21970.0823917708</v>
      </c>
      <c r="P91" s="6"/>
      <c r="AA91" s="38">
        <v>499.14947729655978</v>
      </c>
      <c r="AQ91" s="36">
        <f t="shared" si="24"/>
        <v>499.14947729655978</v>
      </c>
      <c r="AR91" s="38">
        <f t="shared" si="25"/>
        <v>22469.23186906736</v>
      </c>
      <c r="AT91" s="36">
        <f t="shared" si="26"/>
        <v>22469.23186906736</v>
      </c>
      <c r="AU91" s="2"/>
    </row>
    <row r="92" spans="1:47" ht="15" customHeight="1" outlineLevel="2" x14ac:dyDescent="0.25">
      <c r="A92" s="21">
        <f t="shared" si="21"/>
        <v>86</v>
      </c>
      <c r="B92" s="327"/>
      <c r="C92" s="43" t="s">
        <v>172</v>
      </c>
      <c r="D92" s="53">
        <v>817</v>
      </c>
      <c r="E92" s="38">
        <f>'A-RR Cross-Reference '!FA92</f>
        <v>28471.782491610898</v>
      </c>
      <c r="P92" s="6"/>
      <c r="AA92" s="38">
        <v>646.86490905979008</v>
      </c>
      <c r="AQ92" s="36">
        <f t="shared" si="24"/>
        <v>646.86490905979008</v>
      </c>
      <c r="AR92" s="38">
        <f t="shared" si="25"/>
        <v>29118.647400670689</v>
      </c>
      <c r="AT92" s="36">
        <f t="shared" si="26"/>
        <v>29118.647400670689</v>
      </c>
      <c r="AU92" s="2"/>
    </row>
    <row r="93" spans="1:47" ht="15" customHeight="1" outlineLevel="2" x14ac:dyDescent="0.25">
      <c r="A93" s="21">
        <f t="shared" si="21"/>
        <v>87</v>
      </c>
      <c r="B93" s="327"/>
      <c r="C93" s="43" t="s">
        <v>173</v>
      </c>
      <c r="D93" s="53">
        <v>818</v>
      </c>
      <c r="E93" s="38">
        <f>'A-RR Cross-Reference '!FA93</f>
        <v>336740.83958594402</v>
      </c>
      <c r="P93" s="6"/>
      <c r="AA93" s="38">
        <v>7650.5864232301246</v>
      </c>
      <c r="AQ93" s="36">
        <f t="shared" si="24"/>
        <v>7650.5864232301246</v>
      </c>
      <c r="AR93" s="38">
        <f t="shared" si="25"/>
        <v>344391.42600917415</v>
      </c>
      <c r="AT93" s="36">
        <f t="shared" si="26"/>
        <v>344391.42600917415</v>
      </c>
      <c r="AU93" s="2"/>
    </row>
    <row r="94" spans="1:47" ht="15" customHeight="1" outlineLevel="2" x14ac:dyDescent="0.25">
      <c r="A94" s="21">
        <f t="shared" si="21"/>
        <v>88</v>
      </c>
      <c r="B94" s="327"/>
      <c r="C94" s="43" t="s">
        <v>174</v>
      </c>
      <c r="D94" s="53">
        <v>819</v>
      </c>
      <c r="E94" s="38">
        <f>'A-RR Cross-Reference '!FA94</f>
        <v>56816.037073892687</v>
      </c>
      <c r="P94" s="6"/>
      <c r="AA94" s="38">
        <v>1290.8324466784034</v>
      </c>
      <c r="AQ94" s="36">
        <f t="shared" si="24"/>
        <v>1290.8324466784034</v>
      </c>
      <c r="AR94" s="38">
        <f t="shared" si="25"/>
        <v>58106.86952057109</v>
      </c>
      <c r="AT94" s="36">
        <f t="shared" si="26"/>
        <v>58106.86952057109</v>
      </c>
      <c r="AU94" s="2"/>
    </row>
    <row r="95" spans="1:47" ht="15" customHeight="1" outlineLevel="2" x14ac:dyDescent="0.25">
      <c r="A95" s="21">
        <f t="shared" si="21"/>
        <v>89</v>
      </c>
      <c r="B95" s="327"/>
      <c r="C95" s="43" t="s">
        <v>175</v>
      </c>
      <c r="D95" s="53">
        <v>820</v>
      </c>
      <c r="E95" s="38">
        <f>'A-RR Cross-Reference '!FA95</f>
        <v>9839.8888412364322</v>
      </c>
      <c r="P95" s="6"/>
      <c r="AA95" s="38">
        <v>223.55743980273473</v>
      </c>
      <c r="AQ95" s="36">
        <f t="shared" si="24"/>
        <v>223.55743980273473</v>
      </c>
      <c r="AR95" s="38">
        <f t="shared" si="25"/>
        <v>10063.446281039167</v>
      </c>
      <c r="AT95" s="36">
        <f t="shared" si="26"/>
        <v>10063.446281039167</v>
      </c>
      <c r="AU95" s="2"/>
    </row>
    <row r="96" spans="1:47" ht="15" customHeight="1" outlineLevel="2" x14ac:dyDescent="0.25">
      <c r="A96" s="21">
        <f t="shared" si="21"/>
        <v>90</v>
      </c>
      <c r="B96" s="327"/>
      <c r="C96" s="43" t="s">
        <v>134</v>
      </c>
      <c r="D96" s="53">
        <v>821</v>
      </c>
      <c r="E96" s="38">
        <f>'A-RR Cross-Reference '!FA96</f>
        <v>0</v>
      </c>
      <c r="P96" s="6"/>
      <c r="AA96" s="38">
        <v>0</v>
      </c>
      <c r="AQ96" s="36">
        <f t="shared" si="24"/>
        <v>0</v>
      </c>
      <c r="AR96" s="38">
        <f t="shared" si="25"/>
        <v>0</v>
      </c>
      <c r="AT96" s="36">
        <f t="shared" si="26"/>
        <v>0</v>
      </c>
      <c r="AU96" s="2"/>
    </row>
    <row r="97" spans="1:47" ht="15" customHeight="1" outlineLevel="2" x14ac:dyDescent="0.25">
      <c r="A97" s="21">
        <f t="shared" si="21"/>
        <v>91</v>
      </c>
      <c r="B97" s="327"/>
      <c r="C97" s="43" t="s">
        <v>176</v>
      </c>
      <c r="D97" s="53">
        <v>822</v>
      </c>
      <c r="E97" s="38">
        <f>'A-RR Cross-Reference '!FA97</f>
        <v>0</v>
      </c>
      <c r="P97" s="6"/>
      <c r="AA97" s="38"/>
      <c r="AQ97" s="36">
        <f t="shared" si="24"/>
        <v>0</v>
      </c>
      <c r="AR97" s="38">
        <f t="shared" si="25"/>
        <v>0</v>
      </c>
      <c r="AT97" s="36">
        <f t="shared" si="26"/>
        <v>0</v>
      </c>
      <c r="AU97" s="2"/>
    </row>
    <row r="98" spans="1:47" ht="15" customHeight="1" outlineLevel="2" x14ac:dyDescent="0.25">
      <c r="A98" s="21">
        <f t="shared" si="21"/>
        <v>92</v>
      </c>
      <c r="B98" s="327"/>
      <c r="C98" s="43" t="s">
        <v>177</v>
      </c>
      <c r="D98" s="53">
        <v>823</v>
      </c>
      <c r="E98" s="38">
        <f>'A-RR Cross-Reference '!FA98</f>
        <v>0</v>
      </c>
      <c r="P98" s="6"/>
      <c r="AA98" s="38">
        <v>0</v>
      </c>
      <c r="AQ98" s="36">
        <f t="shared" si="24"/>
        <v>0</v>
      </c>
      <c r="AR98" s="38">
        <f t="shared" si="25"/>
        <v>0</v>
      </c>
      <c r="AT98" s="36">
        <f t="shared" si="26"/>
        <v>0</v>
      </c>
      <c r="AU98" s="2"/>
    </row>
    <row r="99" spans="1:47" ht="15" customHeight="1" outlineLevel="2" x14ac:dyDescent="0.25">
      <c r="A99" s="21">
        <f t="shared" si="21"/>
        <v>93</v>
      </c>
      <c r="B99" s="327"/>
      <c r="C99" s="43" t="s">
        <v>178</v>
      </c>
      <c r="D99" s="53">
        <v>824</v>
      </c>
      <c r="E99" s="38">
        <f>'A-RR Cross-Reference '!FA99</f>
        <v>64561.410011477514</v>
      </c>
      <c r="G99" s="37"/>
      <c r="H99" s="37"/>
      <c r="I99" s="37"/>
      <c r="J99" s="37"/>
      <c r="K99" s="37"/>
      <c r="L99" s="37"/>
      <c r="M99" s="37"/>
      <c r="N99" s="37"/>
      <c r="O99" s="37"/>
      <c r="P99" s="35">
        <v>469.99720481994711</v>
      </c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8">
        <v>1523.5318109886575</v>
      </c>
      <c r="AC99" s="37"/>
      <c r="AD99" s="37"/>
      <c r="AE99" s="37"/>
      <c r="AF99" s="37"/>
      <c r="AG99" s="37"/>
      <c r="AH99" s="37"/>
      <c r="AI99" s="37"/>
      <c r="AN99" s="37"/>
      <c r="AP99" s="37"/>
      <c r="AQ99" s="36">
        <f t="shared" si="24"/>
        <v>1993.5290158086045</v>
      </c>
      <c r="AR99" s="38">
        <f t="shared" si="25"/>
        <v>66554.93902728612</v>
      </c>
      <c r="AT99" s="36">
        <f t="shared" si="26"/>
        <v>66554.93902728612</v>
      </c>
      <c r="AU99" s="2"/>
    </row>
    <row r="100" spans="1:47" ht="15" customHeight="1" outlineLevel="2" x14ac:dyDescent="0.25">
      <c r="A100" s="21">
        <f t="shared" si="21"/>
        <v>94</v>
      </c>
      <c r="B100" s="327"/>
      <c r="C100" s="43" t="s">
        <v>179</v>
      </c>
      <c r="D100" s="53">
        <v>825</v>
      </c>
      <c r="E100" s="38">
        <f>'A-RR Cross-Reference '!FA100</f>
        <v>21443.887055508072</v>
      </c>
      <c r="P100" s="6"/>
      <c r="AA100" s="38">
        <v>487.19457779423465</v>
      </c>
      <c r="AQ100" s="36">
        <f t="shared" si="24"/>
        <v>487.19457779423465</v>
      </c>
      <c r="AR100" s="38">
        <f t="shared" si="25"/>
        <v>21931.081633302307</v>
      </c>
      <c r="AT100" s="36">
        <f t="shared" si="26"/>
        <v>21931.081633302307</v>
      </c>
      <c r="AU100" s="2"/>
    </row>
    <row r="101" spans="1:47" ht="15" customHeight="1" outlineLevel="2" x14ac:dyDescent="0.25">
      <c r="A101" s="21">
        <f t="shared" si="21"/>
        <v>95</v>
      </c>
      <c r="B101" s="327"/>
      <c r="C101" s="43" t="s">
        <v>138</v>
      </c>
      <c r="D101" s="53">
        <v>826</v>
      </c>
      <c r="E101" s="38">
        <f>'A-RR Cross-Reference '!FA101</f>
        <v>0</v>
      </c>
      <c r="AA101" s="38">
        <v>0</v>
      </c>
      <c r="AQ101" s="36">
        <f t="shared" si="24"/>
        <v>0</v>
      </c>
      <c r="AR101" s="38">
        <f t="shared" si="25"/>
        <v>0</v>
      </c>
      <c r="AT101" s="36">
        <f t="shared" si="26"/>
        <v>0</v>
      </c>
      <c r="AU101" s="2"/>
    </row>
    <row r="102" spans="1:47" ht="15" customHeight="1" outlineLevel="1" x14ac:dyDescent="0.25">
      <c r="A102" s="21">
        <f t="shared" si="21"/>
        <v>96</v>
      </c>
      <c r="B102" s="327"/>
      <c r="C102" s="332" t="s">
        <v>180</v>
      </c>
      <c r="D102" s="333"/>
      <c r="E102" s="46">
        <f>SUM(E89:E101)</f>
        <v>709959.82917034917</v>
      </c>
      <c r="F102" s="46">
        <f t="shared" ref="F102:AT102" si="27">SUM(F89:F101)</f>
        <v>0</v>
      </c>
      <c r="G102" s="46">
        <f t="shared" si="27"/>
        <v>0</v>
      </c>
      <c r="H102" s="46">
        <f t="shared" si="27"/>
        <v>0</v>
      </c>
      <c r="I102" s="46">
        <f t="shared" si="27"/>
        <v>0</v>
      </c>
      <c r="J102" s="46">
        <f t="shared" si="27"/>
        <v>0</v>
      </c>
      <c r="K102" s="46">
        <f t="shared" si="27"/>
        <v>0</v>
      </c>
      <c r="L102" s="46">
        <f t="shared" si="27"/>
        <v>0</v>
      </c>
      <c r="M102" s="46">
        <f t="shared" si="27"/>
        <v>0</v>
      </c>
      <c r="N102" s="46">
        <f t="shared" si="27"/>
        <v>0</v>
      </c>
      <c r="O102" s="46">
        <f t="shared" si="27"/>
        <v>0</v>
      </c>
      <c r="P102" s="46">
        <f t="shared" si="27"/>
        <v>469.99720481994711</v>
      </c>
      <c r="Q102" s="46">
        <f t="shared" si="27"/>
        <v>0</v>
      </c>
      <c r="R102" s="46">
        <f t="shared" si="27"/>
        <v>0</v>
      </c>
      <c r="S102" s="46">
        <f t="shared" si="27"/>
        <v>0</v>
      </c>
      <c r="T102" s="46">
        <f t="shared" si="27"/>
        <v>0</v>
      </c>
      <c r="U102" s="46">
        <f t="shared" si="27"/>
        <v>0</v>
      </c>
      <c r="V102" s="46">
        <f t="shared" si="27"/>
        <v>0</v>
      </c>
      <c r="W102" s="46">
        <f t="shared" si="27"/>
        <v>0</v>
      </c>
      <c r="X102" s="46">
        <f t="shared" si="27"/>
        <v>0</v>
      </c>
      <c r="Y102" s="46">
        <f t="shared" si="27"/>
        <v>0</v>
      </c>
      <c r="Z102" s="46">
        <f t="shared" si="27"/>
        <v>0</v>
      </c>
      <c r="AA102" s="46">
        <f t="shared" si="27"/>
        <v>16186.66678820856</v>
      </c>
      <c r="AB102" s="46">
        <f t="shared" si="27"/>
        <v>0</v>
      </c>
      <c r="AC102" s="46">
        <f t="shared" si="27"/>
        <v>0</v>
      </c>
      <c r="AD102" s="46">
        <f t="shared" si="27"/>
        <v>0</v>
      </c>
      <c r="AE102" s="46">
        <f t="shared" si="27"/>
        <v>0</v>
      </c>
      <c r="AF102" s="46">
        <f t="shared" si="27"/>
        <v>0</v>
      </c>
      <c r="AG102" s="46">
        <f t="shared" si="27"/>
        <v>0</v>
      </c>
      <c r="AH102" s="46">
        <f t="shared" si="27"/>
        <v>0</v>
      </c>
      <c r="AI102" s="46">
        <f t="shared" si="27"/>
        <v>0</v>
      </c>
      <c r="AJ102" s="46">
        <f t="shared" si="27"/>
        <v>0</v>
      </c>
      <c r="AK102" s="46">
        <f t="shared" si="27"/>
        <v>0</v>
      </c>
      <c r="AL102" s="46">
        <f t="shared" si="27"/>
        <v>0</v>
      </c>
      <c r="AM102" s="46">
        <f t="shared" si="27"/>
        <v>0</v>
      </c>
      <c r="AN102" s="46">
        <f t="shared" si="27"/>
        <v>0</v>
      </c>
      <c r="AO102" s="46">
        <f t="shared" si="27"/>
        <v>0</v>
      </c>
      <c r="AP102" s="46">
        <f t="shared" si="27"/>
        <v>0</v>
      </c>
      <c r="AQ102" s="46">
        <f t="shared" si="27"/>
        <v>16656.663993028509</v>
      </c>
      <c r="AR102" s="46">
        <f t="shared" si="27"/>
        <v>726616.49316337763</v>
      </c>
      <c r="AS102" s="46">
        <f t="shared" si="27"/>
        <v>0</v>
      </c>
      <c r="AT102" s="46">
        <f t="shared" si="27"/>
        <v>726616.49316337763</v>
      </c>
      <c r="AU102" s="2"/>
    </row>
    <row r="103" spans="1:47" ht="15" customHeight="1" outlineLevel="2" x14ac:dyDescent="0.25">
      <c r="A103" s="21">
        <f t="shared" si="21"/>
        <v>97</v>
      </c>
      <c r="B103" s="327"/>
      <c r="C103" s="43" t="s">
        <v>139</v>
      </c>
      <c r="D103" s="53">
        <v>830</v>
      </c>
      <c r="E103" s="38">
        <f>'A-RR Cross-Reference '!FA103</f>
        <v>147159.48598851656</v>
      </c>
      <c r="AA103" s="38">
        <v>3343.3912172269484</v>
      </c>
      <c r="AQ103" s="36">
        <f t="shared" ref="AQ103:AQ110" si="28">SUM(F103:AP103)</f>
        <v>3343.3912172269484</v>
      </c>
      <c r="AR103" s="38">
        <f t="shared" ref="AR103:AR110" si="29">SUM(E103,AQ103)</f>
        <v>150502.87720574351</v>
      </c>
      <c r="AT103" s="36">
        <f t="shared" si="26"/>
        <v>150502.87720574351</v>
      </c>
      <c r="AU103" s="2"/>
    </row>
    <row r="104" spans="1:47" ht="15" customHeight="1" outlineLevel="2" x14ac:dyDescent="0.25">
      <c r="A104" s="21">
        <f t="shared" si="21"/>
        <v>98</v>
      </c>
      <c r="B104" s="327"/>
      <c r="C104" s="43" t="s">
        <v>140</v>
      </c>
      <c r="D104" s="53">
        <v>831</v>
      </c>
      <c r="E104" s="38">
        <f>'A-RR Cross-Reference '!FA104</f>
        <v>29326.842401970447</v>
      </c>
      <c r="AA104" s="38">
        <v>666.29145010331194</v>
      </c>
      <c r="AQ104" s="36">
        <f t="shared" si="28"/>
        <v>666.29145010331194</v>
      </c>
      <c r="AR104" s="38">
        <f t="shared" si="29"/>
        <v>29993.133852073759</v>
      </c>
      <c r="AT104" s="36">
        <f t="shared" si="26"/>
        <v>29993.133852073759</v>
      </c>
      <c r="AU104" s="2"/>
    </row>
    <row r="105" spans="1:47" ht="15" customHeight="1" outlineLevel="2" x14ac:dyDescent="0.25">
      <c r="A105" s="21">
        <f t="shared" si="21"/>
        <v>99</v>
      </c>
      <c r="B105" s="327"/>
      <c r="C105" s="43" t="s">
        <v>181</v>
      </c>
      <c r="D105" s="53">
        <v>832</v>
      </c>
      <c r="E105" s="38">
        <f>'A-RR Cross-Reference '!FA105</f>
        <v>1575760.7558454387</v>
      </c>
      <c r="AA105" s="38">
        <v>35800.510148259345</v>
      </c>
      <c r="AQ105" s="36">
        <f t="shared" si="28"/>
        <v>35800.510148259345</v>
      </c>
      <c r="AR105" s="38">
        <f t="shared" si="29"/>
        <v>1611561.265993698</v>
      </c>
      <c r="AT105" s="36">
        <f t="shared" si="26"/>
        <v>1611561.265993698</v>
      </c>
      <c r="AU105" s="2"/>
    </row>
    <row r="106" spans="1:47" ht="15" customHeight="1" outlineLevel="2" x14ac:dyDescent="0.25">
      <c r="A106" s="21">
        <f t="shared" si="21"/>
        <v>100</v>
      </c>
      <c r="B106" s="327"/>
      <c r="C106" s="43" t="s">
        <v>182</v>
      </c>
      <c r="D106" s="53">
        <v>833</v>
      </c>
      <c r="E106" s="38">
        <f>'A-RR Cross-Reference '!FA106</f>
        <v>7163.6354457656644</v>
      </c>
      <c r="AA106" s="38">
        <v>162.75427759143895</v>
      </c>
      <c r="AQ106" s="36">
        <f t="shared" si="28"/>
        <v>162.75427759143895</v>
      </c>
      <c r="AR106" s="38">
        <f t="shared" si="29"/>
        <v>7326.3897233571033</v>
      </c>
      <c r="AT106" s="36">
        <f t="shared" si="26"/>
        <v>7326.3897233571033</v>
      </c>
      <c r="AU106" s="2"/>
    </row>
    <row r="107" spans="1:47" ht="15" customHeight="1" outlineLevel="2" x14ac:dyDescent="0.25">
      <c r="A107" s="21">
        <f t="shared" si="21"/>
        <v>101</v>
      </c>
      <c r="B107" s="327"/>
      <c r="C107" s="43" t="s">
        <v>183</v>
      </c>
      <c r="D107" s="53">
        <v>834</v>
      </c>
      <c r="E107" s="38">
        <f>'A-RR Cross-Reference '!FA107</f>
        <v>534885.2406293021</v>
      </c>
      <c r="AA107" s="38">
        <v>12152.32985989016</v>
      </c>
      <c r="AQ107" s="36">
        <f t="shared" si="28"/>
        <v>12152.32985989016</v>
      </c>
      <c r="AR107" s="38">
        <f t="shared" si="29"/>
        <v>547037.57048919227</v>
      </c>
      <c r="AT107" s="36">
        <f t="shared" si="26"/>
        <v>547037.57048919227</v>
      </c>
      <c r="AU107" s="2"/>
    </row>
    <row r="108" spans="1:47" ht="15" customHeight="1" outlineLevel="2" x14ac:dyDescent="0.25">
      <c r="A108" s="21">
        <f t="shared" si="21"/>
        <v>102</v>
      </c>
      <c r="B108" s="327"/>
      <c r="C108" s="43" t="s">
        <v>184</v>
      </c>
      <c r="D108" s="53">
        <v>835</v>
      </c>
      <c r="E108" s="38">
        <f>'A-RR Cross-Reference '!FA108</f>
        <v>0</v>
      </c>
      <c r="AA108" s="38">
        <v>0</v>
      </c>
      <c r="AQ108" s="36">
        <f t="shared" si="28"/>
        <v>0</v>
      </c>
      <c r="AR108" s="38">
        <f t="shared" si="29"/>
        <v>0</v>
      </c>
      <c r="AT108" s="36">
        <f t="shared" si="26"/>
        <v>0</v>
      </c>
      <c r="AU108" s="2"/>
    </row>
    <row r="109" spans="1:47" ht="15" customHeight="1" outlineLevel="2" x14ac:dyDescent="0.25">
      <c r="A109" s="21">
        <f t="shared" si="21"/>
        <v>103</v>
      </c>
      <c r="B109" s="327"/>
      <c r="C109" s="43" t="s">
        <v>185</v>
      </c>
      <c r="D109" s="53">
        <v>836</v>
      </c>
      <c r="E109" s="38">
        <f>'A-RR Cross-Reference '!FA109</f>
        <v>6984.2711567689485</v>
      </c>
      <c r="AA109" s="38">
        <v>158.67920907317421</v>
      </c>
      <c r="AQ109" s="36">
        <f t="shared" si="28"/>
        <v>158.67920907317421</v>
      </c>
      <c r="AR109" s="38">
        <f t="shared" si="29"/>
        <v>7142.9503658421227</v>
      </c>
      <c r="AT109" s="36">
        <f t="shared" si="26"/>
        <v>7142.9503658421227</v>
      </c>
      <c r="AU109" s="2"/>
    </row>
    <row r="110" spans="1:47" ht="15" customHeight="1" outlineLevel="2" x14ac:dyDescent="0.25">
      <c r="A110" s="21">
        <f t="shared" si="21"/>
        <v>104</v>
      </c>
      <c r="B110" s="327"/>
      <c r="C110" s="43" t="s">
        <v>186</v>
      </c>
      <c r="D110" s="53">
        <v>837</v>
      </c>
      <c r="E110" s="38">
        <f>'A-RR Cross-Reference '!FA110</f>
        <v>7079.6416829618984</v>
      </c>
      <c r="AA110" s="38">
        <v>160.84598056951381</v>
      </c>
      <c r="AQ110" s="36">
        <f t="shared" si="28"/>
        <v>160.84598056951381</v>
      </c>
      <c r="AR110" s="38">
        <f t="shared" si="29"/>
        <v>7240.4876635314122</v>
      </c>
      <c r="AT110" s="36">
        <f t="shared" si="26"/>
        <v>7240.4876635314122</v>
      </c>
      <c r="AU110" s="2"/>
    </row>
    <row r="111" spans="1:47" ht="15" customHeight="1" outlineLevel="1" x14ac:dyDescent="0.25">
      <c r="A111" s="21">
        <f t="shared" si="21"/>
        <v>105</v>
      </c>
      <c r="B111" s="327"/>
      <c r="C111" s="334" t="s">
        <v>187</v>
      </c>
      <c r="D111" s="333"/>
      <c r="E111" s="46">
        <f>SUM(E103:E110)</f>
        <v>2308359.8731507245</v>
      </c>
      <c r="F111" s="46">
        <f t="shared" ref="F111:AT111" si="30">SUM(F103:F110)</f>
        <v>0</v>
      </c>
      <c r="G111" s="46">
        <f t="shared" si="30"/>
        <v>0</v>
      </c>
      <c r="H111" s="46">
        <f t="shared" si="30"/>
        <v>0</v>
      </c>
      <c r="I111" s="46">
        <f t="shared" si="30"/>
        <v>0</v>
      </c>
      <c r="J111" s="46">
        <f t="shared" si="30"/>
        <v>0</v>
      </c>
      <c r="K111" s="46">
        <f t="shared" si="30"/>
        <v>0</v>
      </c>
      <c r="L111" s="46">
        <f t="shared" si="30"/>
        <v>0</v>
      </c>
      <c r="M111" s="46">
        <f t="shared" si="30"/>
        <v>0</v>
      </c>
      <c r="N111" s="46">
        <f t="shared" si="30"/>
        <v>0</v>
      </c>
      <c r="O111" s="46">
        <f t="shared" si="30"/>
        <v>0</v>
      </c>
      <c r="P111" s="46">
        <f t="shared" si="30"/>
        <v>0</v>
      </c>
      <c r="Q111" s="46">
        <f t="shared" si="30"/>
        <v>0</v>
      </c>
      <c r="R111" s="46">
        <f t="shared" si="30"/>
        <v>0</v>
      </c>
      <c r="S111" s="46">
        <f t="shared" si="30"/>
        <v>0</v>
      </c>
      <c r="T111" s="46">
        <f t="shared" si="30"/>
        <v>0</v>
      </c>
      <c r="U111" s="46">
        <f t="shared" si="30"/>
        <v>0</v>
      </c>
      <c r="V111" s="46">
        <f t="shared" si="30"/>
        <v>0</v>
      </c>
      <c r="W111" s="46">
        <f t="shared" si="30"/>
        <v>0</v>
      </c>
      <c r="X111" s="46">
        <f t="shared" si="30"/>
        <v>0</v>
      </c>
      <c r="Y111" s="46">
        <f t="shared" si="30"/>
        <v>0</v>
      </c>
      <c r="Z111" s="46">
        <f t="shared" si="30"/>
        <v>0</v>
      </c>
      <c r="AA111" s="46">
        <f t="shared" si="30"/>
        <v>52444.802142713896</v>
      </c>
      <c r="AB111" s="46">
        <f t="shared" si="30"/>
        <v>0</v>
      </c>
      <c r="AC111" s="46">
        <f t="shared" si="30"/>
        <v>0</v>
      </c>
      <c r="AD111" s="46">
        <f t="shared" si="30"/>
        <v>0</v>
      </c>
      <c r="AE111" s="46">
        <f t="shared" si="30"/>
        <v>0</v>
      </c>
      <c r="AF111" s="46">
        <f t="shared" si="30"/>
        <v>0</v>
      </c>
      <c r="AG111" s="46">
        <f t="shared" si="30"/>
        <v>0</v>
      </c>
      <c r="AH111" s="46">
        <f t="shared" si="30"/>
        <v>0</v>
      </c>
      <c r="AI111" s="46">
        <f t="shared" si="30"/>
        <v>0</v>
      </c>
      <c r="AJ111" s="46">
        <f t="shared" si="30"/>
        <v>0</v>
      </c>
      <c r="AK111" s="46">
        <f t="shared" si="30"/>
        <v>0</v>
      </c>
      <c r="AL111" s="46">
        <f t="shared" si="30"/>
        <v>0</v>
      </c>
      <c r="AM111" s="46">
        <f t="shared" si="30"/>
        <v>0</v>
      </c>
      <c r="AN111" s="46">
        <f t="shared" si="30"/>
        <v>0</v>
      </c>
      <c r="AO111" s="46">
        <f t="shared" si="30"/>
        <v>0</v>
      </c>
      <c r="AP111" s="46">
        <f t="shared" si="30"/>
        <v>0</v>
      </c>
      <c r="AQ111" s="46">
        <f t="shared" si="30"/>
        <v>52444.802142713896</v>
      </c>
      <c r="AR111" s="46">
        <f t="shared" si="30"/>
        <v>2360804.6752934381</v>
      </c>
      <c r="AS111" s="46">
        <f t="shared" si="30"/>
        <v>0</v>
      </c>
      <c r="AT111" s="46">
        <f t="shared" si="30"/>
        <v>2360804.6752934381</v>
      </c>
      <c r="AU111" s="2"/>
    </row>
    <row r="112" spans="1:47" ht="15" customHeight="1" outlineLevel="2" x14ac:dyDescent="0.25">
      <c r="A112" s="21">
        <f t="shared" si="21"/>
        <v>106</v>
      </c>
      <c r="B112" s="327"/>
      <c r="C112" s="62" t="s">
        <v>169</v>
      </c>
      <c r="D112" s="63">
        <v>840</v>
      </c>
      <c r="E112" s="38">
        <f>'A-RR Cross-Reference '!FA112</f>
        <v>0</v>
      </c>
      <c r="AQ112" s="36">
        <f t="shared" ref="AQ112:AQ117" si="31">SUM(F112:AP112)</f>
        <v>0</v>
      </c>
      <c r="AR112" s="38">
        <f t="shared" ref="AR112:AR117" si="32">SUM(E112,AQ112)</f>
        <v>0</v>
      </c>
      <c r="AT112" s="36">
        <f t="shared" si="26"/>
        <v>0</v>
      </c>
      <c r="AU112" s="2"/>
    </row>
    <row r="113" spans="1:47" ht="15" customHeight="1" outlineLevel="2" x14ac:dyDescent="0.25">
      <c r="A113" s="21">
        <f t="shared" si="21"/>
        <v>107</v>
      </c>
      <c r="B113" s="327"/>
      <c r="C113" s="64" t="s">
        <v>188</v>
      </c>
      <c r="D113" s="63">
        <v>841</v>
      </c>
      <c r="E113" s="38">
        <f>'A-RR Cross-Reference '!FA113</f>
        <v>1106048.24038805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5">
        <v>16844.930797810764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8">
        <v>29508.857382151298</v>
      </c>
      <c r="AC113" s="37"/>
      <c r="AD113" s="37"/>
      <c r="AE113" s="37"/>
      <c r="AF113" s="37"/>
      <c r="AG113" s="37"/>
      <c r="AH113" s="37"/>
      <c r="AI113" s="37"/>
      <c r="AN113" s="37"/>
      <c r="AP113" s="37"/>
      <c r="AQ113" s="36">
        <f t="shared" si="31"/>
        <v>46353.788179962066</v>
      </c>
      <c r="AR113" s="38">
        <f t="shared" si="32"/>
        <v>1152402.0285680119</v>
      </c>
      <c r="AT113" s="36">
        <f t="shared" si="26"/>
        <v>1152402.0285680119</v>
      </c>
      <c r="AU113" s="2"/>
    </row>
    <row r="114" spans="1:47" ht="15" customHeight="1" outlineLevel="2" x14ac:dyDescent="0.25">
      <c r="A114" s="21">
        <f t="shared" si="21"/>
        <v>108</v>
      </c>
      <c r="B114" s="327"/>
      <c r="C114" s="64" t="s">
        <v>138</v>
      </c>
      <c r="D114" s="63">
        <v>842</v>
      </c>
      <c r="E114" s="38">
        <f>'A-RR Cross-Reference '!FA114</f>
        <v>0</v>
      </c>
      <c r="AQ114" s="36">
        <f t="shared" si="31"/>
        <v>0</v>
      </c>
      <c r="AR114" s="38">
        <f t="shared" si="32"/>
        <v>0</v>
      </c>
      <c r="AT114" s="36">
        <f t="shared" si="26"/>
        <v>0</v>
      </c>
      <c r="AU114" s="2"/>
    </row>
    <row r="115" spans="1:47" ht="15" customHeight="1" outlineLevel="2" x14ac:dyDescent="0.25">
      <c r="A115" s="21">
        <f t="shared" si="21"/>
        <v>109</v>
      </c>
      <c r="B115" s="327"/>
      <c r="C115" s="64" t="s">
        <v>189</v>
      </c>
      <c r="D115" s="63">
        <v>842.1</v>
      </c>
      <c r="E115" s="38">
        <f>'A-RR Cross-Reference '!FA115</f>
        <v>0</v>
      </c>
      <c r="AQ115" s="36">
        <f t="shared" si="31"/>
        <v>0</v>
      </c>
      <c r="AR115" s="38">
        <f t="shared" si="32"/>
        <v>0</v>
      </c>
      <c r="AT115" s="36">
        <f t="shared" si="26"/>
        <v>0</v>
      </c>
      <c r="AU115" s="2"/>
    </row>
    <row r="116" spans="1:47" ht="15" customHeight="1" outlineLevel="2" x14ac:dyDescent="0.25">
      <c r="A116" s="21">
        <f t="shared" si="21"/>
        <v>110</v>
      </c>
      <c r="B116" s="327"/>
      <c r="C116" s="65" t="s">
        <v>190</v>
      </c>
      <c r="D116" s="63">
        <v>842.2</v>
      </c>
      <c r="E116" s="38">
        <f>'A-RR Cross-Reference '!FA116</f>
        <v>0</v>
      </c>
      <c r="AQ116" s="36">
        <f t="shared" si="31"/>
        <v>0</v>
      </c>
      <c r="AR116" s="38">
        <f t="shared" si="32"/>
        <v>0</v>
      </c>
      <c r="AT116" s="36">
        <f t="shared" si="26"/>
        <v>0</v>
      </c>
      <c r="AU116" s="2"/>
    </row>
    <row r="117" spans="1:47" ht="15" customHeight="1" outlineLevel="2" x14ac:dyDescent="0.25">
      <c r="A117" s="21">
        <f t="shared" si="21"/>
        <v>111</v>
      </c>
      <c r="B117" s="327"/>
      <c r="C117" s="65" t="s">
        <v>177</v>
      </c>
      <c r="D117" s="63">
        <v>842.3</v>
      </c>
      <c r="E117" s="38">
        <f>'A-RR Cross-Reference '!FA117</f>
        <v>0</v>
      </c>
      <c r="AQ117" s="36">
        <f t="shared" si="31"/>
        <v>0</v>
      </c>
      <c r="AR117" s="38">
        <f t="shared" si="32"/>
        <v>0</v>
      </c>
      <c r="AT117" s="36">
        <f t="shared" si="26"/>
        <v>0</v>
      </c>
      <c r="AU117" s="2"/>
    </row>
    <row r="118" spans="1:47" ht="15" customHeight="1" outlineLevel="1" x14ac:dyDescent="0.25">
      <c r="A118" s="21">
        <f t="shared" si="21"/>
        <v>112</v>
      </c>
      <c r="B118" s="327"/>
      <c r="C118" s="334" t="s">
        <v>191</v>
      </c>
      <c r="D118" s="333"/>
      <c r="E118" s="46">
        <f>SUM(E112:E117)</f>
        <v>1106048.24038805</v>
      </c>
      <c r="F118" s="46">
        <f t="shared" ref="F118:AT118" si="33">SUM(F112:F117)</f>
        <v>0</v>
      </c>
      <c r="G118" s="46">
        <f t="shared" si="33"/>
        <v>0</v>
      </c>
      <c r="H118" s="46">
        <f t="shared" si="33"/>
        <v>0</v>
      </c>
      <c r="I118" s="46">
        <f t="shared" si="33"/>
        <v>0</v>
      </c>
      <c r="J118" s="46">
        <f t="shared" si="33"/>
        <v>0</v>
      </c>
      <c r="K118" s="46">
        <f t="shared" si="33"/>
        <v>0</v>
      </c>
      <c r="L118" s="46">
        <f t="shared" si="33"/>
        <v>0</v>
      </c>
      <c r="M118" s="46">
        <f t="shared" si="33"/>
        <v>0</v>
      </c>
      <c r="N118" s="46">
        <f t="shared" si="33"/>
        <v>0</v>
      </c>
      <c r="O118" s="46">
        <f t="shared" si="33"/>
        <v>0</v>
      </c>
      <c r="P118" s="46">
        <f t="shared" si="33"/>
        <v>16844.930797810764</v>
      </c>
      <c r="Q118" s="46">
        <f t="shared" si="33"/>
        <v>0</v>
      </c>
      <c r="R118" s="46">
        <f t="shared" si="33"/>
        <v>0</v>
      </c>
      <c r="S118" s="46">
        <f t="shared" si="33"/>
        <v>0</v>
      </c>
      <c r="T118" s="46">
        <f t="shared" si="33"/>
        <v>0</v>
      </c>
      <c r="U118" s="46">
        <f t="shared" si="33"/>
        <v>0</v>
      </c>
      <c r="V118" s="46">
        <f t="shared" si="33"/>
        <v>0</v>
      </c>
      <c r="W118" s="46">
        <f t="shared" si="33"/>
        <v>0</v>
      </c>
      <c r="X118" s="46">
        <f t="shared" si="33"/>
        <v>0</v>
      </c>
      <c r="Y118" s="46">
        <f t="shared" si="33"/>
        <v>0</v>
      </c>
      <c r="Z118" s="46">
        <f t="shared" si="33"/>
        <v>0</v>
      </c>
      <c r="AA118" s="46">
        <f t="shared" si="33"/>
        <v>29508.857382151298</v>
      </c>
      <c r="AB118" s="46">
        <f t="shared" si="33"/>
        <v>0</v>
      </c>
      <c r="AC118" s="46">
        <f t="shared" si="33"/>
        <v>0</v>
      </c>
      <c r="AD118" s="46">
        <f t="shared" si="33"/>
        <v>0</v>
      </c>
      <c r="AE118" s="46">
        <f t="shared" si="33"/>
        <v>0</v>
      </c>
      <c r="AF118" s="46">
        <f t="shared" si="33"/>
        <v>0</v>
      </c>
      <c r="AG118" s="46">
        <f t="shared" si="33"/>
        <v>0</v>
      </c>
      <c r="AH118" s="46">
        <f t="shared" si="33"/>
        <v>0</v>
      </c>
      <c r="AI118" s="46">
        <f t="shared" si="33"/>
        <v>0</v>
      </c>
      <c r="AJ118" s="46">
        <f t="shared" si="33"/>
        <v>0</v>
      </c>
      <c r="AK118" s="46">
        <f t="shared" si="33"/>
        <v>0</v>
      </c>
      <c r="AL118" s="46">
        <f t="shared" si="33"/>
        <v>0</v>
      </c>
      <c r="AM118" s="46">
        <f t="shared" si="33"/>
        <v>0</v>
      </c>
      <c r="AN118" s="46">
        <f t="shared" si="33"/>
        <v>0</v>
      </c>
      <c r="AO118" s="46">
        <f t="shared" si="33"/>
        <v>0</v>
      </c>
      <c r="AP118" s="46">
        <f t="shared" si="33"/>
        <v>0</v>
      </c>
      <c r="AQ118" s="46">
        <f t="shared" si="33"/>
        <v>46353.788179962066</v>
      </c>
      <c r="AR118" s="46">
        <f t="shared" si="33"/>
        <v>1152402.0285680119</v>
      </c>
      <c r="AS118" s="46">
        <f t="shared" si="33"/>
        <v>0</v>
      </c>
      <c r="AT118" s="46">
        <f t="shared" si="33"/>
        <v>1152402.0285680119</v>
      </c>
      <c r="AU118" s="2"/>
    </row>
    <row r="119" spans="1:47" ht="15" customHeight="1" outlineLevel="2" x14ac:dyDescent="0.25">
      <c r="A119" s="21">
        <f t="shared" si="21"/>
        <v>113</v>
      </c>
      <c r="B119" s="327"/>
      <c r="C119" s="64" t="s">
        <v>139</v>
      </c>
      <c r="D119" s="63">
        <v>843.1</v>
      </c>
      <c r="E119" s="38">
        <f>'A-RR Cross-Reference '!FA119</f>
        <v>0</v>
      </c>
      <c r="AQ119" s="36">
        <f t="shared" ref="AQ119:AQ127" si="34">SUM(F119:AP119)</f>
        <v>0</v>
      </c>
      <c r="AR119" s="38">
        <f t="shared" ref="AR119:AR127" si="35">SUM(E119,AQ119)</f>
        <v>0</v>
      </c>
      <c r="AT119" s="36">
        <f t="shared" si="26"/>
        <v>0</v>
      </c>
      <c r="AU119" s="2"/>
    </row>
    <row r="120" spans="1:47" ht="15" customHeight="1" outlineLevel="2" x14ac:dyDescent="0.25">
      <c r="A120" s="21">
        <f t="shared" si="21"/>
        <v>114</v>
      </c>
      <c r="B120" s="327"/>
      <c r="C120" s="64" t="s">
        <v>140</v>
      </c>
      <c r="D120" s="63">
        <v>843.2</v>
      </c>
      <c r="E120" s="38">
        <f>'A-RR Cross-Reference '!FA120</f>
        <v>0</v>
      </c>
      <c r="AQ120" s="36">
        <f t="shared" si="34"/>
        <v>0</v>
      </c>
      <c r="AR120" s="38">
        <f t="shared" si="35"/>
        <v>0</v>
      </c>
      <c r="AT120" s="36">
        <f t="shared" si="26"/>
        <v>0</v>
      </c>
      <c r="AU120" s="2"/>
    </row>
    <row r="121" spans="1:47" ht="15" customHeight="1" outlineLevel="2" x14ac:dyDescent="0.25">
      <c r="A121" s="21">
        <f t="shared" si="21"/>
        <v>115</v>
      </c>
      <c r="B121" s="327"/>
      <c r="C121" s="64" t="s">
        <v>192</v>
      </c>
      <c r="D121" s="63">
        <v>843.3</v>
      </c>
      <c r="E121" s="38">
        <f>'A-RR Cross-Reference '!FA121</f>
        <v>0</v>
      </c>
      <c r="AQ121" s="36">
        <f t="shared" si="34"/>
        <v>0</v>
      </c>
      <c r="AR121" s="38">
        <f t="shared" si="35"/>
        <v>0</v>
      </c>
      <c r="AT121" s="36">
        <f t="shared" si="26"/>
        <v>0</v>
      </c>
      <c r="AU121" s="2"/>
    </row>
    <row r="122" spans="1:47" ht="15" customHeight="1" outlineLevel="2" x14ac:dyDescent="0.25">
      <c r="A122" s="21">
        <f t="shared" si="21"/>
        <v>116</v>
      </c>
      <c r="B122" s="327"/>
      <c r="C122" s="64" t="s">
        <v>185</v>
      </c>
      <c r="D122" s="63">
        <v>843.4</v>
      </c>
      <c r="E122" s="38">
        <f>'A-RR Cross-Reference '!FA122</f>
        <v>0</v>
      </c>
      <c r="AQ122" s="36">
        <f t="shared" si="34"/>
        <v>0</v>
      </c>
      <c r="AR122" s="38">
        <f t="shared" si="35"/>
        <v>0</v>
      </c>
      <c r="AT122" s="36">
        <f t="shared" si="26"/>
        <v>0</v>
      </c>
      <c r="AU122" s="2"/>
    </row>
    <row r="123" spans="1:47" ht="15" customHeight="1" outlineLevel="2" x14ac:dyDescent="0.25">
      <c r="A123" s="21">
        <f t="shared" si="21"/>
        <v>117</v>
      </c>
      <c r="B123" s="327"/>
      <c r="C123" s="64" t="s">
        <v>193</v>
      </c>
      <c r="D123" s="63">
        <v>843.5</v>
      </c>
      <c r="E123" s="38">
        <f>'A-RR Cross-Reference '!FA123</f>
        <v>0</v>
      </c>
      <c r="AQ123" s="36">
        <f t="shared" si="34"/>
        <v>0</v>
      </c>
      <c r="AR123" s="38">
        <f t="shared" si="35"/>
        <v>0</v>
      </c>
      <c r="AT123" s="36">
        <f t="shared" si="26"/>
        <v>0</v>
      </c>
      <c r="AU123" s="2"/>
    </row>
    <row r="124" spans="1:47" ht="15" customHeight="1" outlineLevel="2" x14ac:dyDescent="0.25">
      <c r="A124" s="21">
        <f t="shared" si="21"/>
        <v>118</v>
      </c>
      <c r="B124" s="327"/>
      <c r="C124" s="64" t="s">
        <v>194</v>
      </c>
      <c r="D124" s="63">
        <v>843.6</v>
      </c>
      <c r="E124" s="38">
        <f>'A-RR Cross-Reference '!FA124</f>
        <v>0</v>
      </c>
      <c r="AQ124" s="36">
        <f t="shared" si="34"/>
        <v>0</v>
      </c>
      <c r="AR124" s="38">
        <f t="shared" si="35"/>
        <v>0</v>
      </c>
      <c r="AT124" s="36">
        <f t="shared" si="26"/>
        <v>0</v>
      </c>
      <c r="AU124" s="2"/>
    </row>
    <row r="125" spans="1:47" ht="15" customHeight="1" outlineLevel="2" x14ac:dyDescent="0.25">
      <c r="A125" s="21">
        <f t="shared" si="21"/>
        <v>119</v>
      </c>
      <c r="B125" s="327"/>
      <c r="C125" s="64" t="s">
        <v>195</v>
      </c>
      <c r="D125" s="63">
        <v>843.7</v>
      </c>
      <c r="E125" s="38">
        <f>'A-RR Cross-Reference '!FA125</f>
        <v>0</v>
      </c>
      <c r="AQ125" s="36">
        <f t="shared" si="34"/>
        <v>0</v>
      </c>
      <c r="AR125" s="38">
        <f t="shared" si="35"/>
        <v>0</v>
      </c>
      <c r="AT125" s="36">
        <f t="shared" si="26"/>
        <v>0</v>
      </c>
      <c r="AU125" s="2"/>
    </row>
    <row r="126" spans="1:47" ht="15" customHeight="1" outlineLevel="2" x14ac:dyDescent="0.25">
      <c r="A126" s="21">
        <f t="shared" si="21"/>
        <v>120</v>
      </c>
      <c r="B126" s="327"/>
      <c r="C126" s="64" t="s">
        <v>196</v>
      </c>
      <c r="D126" s="63">
        <v>843.8</v>
      </c>
      <c r="E126" s="38">
        <f>'A-RR Cross-Reference '!FA126</f>
        <v>0</v>
      </c>
      <c r="AQ126" s="36">
        <f t="shared" si="34"/>
        <v>0</v>
      </c>
      <c r="AR126" s="38">
        <f t="shared" si="35"/>
        <v>0</v>
      </c>
      <c r="AT126" s="36">
        <f t="shared" si="26"/>
        <v>0</v>
      </c>
      <c r="AU126" s="2"/>
    </row>
    <row r="127" spans="1:47" ht="15" customHeight="1" outlineLevel="2" x14ac:dyDescent="0.25">
      <c r="A127" s="21">
        <f t="shared" si="21"/>
        <v>121</v>
      </c>
      <c r="B127" s="327"/>
      <c r="C127" s="64" t="s">
        <v>186</v>
      </c>
      <c r="D127" s="63">
        <v>843.9</v>
      </c>
      <c r="E127" s="38">
        <f>'A-RR Cross-Reference '!FA127</f>
        <v>0</v>
      </c>
      <c r="AQ127" s="36">
        <f t="shared" si="34"/>
        <v>0</v>
      </c>
      <c r="AR127" s="38">
        <f t="shared" si="35"/>
        <v>0</v>
      </c>
      <c r="AT127" s="36">
        <f t="shared" si="26"/>
        <v>0</v>
      </c>
      <c r="AU127" s="2"/>
    </row>
    <row r="128" spans="1:47" ht="15" customHeight="1" outlineLevel="1" x14ac:dyDescent="0.25">
      <c r="A128" s="21">
        <f t="shared" si="21"/>
        <v>122</v>
      </c>
      <c r="B128" s="327"/>
      <c r="C128" s="334" t="s">
        <v>197</v>
      </c>
      <c r="D128" s="333"/>
      <c r="E128" s="46">
        <f>SUM(E119:E127)</f>
        <v>0</v>
      </c>
      <c r="F128" s="46">
        <f t="shared" ref="F128:AT128" si="36">SUM(F119:F127)</f>
        <v>0</v>
      </c>
      <c r="G128" s="46">
        <f t="shared" si="36"/>
        <v>0</v>
      </c>
      <c r="H128" s="46">
        <f t="shared" si="36"/>
        <v>0</v>
      </c>
      <c r="I128" s="46">
        <f t="shared" si="36"/>
        <v>0</v>
      </c>
      <c r="J128" s="46">
        <f t="shared" si="36"/>
        <v>0</v>
      </c>
      <c r="K128" s="46">
        <f t="shared" si="36"/>
        <v>0</v>
      </c>
      <c r="L128" s="46">
        <f t="shared" si="36"/>
        <v>0</v>
      </c>
      <c r="M128" s="46">
        <f t="shared" si="36"/>
        <v>0</v>
      </c>
      <c r="N128" s="46">
        <f t="shared" si="36"/>
        <v>0</v>
      </c>
      <c r="O128" s="46">
        <f t="shared" si="36"/>
        <v>0</v>
      </c>
      <c r="P128" s="46">
        <f t="shared" si="36"/>
        <v>0</v>
      </c>
      <c r="Q128" s="46">
        <f t="shared" si="36"/>
        <v>0</v>
      </c>
      <c r="R128" s="46">
        <f t="shared" si="36"/>
        <v>0</v>
      </c>
      <c r="S128" s="46">
        <f t="shared" si="36"/>
        <v>0</v>
      </c>
      <c r="T128" s="46">
        <f t="shared" si="36"/>
        <v>0</v>
      </c>
      <c r="U128" s="46">
        <f t="shared" si="36"/>
        <v>0</v>
      </c>
      <c r="V128" s="46">
        <f t="shared" si="36"/>
        <v>0</v>
      </c>
      <c r="W128" s="46">
        <f t="shared" si="36"/>
        <v>0</v>
      </c>
      <c r="X128" s="46">
        <f t="shared" si="36"/>
        <v>0</v>
      </c>
      <c r="Y128" s="46">
        <f t="shared" si="36"/>
        <v>0</v>
      </c>
      <c r="Z128" s="46">
        <f t="shared" si="36"/>
        <v>0</v>
      </c>
      <c r="AA128" s="46">
        <f t="shared" si="36"/>
        <v>0</v>
      </c>
      <c r="AB128" s="46">
        <f t="shared" si="36"/>
        <v>0</v>
      </c>
      <c r="AC128" s="46">
        <f t="shared" si="36"/>
        <v>0</v>
      </c>
      <c r="AD128" s="46">
        <f t="shared" si="36"/>
        <v>0</v>
      </c>
      <c r="AE128" s="46">
        <f t="shared" si="36"/>
        <v>0</v>
      </c>
      <c r="AF128" s="46">
        <f t="shared" si="36"/>
        <v>0</v>
      </c>
      <c r="AG128" s="46">
        <f t="shared" si="36"/>
        <v>0</v>
      </c>
      <c r="AH128" s="46">
        <f t="shared" si="36"/>
        <v>0</v>
      </c>
      <c r="AI128" s="46">
        <f t="shared" si="36"/>
        <v>0</v>
      </c>
      <c r="AJ128" s="46">
        <f t="shared" si="36"/>
        <v>0</v>
      </c>
      <c r="AK128" s="46">
        <f t="shared" si="36"/>
        <v>0</v>
      </c>
      <c r="AL128" s="46">
        <f t="shared" si="36"/>
        <v>0</v>
      </c>
      <c r="AM128" s="46">
        <f t="shared" si="36"/>
        <v>0</v>
      </c>
      <c r="AN128" s="46">
        <f t="shared" si="36"/>
        <v>0</v>
      </c>
      <c r="AO128" s="46">
        <f t="shared" si="36"/>
        <v>0</v>
      </c>
      <c r="AP128" s="46">
        <f t="shared" si="36"/>
        <v>0</v>
      </c>
      <c r="AQ128" s="46">
        <f t="shared" si="36"/>
        <v>0</v>
      </c>
      <c r="AR128" s="46">
        <f t="shared" si="36"/>
        <v>0</v>
      </c>
      <c r="AS128" s="46">
        <f t="shared" si="36"/>
        <v>0</v>
      </c>
      <c r="AT128" s="46">
        <f t="shared" si="36"/>
        <v>0</v>
      </c>
      <c r="AU128" s="2"/>
    </row>
    <row r="129" spans="1:47" ht="15" customHeight="1" outlineLevel="1" x14ac:dyDescent="0.25">
      <c r="A129" s="21">
        <f t="shared" si="21"/>
        <v>123</v>
      </c>
      <c r="B129" s="327"/>
      <c r="C129" s="66" t="s">
        <v>198</v>
      </c>
      <c r="D129" s="63">
        <v>844.1</v>
      </c>
      <c r="E129" s="38">
        <f>'A-RR Cross-Reference '!FA129</f>
        <v>4704361.8773653097</v>
      </c>
      <c r="AA129" s="67">
        <v>95916.220231016167</v>
      </c>
      <c r="AQ129" s="36">
        <f>SUM(F129:AP129)</f>
        <v>95916.220231016167</v>
      </c>
      <c r="AR129" s="38">
        <f>SUM(E129,AQ129)</f>
        <v>4800278.0975963259</v>
      </c>
      <c r="AT129" s="36">
        <f t="shared" si="26"/>
        <v>4800278.0975963259</v>
      </c>
      <c r="AU129" s="2"/>
    </row>
    <row r="130" spans="1:47" ht="15" customHeight="1" outlineLevel="1" x14ac:dyDescent="0.25">
      <c r="A130" s="21">
        <f t="shared" si="21"/>
        <v>124</v>
      </c>
      <c r="B130" s="328"/>
      <c r="C130" s="334" t="s">
        <v>199</v>
      </c>
      <c r="D130" s="333"/>
      <c r="E130" s="46">
        <f>SUM(E129)</f>
        <v>4704361.8773653097</v>
      </c>
      <c r="F130" s="46">
        <f t="shared" ref="F130:AT130" si="37">SUM(F129)</f>
        <v>0</v>
      </c>
      <c r="G130" s="46">
        <f t="shared" si="37"/>
        <v>0</v>
      </c>
      <c r="H130" s="46">
        <f t="shared" si="37"/>
        <v>0</v>
      </c>
      <c r="I130" s="46">
        <f t="shared" si="37"/>
        <v>0</v>
      </c>
      <c r="J130" s="46">
        <f t="shared" si="37"/>
        <v>0</v>
      </c>
      <c r="K130" s="46">
        <f t="shared" si="37"/>
        <v>0</v>
      </c>
      <c r="L130" s="46">
        <f t="shared" si="37"/>
        <v>0</v>
      </c>
      <c r="M130" s="46">
        <f t="shared" si="37"/>
        <v>0</v>
      </c>
      <c r="N130" s="46">
        <f t="shared" si="37"/>
        <v>0</v>
      </c>
      <c r="O130" s="46">
        <f t="shared" si="37"/>
        <v>0</v>
      </c>
      <c r="P130" s="46">
        <f t="shared" si="37"/>
        <v>0</v>
      </c>
      <c r="Q130" s="46">
        <f t="shared" si="37"/>
        <v>0</v>
      </c>
      <c r="R130" s="46">
        <f t="shared" si="37"/>
        <v>0</v>
      </c>
      <c r="S130" s="46">
        <f t="shared" si="37"/>
        <v>0</v>
      </c>
      <c r="T130" s="46">
        <f t="shared" si="37"/>
        <v>0</v>
      </c>
      <c r="U130" s="46">
        <f t="shared" si="37"/>
        <v>0</v>
      </c>
      <c r="V130" s="46">
        <f t="shared" si="37"/>
        <v>0</v>
      </c>
      <c r="W130" s="46">
        <f t="shared" si="37"/>
        <v>0</v>
      </c>
      <c r="X130" s="46">
        <f t="shared" si="37"/>
        <v>0</v>
      </c>
      <c r="Y130" s="46">
        <f t="shared" si="37"/>
        <v>0</v>
      </c>
      <c r="Z130" s="46">
        <f t="shared" si="37"/>
        <v>0</v>
      </c>
      <c r="AA130" s="46">
        <f t="shared" si="37"/>
        <v>95916.220231016167</v>
      </c>
      <c r="AB130" s="46">
        <f t="shared" si="37"/>
        <v>0</v>
      </c>
      <c r="AC130" s="46">
        <f t="shared" si="37"/>
        <v>0</v>
      </c>
      <c r="AD130" s="46">
        <f t="shared" si="37"/>
        <v>0</v>
      </c>
      <c r="AE130" s="46">
        <f t="shared" si="37"/>
        <v>0</v>
      </c>
      <c r="AF130" s="46">
        <f t="shared" si="37"/>
        <v>0</v>
      </c>
      <c r="AG130" s="46">
        <f t="shared" si="37"/>
        <v>0</v>
      </c>
      <c r="AH130" s="46">
        <f t="shared" si="37"/>
        <v>0</v>
      </c>
      <c r="AI130" s="46">
        <f t="shared" si="37"/>
        <v>0</v>
      </c>
      <c r="AJ130" s="46">
        <f t="shared" si="37"/>
        <v>0</v>
      </c>
      <c r="AK130" s="46">
        <f t="shared" si="37"/>
        <v>0</v>
      </c>
      <c r="AL130" s="46">
        <f t="shared" si="37"/>
        <v>0</v>
      </c>
      <c r="AM130" s="46">
        <f t="shared" si="37"/>
        <v>0</v>
      </c>
      <c r="AN130" s="46">
        <f t="shared" si="37"/>
        <v>0</v>
      </c>
      <c r="AO130" s="46">
        <f t="shared" si="37"/>
        <v>0</v>
      </c>
      <c r="AP130" s="46">
        <f t="shared" si="37"/>
        <v>0</v>
      </c>
      <c r="AQ130" s="46">
        <f t="shared" si="37"/>
        <v>95916.220231016167</v>
      </c>
      <c r="AR130" s="46">
        <f t="shared" si="37"/>
        <v>4800278.0975963259</v>
      </c>
      <c r="AS130" s="46">
        <f t="shared" si="37"/>
        <v>0</v>
      </c>
      <c r="AT130" s="46">
        <f t="shared" si="37"/>
        <v>4800278.0975963259</v>
      </c>
      <c r="AU130" s="2"/>
    </row>
    <row r="131" spans="1:47" ht="15" customHeight="1" outlineLevel="1" x14ac:dyDescent="0.25">
      <c r="A131" s="21">
        <f t="shared" si="21"/>
        <v>125</v>
      </c>
      <c r="B131" s="335" t="s">
        <v>200</v>
      </c>
      <c r="C131" s="335"/>
      <c r="D131" s="335"/>
      <c r="E131" s="46">
        <f>+E130+E128+E118+E111+E102</f>
        <v>8828729.8200744335</v>
      </c>
      <c r="F131" s="46">
        <f t="shared" ref="F131:AT131" si="38">+F130+F128+F118+F111+F102</f>
        <v>0</v>
      </c>
      <c r="G131" s="46">
        <f t="shared" si="38"/>
        <v>0</v>
      </c>
      <c r="H131" s="46">
        <f t="shared" si="38"/>
        <v>0</v>
      </c>
      <c r="I131" s="46">
        <f t="shared" si="38"/>
        <v>0</v>
      </c>
      <c r="J131" s="46">
        <f t="shared" si="38"/>
        <v>0</v>
      </c>
      <c r="K131" s="46">
        <f t="shared" si="38"/>
        <v>0</v>
      </c>
      <c r="L131" s="46">
        <f t="shared" si="38"/>
        <v>0</v>
      </c>
      <c r="M131" s="46">
        <f t="shared" si="38"/>
        <v>0</v>
      </c>
      <c r="N131" s="46">
        <f t="shared" si="38"/>
        <v>0</v>
      </c>
      <c r="O131" s="46">
        <f t="shared" si="38"/>
        <v>0</v>
      </c>
      <c r="P131" s="46">
        <f t="shared" si="38"/>
        <v>17314.928002630713</v>
      </c>
      <c r="Q131" s="46">
        <f t="shared" si="38"/>
        <v>0</v>
      </c>
      <c r="R131" s="46">
        <f t="shared" si="38"/>
        <v>0</v>
      </c>
      <c r="S131" s="46">
        <f t="shared" si="38"/>
        <v>0</v>
      </c>
      <c r="T131" s="46">
        <f t="shared" si="38"/>
        <v>0</v>
      </c>
      <c r="U131" s="46">
        <f t="shared" si="38"/>
        <v>0</v>
      </c>
      <c r="V131" s="46">
        <f t="shared" si="38"/>
        <v>0</v>
      </c>
      <c r="W131" s="46">
        <f t="shared" si="38"/>
        <v>0</v>
      </c>
      <c r="X131" s="46">
        <f t="shared" si="38"/>
        <v>0</v>
      </c>
      <c r="Y131" s="46">
        <f t="shared" si="38"/>
        <v>0</v>
      </c>
      <c r="Z131" s="46">
        <f t="shared" si="38"/>
        <v>0</v>
      </c>
      <c r="AA131" s="46">
        <f t="shared" si="38"/>
        <v>194056.54654408991</v>
      </c>
      <c r="AB131" s="46">
        <f t="shared" si="38"/>
        <v>0</v>
      </c>
      <c r="AC131" s="46">
        <f t="shared" si="38"/>
        <v>0</v>
      </c>
      <c r="AD131" s="46">
        <f t="shared" si="38"/>
        <v>0</v>
      </c>
      <c r="AE131" s="46">
        <f t="shared" si="38"/>
        <v>0</v>
      </c>
      <c r="AF131" s="46">
        <f t="shared" si="38"/>
        <v>0</v>
      </c>
      <c r="AG131" s="46">
        <f t="shared" si="38"/>
        <v>0</v>
      </c>
      <c r="AH131" s="46">
        <f t="shared" si="38"/>
        <v>0</v>
      </c>
      <c r="AI131" s="46">
        <f t="shared" si="38"/>
        <v>0</v>
      </c>
      <c r="AJ131" s="46">
        <f t="shared" si="38"/>
        <v>0</v>
      </c>
      <c r="AK131" s="46">
        <f t="shared" si="38"/>
        <v>0</v>
      </c>
      <c r="AL131" s="46">
        <f t="shared" si="38"/>
        <v>0</v>
      </c>
      <c r="AM131" s="46">
        <f t="shared" si="38"/>
        <v>0</v>
      </c>
      <c r="AN131" s="46">
        <f t="shared" si="38"/>
        <v>0</v>
      </c>
      <c r="AO131" s="46">
        <f t="shared" si="38"/>
        <v>0</v>
      </c>
      <c r="AP131" s="46">
        <f t="shared" si="38"/>
        <v>0</v>
      </c>
      <c r="AQ131" s="46">
        <f t="shared" si="38"/>
        <v>211371.47454672065</v>
      </c>
      <c r="AR131" s="46">
        <f t="shared" si="38"/>
        <v>9040101.2946211528</v>
      </c>
      <c r="AS131" s="46">
        <f t="shared" si="38"/>
        <v>0</v>
      </c>
      <c r="AT131" s="46">
        <f t="shared" si="38"/>
        <v>9040101.2946211528</v>
      </c>
      <c r="AU131" s="12">
        <v>0</v>
      </c>
    </row>
    <row r="132" spans="1:47" ht="15" customHeight="1" outlineLevel="2" x14ac:dyDescent="0.25">
      <c r="A132" s="21">
        <f t="shared" si="21"/>
        <v>126</v>
      </c>
      <c r="B132" s="306" t="s">
        <v>201</v>
      </c>
      <c r="C132" s="62" t="s">
        <v>169</v>
      </c>
      <c r="D132" s="68">
        <v>850</v>
      </c>
      <c r="E132" s="38">
        <f>'A-RR Cross-Reference '!FA132</f>
        <v>0</v>
      </c>
      <c r="AQ132" s="36">
        <f t="shared" ref="AQ132:AQ142" si="39">SUM(F132:AP132)</f>
        <v>0</v>
      </c>
      <c r="AR132" s="38">
        <f t="shared" ref="AR132:AR142" si="40">SUM(E132,AQ132)</f>
        <v>0</v>
      </c>
      <c r="AT132" s="36">
        <f t="shared" ref="AT132:AT150" si="41">SUM(AR132:AS132)</f>
        <v>0</v>
      </c>
      <c r="AU132" s="2"/>
    </row>
    <row r="133" spans="1:47" ht="15" customHeight="1" outlineLevel="2" x14ac:dyDescent="0.25">
      <c r="A133" s="21">
        <f t="shared" si="21"/>
        <v>127</v>
      </c>
      <c r="B133" s="327"/>
      <c r="C133" s="65" t="s">
        <v>202</v>
      </c>
      <c r="D133" s="58">
        <v>851</v>
      </c>
      <c r="E133" s="38">
        <f>'A-RR Cross-Reference '!FA133</f>
        <v>0</v>
      </c>
      <c r="AQ133" s="36">
        <f t="shared" si="39"/>
        <v>0</v>
      </c>
      <c r="AR133" s="38">
        <f t="shared" si="40"/>
        <v>0</v>
      </c>
      <c r="AT133" s="36">
        <f t="shared" si="41"/>
        <v>0</v>
      </c>
      <c r="AU133" s="2"/>
    </row>
    <row r="134" spans="1:47" ht="15" customHeight="1" outlineLevel="2" x14ac:dyDescent="0.25">
      <c r="A134" s="21">
        <f t="shared" si="21"/>
        <v>128</v>
      </c>
      <c r="B134" s="327"/>
      <c r="C134" s="65" t="s">
        <v>203</v>
      </c>
      <c r="D134" s="58">
        <v>852</v>
      </c>
      <c r="E134" s="38">
        <f>'A-RR Cross-Reference '!FA134</f>
        <v>0</v>
      </c>
      <c r="AQ134" s="36">
        <f t="shared" si="39"/>
        <v>0</v>
      </c>
      <c r="AR134" s="38">
        <f t="shared" si="40"/>
        <v>0</v>
      </c>
      <c r="AT134" s="36">
        <f t="shared" si="41"/>
        <v>0</v>
      </c>
      <c r="AU134" s="2"/>
    </row>
    <row r="135" spans="1:47" ht="15" customHeight="1" outlineLevel="2" x14ac:dyDescent="0.25">
      <c r="A135" s="21">
        <f t="shared" si="21"/>
        <v>129</v>
      </c>
      <c r="B135" s="327"/>
      <c r="C135" s="65" t="s">
        <v>204</v>
      </c>
      <c r="D135" s="58">
        <v>853</v>
      </c>
      <c r="E135" s="38">
        <f>'A-RR Cross-Reference '!FA135</f>
        <v>0</v>
      </c>
      <c r="AQ135" s="36">
        <f t="shared" si="39"/>
        <v>0</v>
      </c>
      <c r="AR135" s="38">
        <f t="shared" si="40"/>
        <v>0</v>
      </c>
      <c r="AT135" s="36">
        <f t="shared" si="41"/>
        <v>0</v>
      </c>
      <c r="AU135" s="2"/>
    </row>
    <row r="136" spans="1:47" ht="15" customHeight="1" outlineLevel="2" x14ac:dyDescent="0.25">
      <c r="A136" s="21">
        <f t="shared" si="21"/>
        <v>130</v>
      </c>
      <c r="B136" s="327"/>
      <c r="C136" s="65" t="s">
        <v>205</v>
      </c>
      <c r="D136" s="58">
        <v>854</v>
      </c>
      <c r="E136" s="38">
        <f>'A-RR Cross-Reference '!FA136</f>
        <v>0</v>
      </c>
      <c r="AQ136" s="36">
        <f t="shared" si="39"/>
        <v>0</v>
      </c>
      <c r="AR136" s="38">
        <f t="shared" si="40"/>
        <v>0</v>
      </c>
      <c r="AT136" s="36">
        <f t="shared" si="41"/>
        <v>0</v>
      </c>
      <c r="AU136" s="2"/>
    </row>
    <row r="137" spans="1:47" ht="15" customHeight="1" outlineLevel="2" x14ac:dyDescent="0.25">
      <c r="A137" s="21">
        <f t="shared" ref="A137:A200" si="42">A136+1</f>
        <v>131</v>
      </c>
      <c r="B137" s="327"/>
      <c r="C137" s="65" t="s">
        <v>206</v>
      </c>
      <c r="D137" s="58">
        <v>855</v>
      </c>
      <c r="E137" s="38">
        <f>'A-RR Cross-Reference '!FA137</f>
        <v>0</v>
      </c>
      <c r="AQ137" s="36">
        <f t="shared" si="39"/>
        <v>0</v>
      </c>
      <c r="AR137" s="38">
        <f t="shared" si="40"/>
        <v>0</v>
      </c>
      <c r="AT137" s="36">
        <f t="shared" si="41"/>
        <v>0</v>
      </c>
      <c r="AU137" s="2"/>
    </row>
    <row r="138" spans="1:47" ht="15" customHeight="1" outlineLevel="2" x14ac:dyDescent="0.25">
      <c r="A138" s="21">
        <f t="shared" si="42"/>
        <v>132</v>
      </c>
      <c r="B138" s="327"/>
      <c r="C138" s="65" t="s">
        <v>207</v>
      </c>
      <c r="D138" s="58">
        <v>856</v>
      </c>
      <c r="E138" s="38">
        <f>'A-RR Cross-Reference '!FA138</f>
        <v>0</v>
      </c>
      <c r="AQ138" s="36">
        <f t="shared" si="39"/>
        <v>0</v>
      </c>
      <c r="AR138" s="38">
        <f t="shared" si="40"/>
        <v>0</v>
      </c>
      <c r="AT138" s="36">
        <f t="shared" si="41"/>
        <v>0</v>
      </c>
      <c r="AU138" s="2"/>
    </row>
    <row r="139" spans="1:47" ht="15" customHeight="1" outlineLevel="2" x14ac:dyDescent="0.25">
      <c r="A139" s="21">
        <f t="shared" si="42"/>
        <v>133</v>
      </c>
      <c r="B139" s="327"/>
      <c r="C139" s="65" t="s">
        <v>175</v>
      </c>
      <c r="D139" s="58">
        <v>857</v>
      </c>
      <c r="E139" s="38">
        <f>'A-RR Cross-Reference '!FA139</f>
        <v>0</v>
      </c>
      <c r="AQ139" s="36">
        <f t="shared" si="39"/>
        <v>0</v>
      </c>
      <c r="AR139" s="38">
        <f t="shared" si="40"/>
        <v>0</v>
      </c>
      <c r="AT139" s="36">
        <f t="shared" si="41"/>
        <v>0</v>
      </c>
      <c r="AU139" s="2"/>
    </row>
    <row r="140" spans="1:47" ht="15" customHeight="1" outlineLevel="2" x14ac:dyDescent="0.25">
      <c r="A140" s="21">
        <f t="shared" si="42"/>
        <v>134</v>
      </c>
      <c r="B140" s="327"/>
      <c r="C140" s="65" t="s">
        <v>208</v>
      </c>
      <c r="D140" s="58">
        <v>858</v>
      </c>
      <c r="E140" s="38">
        <f>'A-RR Cross-Reference '!FA140</f>
        <v>0</v>
      </c>
      <c r="AQ140" s="36">
        <f t="shared" si="39"/>
        <v>0</v>
      </c>
      <c r="AR140" s="38">
        <f t="shared" si="40"/>
        <v>0</v>
      </c>
      <c r="AT140" s="36">
        <f t="shared" si="41"/>
        <v>0</v>
      </c>
      <c r="AU140" s="2"/>
    </row>
    <row r="141" spans="1:47" ht="15" customHeight="1" outlineLevel="2" x14ac:dyDescent="0.25">
      <c r="A141" s="21">
        <f t="shared" si="42"/>
        <v>135</v>
      </c>
      <c r="B141" s="327"/>
      <c r="C141" s="65" t="s">
        <v>178</v>
      </c>
      <c r="D141" s="58">
        <v>859</v>
      </c>
      <c r="E141" s="38">
        <f>'A-RR Cross-Reference '!FA141</f>
        <v>0</v>
      </c>
      <c r="AQ141" s="36">
        <f t="shared" si="39"/>
        <v>0</v>
      </c>
      <c r="AR141" s="38">
        <f t="shared" si="40"/>
        <v>0</v>
      </c>
      <c r="AT141" s="36">
        <f t="shared" si="41"/>
        <v>0</v>
      </c>
      <c r="AU141" s="2"/>
    </row>
    <row r="142" spans="1:47" ht="15" customHeight="1" outlineLevel="2" x14ac:dyDescent="0.25">
      <c r="A142" s="21">
        <f t="shared" si="42"/>
        <v>136</v>
      </c>
      <c r="B142" s="327"/>
      <c r="C142" s="65" t="s">
        <v>138</v>
      </c>
      <c r="D142" s="58">
        <v>860</v>
      </c>
      <c r="E142" s="38">
        <f>'A-RR Cross-Reference '!FA142</f>
        <v>0</v>
      </c>
      <c r="AQ142" s="36">
        <f t="shared" si="39"/>
        <v>0</v>
      </c>
      <c r="AR142" s="38">
        <f t="shared" si="40"/>
        <v>0</v>
      </c>
      <c r="AT142" s="36">
        <f t="shared" si="41"/>
        <v>0</v>
      </c>
      <c r="AU142" s="2"/>
    </row>
    <row r="143" spans="1:47" ht="15" customHeight="1" outlineLevel="1" x14ac:dyDescent="0.25">
      <c r="A143" s="21">
        <f t="shared" si="42"/>
        <v>137</v>
      </c>
      <c r="B143" s="327"/>
      <c r="C143" s="334" t="s">
        <v>209</v>
      </c>
      <c r="D143" s="333"/>
      <c r="E143" s="46">
        <f>SUM(E132:E142)</f>
        <v>0</v>
      </c>
      <c r="F143" s="46">
        <f t="shared" ref="F143:AT143" si="43">SUM(F132:F142)</f>
        <v>0</v>
      </c>
      <c r="G143" s="46">
        <f t="shared" si="43"/>
        <v>0</v>
      </c>
      <c r="H143" s="46">
        <f t="shared" si="43"/>
        <v>0</v>
      </c>
      <c r="I143" s="46">
        <f t="shared" si="43"/>
        <v>0</v>
      </c>
      <c r="J143" s="46">
        <f t="shared" si="43"/>
        <v>0</v>
      </c>
      <c r="K143" s="46">
        <f t="shared" si="43"/>
        <v>0</v>
      </c>
      <c r="L143" s="46">
        <f t="shared" si="43"/>
        <v>0</v>
      </c>
      <c r="M143" s="46">
        <f t="shared" si="43"/>
        <v>0</v>
      </c>
      <c r="N143" s="46">
        <f t="shared" si="43"/>
        <v>0</v>
      </c>
      <c r="O143" s="46">
        <f t="shared" si="43"/>
        <v>0</v>
      </c>
      <c r="P143" s="46">
        <f t="shared" si="43"/>
        <v>0</v>
      </c>
      <c r="Q143" s="46">
        <f t="shared" si="43"/>
        <v>0</v>
      </c>
      <c r="R143" s="46">
        <f t="shared" si="43"/>
        <v>0</v>
      </c>
      <c r="S143" s="46">
        <f t="shared" si="43"/>
        <v>0</v>
      </c>
      <c r="T143" s="46">
        <f t="shared" si="43"/>
        <v>0</v>
      </c>
      <c r="U143" s="46">
        <f t="shared" si="43"/>
        <v>0</v>
      </c>
      <c r="V143" s="46">
        <f t="shared" si="43"/>
        <v>0</v>
      </c>
      <c r="W143" s="46">
        <f t="shared" si="43"/>
        <v>0</v>
      </c>
      <c r="X143" s="46">
        <f t="shared" si="43"/>
        <v>0</v>
      </c>
      <c r="Y143" s="46">
        <f t="shared" si="43"/>
        <v>0</v>
      </c>
      <c r="Z143" s="46">
        <f t="shared" si="43"/>
        <v>0</v>
      </c>
      <c r="AA143" s="46">
        <f t="shared" si="43"/>
        <v>0</v>
      </c>
      <c r="AB143" s="46">
        <f t="shared" si="43"/>
        <v>0</v>
      </c>
      <c r="AC143" s="46">
        <f t="shared" si="43"/>
        <v>0</v>
      </c>
      <c r="AD143" s="46">
        <f t="shared" si="43"/>
        <v>0</v>
      </c>
      <c r="AE143" s="46">
        <f t="shared" si="43"/>
        <v>0</v>
      </c>
      <c r="AF143" s="46">
        <f t="shared" si="43"/>
        <v>0</v>
      </c>
      <c r="AG143" s="46">
        <f t="shared" si="43"/>
        <v>0</v>
      </c>
      <c r="AH143" s="46">
        <f t="shared" si="43"/>
        <v>0</v>
      </c>
      <c r="AI143" s="46">
        <f t="shared" si="43"/>
        <v>0</v>
      </c>
      <c r="AJ143" s="46">
        <f t="shared" si="43"/>
        <v>0</v>
      </c>
      <c r="AK143" s="46">
        <f t="shared" si="43"/>
        <v>0</v>
      </c>
      <c r="AL143" s="46">
        <f t="shared" si="43"/>
        <v>0</v>
      </c>
      <c r="AM143" s="46">
        <f t="shared" si="43"/>
        <v>0</v>
      </c>
      <c r="AN143" s="46">
        <f t="shared" si="43"/>
        <v>0</v>
      </c>
      <c r="AO143" s="46">
        <f t="shared" si="43"/>
        <v>0</v>
      </c>
      <c r="AP143" s="46">
        <f t="shared" si="43"/>
        <v>0</v>
      </c>
      <c r="AQ143" s="46">
        <f t="shared" si="43"/>
        <v>0</v>
      </c>
      <c r="AR143" s="46">
        <f t="shared" si="43"/>
        <v>0</v>
      </c>
      <c r="AS143" s="46">
        <f t="shared" si="43"/>
        <v>0</v>
      </c>
      <c r="AT143" s="46">
        <f t="shared" si="43"/>
        <v>0</v>
      </c>
      <c r="AU143" s="2"/>
    </row>
    <row r="144" spans="1:47" ht="15" customHeight="1" outlineLevel="2" x14ac:dyDescent="0.25">
      <c r="A144" s="21">
        <f t="shared" si="42"/>
        <v>138</v>
      </c>
      <c r="B144" s="327"/>
      <c r="C144" s="62" t="s">
        <v>139</v>
      </c>
      <c r="D144" s="68">
        <v>861</v>
      </c>
      <c r="E144" s="38">
        <f>'A-RR Cross-Reference '!FA144</f>
        <v>0</v>
      </c>
      <c r="AQ144" s="36">
        <f t="shared" ref="AQ144:AQ150" si="44">SUM(F144:AP144)</f>
        <v>0</v>
      </c>
      <c r="AR144" s="38">
        <f t="shared" ref="AR144:AR150" si="45">SUM(E144,AQ144)</f>
        <v>0</v>
      </c>
      <c r="AT144" s="36">
        <f t="shared" si="41"/>
        <v>0</v>
      </c>
      <c r="AU144" s="2"/>
    </row>
    <row r="145" spans="1:47" ht="15" customHeight="1" outlineLevel="2" x14ac:dyDescent="0.25">
      <c r="A145" s="21">
        <f t="shared" si="42"/>
        <v>139</v>
      </c>
      <c r="B145" s="327"/>
      <c r="C145" s="65" t="s">
        <v>140</v>
      </c>
      <c r="D145" s="58">
        <v>862</v>
      </c>
      <c r="E145" s="38">
        <f>'A-RR Cross-Reference '!FA145</f>
        <v>0</v>
      </c>
      <c r="AQ145" s="36">
        <f t="shared" si="44"/>
        <v>0</v>
      </c>
      <c r="AR145" s="38">
        <f t="shared" si="45"/>
        <v>0</v>
      </c>
      <c r="AT145" s="36">
        <f t="shared" si="41"/>
        <v>0</v>
      </c>
      <c r="AU145" s="2"/>
    </row>
    <row r="146" spans="1:47" ht="15" customHeight="1" outlineLevel="2" x14ac:dyDescent="0.25">
      <c r="A146" s="21">
        <f t="shared" si="42"/>
        <v>140</v>
      </c>
      <c r="B146" s="327"/>
      <c r="C146" s="65" t="s">
        <v>210</v>
      </c>
      <c r="D146" s="58">
        <v>863</v>
      </c>
      <c r="E146" s="38">
        <f>'A-RR Cross-Reference '!FA146</f>
        <v>0</v>
      </c>
      <c r="AQ146" s="36">
        <f t="shared" si="44"/>
        <v>0</v>
      </c>
      <c r="AR146" s="38">
        <f t="shared" si="45"/>
        <v>0</v>
      </c>
      <c r="AT146" s="36">
        <f t="shared" si="41"/>
        <v>0</v>
      </c>
      <c r="AU146" s="2"/>
    </row>
    <row r="147" spans="1:47" ht="15" customHeight="1" outlineLevel="2" x14ac:dyDescent="0.25">
      <c r="A147" s="21">
        <f t="shared" si="42"/>
        <v>141</v>
      </c>
      <c r="B147" s="327"/>
      <c r="C147" s="65" t="s">
        <v>183</v>
      </c>
      <c r="D147" s="58">
        <v>864</v>
      </c>
      <c r="E147" s="38">
        <f>'A-RR Cross-Reference '!FA147</f>
        <v>0</v>
      </c>
      <c r="AQ147" s="36">
        <f t="shared" si="44"/>
        <v>0</v>
      </c>
      <c r="AR147" s="38">
        <f t="shared" si="45"/>
        <v>0</v>
      </c>
      <c r="AT147" s="36">
        <f t="shared" si="41"/>
        <v>0</v>
      </c>
      <c r="AU147" s="2"/>
    </row>
    <row r="148" spans="1:47" ht="15" customHeight="1" outlineLevel="2" x14ac:dyDescent="0.25">
      <c r="A148" s="21">
        <f t="shared" si="42"/>
        <v>142</v>
      </c>
      <c r="B148" s="327"/>
      <c r="C148" s="65" t="s">
        <v>184</v>
      </c>
      <c r="D148" s="58">
        <v>865</v>
      </c>
      <c r="E148" s="38">
        <f>'A-RR Cross-Reference '!FA148</f>
        <v>0</v>
      </c>
      <c r="AQ148" s="36">
        <f t="shared" si="44"/>
        <v>0</v>
      </c>
      <c r="AR148" s="38">
        <f t="shared" si="45"/>
        <v>0</v>
      </c>
      <c r="AT148" s="36">
        <f t="shared" si="41"/>
        <v>0</v>
      </c>
      <c r="AU148" s="2"/>
    </row>
    <row r="149" spans="1:47" ht="15" customHeight="1" outlineLevel="2" x14ac:dyDescent="0.25">
      <c r="A149" s="21">
        <f t="shared" si="42"/>
        <v>143</v>
      </c>
      <c r="B149" s="327"/>
      <c r="C149" s="65" t="s">
        <v>211</v>
      </c>
      <c r="D149" s="58">
        <v>866</v>
      </c>
      <c r="E149" s="38">
        <f>'A-RR Cross-Reference '!FA149</f>
        <v>0</v>
      </c>
      <c r="AQ149" s="36">
        <f t="shared" si="44"/>
        <v>0</v>
      </c>
      <c r="AR149" s="38">
        <f t="shared" si="45"/>
        <v>0</v>
      </c>
      <c r="AT149" s="36">
        <f t="shared" si="41"/>
        <v>0</v>
      </c>
      <c r="AU149" s="2"/>
    </row>
    <row r="150" spans="1:47" ht="15" customHeight="1" outlineLevel="2" x14ac:dyDescent="0.25">
      <c r="A150" s="21">
        <f t="shared" si="42"/>
        <v>144</v>
      </c>
      <c r="B150" s="327"/>
      <c r="C150" s="65" t="s">
        <v>186</v>
      </c>
      <c r="D150" s="58">
        <v>867</v>
      </c>
      <c r="E150" s="38">
        <f>'A-RR Cross-Reference '!FA150</f>
        <v>0</v>
      </c>
      <c r="AQ150" s="36">
        <f t="shared" si="44"/>
        <v>0</v>
      </c>
      <c r="AR150" s="38">
        <f t="shared" si="45"/>
        <v>0</v>
      </c>
      <c r="AT150" s="36">
        <f t="shared" si="41"/>
        <v>0</v>
      </c>
      <c r="AU150" s="2"/>
    </row>
    <row r="151" spans="1:47" ht="15" customHeight="1" outlineLevel="1" x14ac:dyDescent="0.25">
      <c r="A151" s="21">
        <f t="shared" si="42"/>
        <v>145</v>
      </c>
      <c r="B151" s="328"/>
      <c r="C151" s="334" t="s">
        <v>212</v>
      </c>
      <c r="D151" s="333"/>
      <c r="E151" s="46">
        <f>SUM(E144:E150)</f>
        <v>0</v>
      </c>
      <c r="F151" s="46">
        <f t="shared" ref="F151:AT151" si="46">SUM(F144:F150)</f>
        <v>0</v>
      </c>
      <c r="G151" s="46">
        <f t="shared" si="46"/>
        <v>0</v>
      </c>
      <c r="H151" s="46">
        <f t="shared" si="46"/>
        <v>0</v>
      </c>
      <c r="I151" s="46">
        <f t="shared" si="46"/>
        <v>0</v>
      </c>
      <c r="J151" s="46">
        <f t="shared" si="46"/>
        <v>0</v>
      </c>
      <c r="K151" s="46">
        <f t="shared" si="46"/>
        <v>0</v>
      </c>
      <c r="L151" s="46">
        <f t="shared" si="46"/>
        <v>0</v>
      </c>
      <c r="M151" s="46">
        <f t="shared" si="46"/>
        <v>0</v>
      </c>
      <c r="N151" s="46">
        <f t="shared" si="46"/>
        <v>0</v>
      </c>
      <c r="O151" s="46">
        <f t="shared" si="46"/>
        <v>0</v>
      </c>
      <c r="P151" s="46">
        <f t="shared" si="46"/>
        <v>0</v>
      </c>
      <c r="Q151" s="46">
        <f t="shared" si="46"/>
        <v>0</v>
      </c>
      <c r="R151" s="46">
        <f t="shared" si="46"/>
        <v>0</v>
      </c>
      <c r="S151" s="46">
        <f t="shared" si="46"/>
        <v>0</v>
      </c>
      <c r="T151" s="46">
        <f t="shared" si="46"/>
        <v>0</v>
      </c>
      <c r="U151" s="46">
        <f t="shared" si="46"/>
        <v>0</v>
      </c>
      <c r="V151" s="46">
        <f t="shared" si="46"/>
        <v>0</v>
      </c>
      <c r="W151" s="46">
        <f t="shared" si="46"/>
        <v>0</v>
      </c>
      <c r="X151" s="46">
        <f t="shared" si="46"/>
        <v>0</v>
      </c>
      <c r="Y151" s="46">
        <f t="shared" si="46"/>
        <v>0</v>
      </c>
      <c r="Z151" s="46">
        <f t="shared" si="46"/>
        <v>0</v>
      </c>
      <c r="AA151" s="46">
        <f t="shared" si="46"/>
        <v>0</v>
      </c>
      <c r="AB151" s="46">
        <f t="shared" si="46"/>
        <v>0</v>
      </c>
      <c r="AC151" s="46">
        <f t="shared" si="46"/>
        <v>0</v>
      </c>
      <c r="AD151" s="46">
        <f t="shared" si="46"/>
        <v>0</v>
      </c>
      <c r="AE151" s="46">
        <f t="shared" si="46"/>
        <v>0</v>
      </c>
      <c r="AF151" s="46">
        <f t="shared" si="46"/>
        <v>0</v>
      </c>
      <c r="AG151" s="46">
        <f t="shared" si="46"/>
        <v>0</v>
      </c>
      <c r="AH151" s="46">
        <f t="shared" si="46"/>
        <v>0</v>
      </c>
      <c r="AI151" s="46">
        <f t="shared" si="46"/>
        <v>0</v>
      </c>
      <c r="AJ151" s="46">
        <f t="shared" si="46"/>
        <v>0</v>
      </c>
      <c r="AK151" s="46">
        <f t="shared" si="46"/>
        <v>0</v>
      </c>
      <c r="AL151" s="46">
        <f t="shared" si="46"/>
        <v>0</v>
      </c>
      <c r="AM151" s="46">
        <f t="shared" si="46"/>
        <v>0</v>
      </c>
      <c r="AN151" s="46">
        <f t="shared" si="46"/>
        <v>0</v>
      </c>
      <c r="AO151" s="46">
        <f t="shared" si="46"/>
        <v>0</v>
      </c>
      <c r="AP151" s="46">
        <f t="shared" si="46"/>
        <v>0</v>
      </c>
      <c r="AQ151" s="46">
        <f t="shared" si="46"/>
        <v>0</v>
      </c>
      <c r="AR151" s="46">
        <f t="shared" si="46"/>
        <v>0</v>
      </c>
      <c r="AS151" s="46">
        <f t="shared" si="46"/>
        <v>0</v>
      </c>
      <c r="AT151" s="46">
        <f t="shared" si="46"/>
        <v>0</v>
      </c>
      <c r="AU151" s="2"/>
    </row>
    <row r="152" spans="1:47" ht="15" customHeight="1" outlineLevel="1" x14ac:dyDescent="0.25">
      <c r="A152" s="21">
        <f t="shared" si="42"/>
        <v>146</v>
      </c>
      <c r="B152" s="335" t="s">
        <v>213</v>
      </c>
      <c r="C152" s="335"/>
      <c r="D152" s="335"/>
      <c r="E152" s="46">
        <f>+E151+E143</f>
        <v>0</v>
      </c>
      <c r="F152" s="46">
        <f t="shared" ref="F152:AT152" si="47">+F151+F143</f>
        <v>0</v>
      </c>
      <c r="G152" s="46">
        <f t="shared" si="47"/>
        <v>0</v>
      </c>
      <c r="H152" s="46">
        <f t="shared" si="47"/>
        <v>0</v>
      </c>
      <c r="I152" s="46">
        <f t="shared" si="47"/>
        <v>0</v>
      </c>
      <c r="J152" s="46">
        <f t="shared" si="47"/>
        <v>0</v>
      </c>
      <c r="K152" s="46">
        <f t="shared" si="47"/>
        <v>0</v>
      </c>
      <c r="L152" s="46">
        <f t="shared" si="47"/>
        <v>0</v>
      </c>
      <c r="M152" s="46">
        <f t="shared" si="47"/>
        <v>0</v>
      </c>
      <c r="N152" s="46">
        <f t="shared" si="47"/>
        <v>0</v>
      </c>
      <c r="O152" s="46">
        <f t="shared" si="47"/>
        <v>0</v>
      </c>
      <c r="P152" s="46">
        <f t="shared" si="47"/>
        <v>0</v>
      </c>
      <c r="Q152" s="46">
        <f t="shared" si="47"/>
        <v>0</v>
      </c>
      <c r="R152" s="46">
        <f t="shared" si="47"/>
        <v>0</v>
      </c>
      <c r="S152" s="46">
        <f t="shared" si="47"/>
        <v>0</v>
      </c>
      <c r="T152" s="46">
        <f t="shared" si="47"/>
        <v>0</v>
      </c>
      <c r="U152" s="46">
        <f t="shared" si="47"/>
        <v>0</v>
      </c>
      <c r="V152" s="46">
        <f t="shared" si="47"/>
        <v>0</v>
      </c>
      <c r="W152" s="46">
        <f t="shared" si="47"/>
        <v>0</v>
      </c>
      <c r="X152" s="46">
        <f t="shared" si="47"/>
        <v>0</v>
      </c>
      <c r="Y152" s="46">
        <f t="shared" si="47"/>
        <v>0</v>
      </c>
      <c r="Z152" s="46">
        <f t="shared" si="47"/>
        <v>0</v>
      </c>
      <c r="AA152" s="46">
        <f t="shared" si="47"/>
        <v>0</v>
      </c>
      <c r="AB152" s="46">
        <f t="shared" si="47"/>
        <v>0</v>
      </c>
      <c r="AC152" s="46">
        <f t="shared" si="47"/>
        <v>0</v>
      </c>
      <c r="AD152" s="46">
        <f t="shared" si="47"/>
        <v>0</v>
      </c>
      <c r="AE152" s="46">
        <f t="shared" si="47"/>
        <v>0</v>
      </c>
      <c r="AF152" s="46">
        <f t="shared" si="47"/>
        <v>0</v>
      </c>
      <c r="AG152" s="46">
        <f t="shared" si="47"/>
        <v>0</v>
      </c>
      <c r="AH152" s="46">
        <f t="shared" si="47"/>
        <v>0</v>
      </c>
      <c r="AI152" s="46">
        <f t="shared" si="47"/>
        <v>0</v>
      </c>
      <c r="AJ152" s="46">
        <f t="shared" si="47"/>
        <v>0</v>
      </c>
      <c r="AK152" s="46">
        <f t="shared" si="47"/>
        <v>0</v>
      </c>
      <c r="AL152" s="46">
        <f t="shared" si="47"/>
        <v>0</v>
      </c>
      <c r="AM152" s="46">
        <f t="shared" si="47"/>
        <v>0</v>
      </c>
      <c r="AN152" s="46">
        <f t="shared" si="47"/>
        <v>0</v>
      </c>
      <c r="AO152" s="46">
        <f t="shared" si="47"/>
        <v>0</v>
      </c>
      <c r="AP152" s="46">
        <f t="shared" si="47"/>
        <v>0</v>
      </c>
      <c r="AQ152" s="46">
        <f t="shared" si="47"/>
        <v>0</v>
      </c>
      <c r="AR152" s="46">
        <f t="shared" si="47"/>
        <v>0</v>
      </c>
      <c r="AS152" s="46">
        <f t="shared" si="47"/>
        <v>0</v>
      </c>
      <c r="AT152" s="46">
        <f t="shared" si="47"/>
        <v>0</v>
      </c>
      <c r="AU152" s="2"/>
    </row>
    <row r="153" spans="1:47" ht="15" customHeight="1" outlineLevel="2" x14ac:dyDescent="0.25">
      <c r="A153" s="21">
        <f t="shared" si="42"/>
        <v>147</v>
      </c>
      <c r="B153" s="306" t="s">
        <v>214</v>
      </c>
      <c r="C153" s="60" t="s">
        <v>169</v>
      </c>
      <c r="D153" s="69">
        <v>870</v>
      </c>
      <c r="E153" s="38">
        <f>'A-RR Cross-Reference '!FA153</f>
        <v>2680498.1403348697</v>
      </c>
      <c r="G153" s="37"/>
      <c r="H153" s="37"/>
      <c r="I153" s="37"/>
      <c r="J153" s="37"/>
      <c r="K153" s="37"/>
      <c r="L153" s="37"/>
      <c r="M153" s="37"/>
      <c r="N153" s="37"/>
      <c r="O153" s="37"/>
      <c r="P153" s="35">
        <v>33097.814660009673</v>
      </c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8">
        <v>91299.777205230668</v>
      </c>
      <c r="AC153" s="37"/>
      <c r="AD153" s="37"/>
      <c r="AE153" s="37"/>
      <c r="AF153" s="37"/>
      <c r="AG153" s="37"/>
      <c r="AH153" s="37"/>
      <c r="AI153" s="37"/>
      <c r="AN153" s="37"/>
      <c r="AP153" s="37"/>
      <c r="AQ153" s="36">
        <f t="shared" ref="AQ153:AQ164" si="48">SUM(F153:AP153)</f>
        <v>124397.59186524033</v>
      </c>
      <c r="AR153" s="38">
        <f t="shared" ref="AR153:AR164" si="49">SUM(E153,AQ153)</f>
        <v>2804895.7322001099</v>
      </c>
      <c r="AT153" s="36">
        <f t="shared" ref="AT153:AT175" si="50">SUM(AR153:AS153)</f>
        <v>2804895.7322001099</v>
      </c>
      <c r="AU153" s="2"/>
    </row>
    <row r="154" spans="1:47" ht="15" customHeight="1" outlineLevel="2" x14ac:dyDescent="0.25">
      <c r="A154" s="21">
        <f t="shared" si="42"/>
        <v>148</v>
      </c>
      <c r="B154" s="327"/>
      <c r="C154" s="43" t="s">
        <v>215</v>
      </c>
      <c r="D154" s="53">
        <v>871</v>
      </c>
      <c r="E154" s="38">
        <f>'A-RR Cross-Reference '!FA154</f>
        <v>285588.83592423267</v>
      </c>
      <c r="G154" s="37"/>
      <c r="H154" s="37"/>
      <c r="I154" s="37"/>
      <c r="J154" s="37"/>
      <c r="K154" s="37"/>
      <c r="L154" s="37"/>
      <c r="M154" s="37"/>
      <c r="N154" s="37"/>
      <c r="O154" s="37"/>
      <c r="P154" s="35">
        <v>5230.3101975168383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8">
        <v>9041.6245766331558</v>
      </c>
      <c r="AC154" s="37"/>
      <c r="AD154" s="37"/>
      <c r="AE154" s="37"/>
      <c r="AF154" s="37"/>
      <c r="AG154" s="37"/>
      <c r="AH154" s="37"/>
      <c r="AI154" s="37"/>
      <c r="AN154" s="37"/>
      <c r="AP154" s="37"/>
      <c r="AQ154" s="36">
        <f t="shared" si="48"/>
        <v>14271.934774149995</v>
      </c>
      <c r="AR154" s="38">
        <f t="shared" si="49"/>
        <v>299860.77069838264</v>
      </c>
      <c r="AT154" s="36">
        <f t="shared" si="50"/>
        <v>299860.77069838264</v>
      </c>
      <c r="AU154" s="2"/>
    </row>
    <row r="155" spans="1:47" ht="15" customHeight="1" outlineLevel="2" x14ac:dyDescent="0.25">
      <c r="A155" s="21">
        <f t="shared" si="42"/>
        <v>149</v>
      </c>
      <c r="B155" s="327"/>
      <c r="C155" s="43" t="s">
        <v>204</v>
      </c>
      <c r="D155" s="53">
        <v>872</v>
      </c>
      <c r="E155" s="38">
        <f>'A-RR Cross-Reference '!FA155</f>
        <v>0</v>
      </c>
      <c r="P155" s="6"/>
      <c r="AQ155" s="36">
        <f t="shared" si="48"/>
        <v>0</v>
      </c>
      <c r="AR155" s="38">
        <f t="shared" si="49"/>
        <v>0</v>
      </c>
      <c r="AT155" s="36">
        <f t="shared" si="50"/>
        <v>0</v>
      </c>
      <c r="AU155" s="2"/>
    </row>
    <row r="156" spans="1:47" ht="15" customHeight="1" outlineLevel="2" x14ac:dyDescent="0.25">
      <c r="A156" s="21">
        <f t="shared" si="42"/>
        <v>150</v>
      </c>
      <c r="B156" s="327"/>
      <c r="C156" s="43" t="s">
        <v>216</v>
      </c>
      <c r="D156" s="53">
        <v>873</v>
      </c>
      <c r="E156" s="38">
        <f>'A-RR Cross-Reference '!FA156</f>
        <v>0</v>
      </c>
      <c r="P156" s="6"/>
      <c r="AQ156" s="36">
        <f t="shared" si="48"/>
        <v>0</v>
      </c>
      <c r="AR156" s="38">
        <f t="shared" si="49"/>
        <v>0</v>
      </c>
      <c r="AT156" s="36">
        <f t="shared" si="50"/>
        <v>0</v>
      </c>
      <c r="AU156" s="2"/>
    </row>
    <row r="157" spans="1:47" ht="15" customHeight="1" outlineLevel="2" x14ac:dyDescent="0.25">
      <c r="A157" s="21">
        <f t="shared" si="42"/>
        <v>151</v>
      </c>
      <c r="B157" s="327"/>
      <c r="C157" s="43" t="s">
        <v>217</v>
      </c>
      <c r="D157" s="53">
        <v>874</v>
      </c>
      <c r="E157" s="38">
        <f>'A-RR Cross-Reference '!FA157</f>
        <v>22440004.470402014</v>
      </c>
      <c r="G157" s="37"/>
      <c r="H157" s="37"/>
      <c r="I157" s="37"/>
      <c r="J157" s="37"/>
      <c r="K157" s="37"/>
      <c r="L157" s="37"/>
      <c r="M157" s="37"/>
      <c r="N157" s="37"/>
      <c r="O157" s="37"/>
      <c r="P157" s="35">
        <v>24197.826769463758</v>
      </c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8">
        <v>478823.54649782181</v>
      </c>
      <c r="AC157" s="37"/>
      <c r="AD157" s="37"/>
      <c r="AE157" s="37"/>
      <c r="AF157" s="37"/>
      <c r="AG157" s="37"/>
      <c r="AH157" s="37"/>
      <c r="AI157" s="37"/>
      <c r="AN157" s="37"/>
      <c r="AP157" s="37"/>
      <c r="AQ157" s="36">
        <f t="shared" si="48"/>
        <v>503021.37326728558</v>
      </c>
      <c r="AR157" s="38">
        <f t="shared" si="49"/>
        <v>22943025.843669299</v>
      </c>
      <c r="AT157" s="36">
        <f t="shared" si="50"/>
        <v>22943025.843669299</v>
      </c>
      <c r="AU157" s="2"/>
    </row>
    <row r="158" spans="1:47" ht="15" customHeight="1" outlineLevel="2" x14ac:dyDescent="0.25">
      <c r="A158" s="21">
        <f t="shared" si="42"/>
        <v>152</v>
      </c>
      <c r="B158" s="327"/>
      <c r="C158" s="43" t="s">
        <v>218</v>
      </c>
      <c r="D158" s="53">
        <v>875</v>
      </c>
      <c r="E158" s="38">
        <f>'A-RR Cross-Reference '!FA158</f>
        <v>1775737.2285691502</v>
      </c>
      <c r="G158" s="37"/>
      <c r="H158" s="37"/>
      <c r="I158" s="37"/>
      <c r="J158" s="37"/>
      <c r="K158" s="37"/>
      <c r="L158" s="37"/>
      <c r="M158" s="37"/>
      <c r="N158" s="37"/>
      <c r="O158" s="37"/>
      <c r="P158" s="35">
        <v>9182.3726060157478</v>
      </c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8">
        <v>42935.844330394873</v>
      </c>
      <c r="AC158" s="37"/>
      <c r="AD158" s="37"/>
      <c r="AE158" s="37"/>
      <c r="AF158" s="37"/>
      <c r="AG158" s="37"/>
      <c r="AH158" s="37"/>
      <c r="AI158" s="37"/>
      <c r="AN158" s="37"/>
      <c r="AP158" s="37"/>
      <c r="AQ158" s="36">
        <f t="shared" si="48"/>
        <v>52118.216936410623</v>
      </c>
      <c r="AR158" s="38">
        <f t="shared" si="49"/>
        <v>1827855.4455055608</v>
      </c>
      <c r="AT158" s="36">
        <f t="shared" si="50"/>
        <v>1827855.4455055608</v>
      </c>
      <c r="AU158" s="2"/>
    </row>
    <row r="159" spans="1:47" ht="15" customHeight="1" outlineLevel="2" x14ac:dyDescent="0.25">
      <c r="A159" s="21">
        <f t="shared" si="42"/>
        <v>153</v>
      </c>
      <c r="B159" s="327"/>
      <c r="C159" s="43" t="s">
        <v>219</v>
      </c>
      <c r="D159" s="53">
        <v>876</v>
      </c>
      <c r="E159" s="38">
        <f>'A-RR Cross-Reference '!FA159</f>
        <v>392749.72865082638</v>
      </c>
      <c r="G159" s="37"/>
      <c r="H159" s="37"/>
      <c r="I159" s="37"/>
      <c r="J159" s="37"/>
      <c r="K159" s="37"/>
      <c r="L159" s="37"/>
      <c r="M159" s="37"/>
      <c r="N159" s="37"/>
      <c r="O159" s="37"/>
      <c r="P159" s="35">
        <v>6252.0830074466057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8">
        <v>11797.521643604152</v>
      </c>
      <c r="AC159" s="37"/>
      <c r="AD159" s="37"/>
      <c r="AE159" s="37"/>
      <c r="AF159" s="37"/>
      <c r="AG159" s="37"/>
      <c r="AH159" s="37"/>
      <c r="AI159" s="37"/>
      <c r="AN159" s="37"/>
      <c r="AP159" s="37"/>
      <c r="AQ159" s="36">
        <f t="shared" si="48"/>
        <v>18049.604651050759</v>
      </c>
      <c r="AR159" s="38">
        <f t="shared" si="49"/>
        <v>410799.33330187714</v>
      </c>
      <c r="AT159" s="36">
        <f t="shared" si="50"/>
        <v>410799.33330187714</v>
      </c>
      <c r="AU159" s="2"/>
    </row>
    <row r="160" spans="1:47" ht="15" customHeight="1" outlineLevel="2" x14ac:dyDescent="0.25">
      <c r="A160" s="21">
        <f t="shared" si="42"/>
        <v>154</v>
      </c>
      <c r="B160" s="327"/>
      <c r="C160" s="43" t="s">
        <v>220</v>
      </c>
      <c r="D160" s="53">
        <v>877</v>
      </c>
      <c r="E160" s="38">
        <f>'A-RR Cross-Reference '!FA160</f>
        <v>0</v>
      </c>
      <c r="P160" s="6"/>
      <c r="AQ160" s="36">
        <f t="shared" si="48"/>
        <v>0</v>
      </c>
      <c r="AR160" s="38">
        <f t="shared" si="49"/>
        <v>0</v>
      </c>
      <c r="AT160" s="36">
        <f t="shared" si="50"/>
        <v>0</v>
      </c>
      <c r="AU160" s="2"/>
    </row>
    <row r="161" spans="1:47" ht="15" customHeight="1" outlineLevel="2" x14ac:dyDescent="0.25">
      <c r="A161" s="21">
        <f t="shared" si="42"/>
        <v>155</v>
      </c>
      <c r="B161" s="327"/>
      <c r="C161" s="43" t="s">
        <v>221</v>
      </c>
      <c r="D161" s="53">
        <v>878</v>
      </c>
      <c r="E161" s="38">
        <f>'A-RR Cross-Reference '!FA161</f>
        <v>2894974.6553517049</v>
      </c>
      <c r="G161" s="37"/>
      <c r="H161" s="37"/>
      <c r="I161" s="37"/>
      <c r="J161" s="37"/>
      <c r="K161" s="37"/>
      <c r="L161" s="37"/>
      <c r="M161" s="37"/>
      <c r="N161" s="37"/>
      <c r="O161" s="37"/>
      <c r="P161" s="35">
        <v>10238.522702903578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8">
        <v>88532.995952180587</v>
      </c>
      <c r="AC161" s="37"/>
      <c r="AD161" s="37"/>
      <c r="AE161" s="37"/>
      <c r="AF161" s="37"/>
      <c r="AG161" s="37"/>
      <c r="AH161" s="37"/>
      <c r="AI161" s="37"/>
      <c r="AN161" s="37"/>
      <c r="AP161" s="37"/>
      <c r="AQ161" s="36">
        <f t="shared" si="48"/>
        <v>98771.518655084161</v>
      </c>
      <c r="AR161" s="38">
        <f t="shared" si="49"/>
        <v>2993746.174006789</v>
      </c>
      <c r="AT161" s="36">
        <f t="shared" si="50"/>
        <v>2993746.174006789</v>
      </c>
      <c r="AU161" s="2"/>
    </row>
    <row r="162" spans="1:47" ht="15" customHeight="1" outlineLevel="2" x14ac:dyDescent="0.25">
      <c r="A162" s="21">
        <f t="shared" si="42"/>
        <v>156</v>
      </c>
      <c r="B162" s="327"/>
      <c r="C162" s="43" t="s">
        <v>222</v>
      </c>
      <c r="D162" s="53">
        <v>879</v>
      </c>
      <c r="E162" s="38">
        <f>'A-RR Cross-Reference '!FA162</f>
        <v>3466865.4562253519</v>
      </c>
      <c r="G162" s="37"/>
      <c r="H162" s="37"/>
      <c r="I162" s="37"/>
      <c r="J162" s="37"/>
      <c r="K162" s="37"/>
      <c r="L162" s="37"/>
      <c r="M162" s="37"/>
      <c r="N162" s="37"/>
      <c r="O162" s="37"/>
      <c r="P162" s="35">
        <v>5333.8610071386029</v>
      </c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8">
        <v>109652.64213173417</v>
      </c>
      <c r="AC162" s="37"/>
      <c r="AD162" s="37"/>
      <c r="AE162" s="37"/>
      <c r="AF162" s="37"/>
      <c r="AG162" s="37"/>
      <c r="AH162" s="37"/>
      <c r="AI162" s="37"/>
      <c r="AN162" s="37"/>
      <c r="AP162" s="37"/>
      <c r="AQ162" s="36">
        <f t="shared" si="48"/>
        <v>114986.50313887278</v>
      </c>
      <c r="AR162" s="38">
        <f t="shared" si="49"/>
        <v>3581851.9593642247</v>
      </c>
      <c r="AT162" s="36">
        <f t="shared" si="50"/>
        <v>3581851.9593642247</v>
      </c>
      <c r="AU162" s="2"/>
    </row>
    <row r="163" spans="1:47" ht="15" customHeight="1" outlineLevel="2" x14ac:dyDescent="0.25">
      <c r="A163" s="21">
        <f t="shared" si="42"/>
        <v>157</v>
      </c>
      <c r="B163" s="327"/>
      <c r="C163" s="43" t="s">
        <v>178</v>
      </c>
      <c r="D163" s="53">
        <v>880</v>
      </c>
      <c r="E163" s="38">
        <f>'A-RR Cross-Reference '!FA163</f>
        <v>17296126.027089458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35">
        <v>151886.73823394391</v>
      </c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8">
        <v>541094.9003531523</v>
      </c>
      <c r="AC163" s="37"/>
      <c r="AD163" s="37"/>
      <c r="AE163" s="37"/>
      <c r="AF163" s="37"/>
      <c r="AG163" s="37"/>
      <c r="AH163" s="37"/>
      <c r="AI163" s="37"/>
      <c r="AN163" s="37"/>
      <c r="AP163" s="37"/>
      <c r="AQ163" s="36">
        <f t="shared" si="48"/>
        <v>692981.63858709624</v>
      </c>
      <c r="AR163" s="38">
        <f t="shared" si="49"/>
        <v>17989107.665676553</v>
      </c>
      <c r="AT163" s="36">
        <f t="shared" si="50"/>
        <v>17989107.665676553</v>
      </c>
      <c r="AU163" s="2"/>
    </row>
    <row r="164" spans="1:47" ht="15" customHeight="1" outlineLevel="2" x14ac:dyDescent="0.25">
      <c r="A164" s="21">
        <f t="shared" si="42"/>
        <v>158</v>
      </c>
      <c r="B164" s="327"/>
      <c r="C164" s="43" t="s">
        <v>138</v>
      </c>
      <c r="D164" s="53">
        <v>881</v>
      </c>
      <c r="E164" s="38">
        <f>'A-RR Cross-Reference '!FA164</f>
        <v>132992.12101687508</v>
      </c>
      <c r="G164" s="37"/>
      <c r="H164" s="37"/>
      <c r="I164" s="37"/>
      <c r="J164" s="37"/>
      <c r="K164" s="37"/>
      <c r="L164" s="37"/>
      <c r="M164" s="37"/>
      <c r="N164" s="37"/>
      <c r="O164" s="37"/>
      <c r="P164" s="35">
        <v>79.319277259384336</v>
      </c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8">
        <v>377.08667682958185</v>
      </c>
      <c r="AC164" s="37"/>
      <c r="AD164" s="37"/>
      <c r="AE164" s="37"/>
      <c r="AF164" s="37"/>
      <c r="AG164" s="37"/>
      <c r="AH164" s="37"/>
      <c r="AI164" s="37"/>
      <c r="AN164" s="37"/>
      <c r="AP164" s="37"/>
      <c r="AQ164" s="36">
        <f t="shared" si="48"/>
        <v>456.40595408896615</v>
      </c>
      <c r="AR164" s="38">
        <f t="shared" si="49"/>
        <v>133448.52697096404</v>
      </c>
      <c r="AT164" s="36">
        <f t="shared" si="50"/>
        <v>133448.52697096404</v>
      </c>
      <c r="AU164" s="2"/>
    </row>
    <row r="165" spans="1:47" ht="15" customHeight="1" outlineLevel="1" x14ac:dyDescent="0.25">
      <c r="A165" s="21">
        <f t="shared" si="42"/>
        <v>159</v>
      </c>
      <c r="B165" s="327"/>
      <c r="C165" s="332" t="s">
        <v>223</v>
      </c>
      <c r="D165" s="333"/>
      <c r="E165" s="46">
        <f>SUM(E153:E164)</f>
        <v>51365536.663564488</v>
      </c>
      <c r="F165" s="46">
        <f t="shared" ref="F165:AT165" si="51">SUM(F153:F164)</f>
        <v>0</v>
      </c>
      <c r="G165" s="46">
        <f t="shared" si="51"/>
        <v>0</v>
      </c>
      <c r="H165" s="46">
        <f t="shared" si="51"/>
        <v>0</v>
      </c>
      <c r="I165" s="46">
        <f t="shared" si="51"/>
        <v>0</v>
      </c>
      <c r="J165" s="46">
        <f t="shared" si="51"/>
        <v>0</v>
      </c>
      <c r="K165" s="46">
        <f t="shared" si="51"/>
        <v>0</v>
      </c>
      <c r="L165" s="46">
        <f t="shared" si="51"/>
        <v>0</v>
      </c>
      <c r="M165" s="46">
        <f t="shared" si="51"/>
        <v>0</v>
      </c>
      <c r="N165" s="46">
        <f t="shared" si="51"/>
        <v>0</v>
      </c>
      <c r="O165" s="46">
        <f t="shared" si="51"/>
        <v>0</v>
      </c>
      <c r="P165" s="46">
        <f t="shared" si="51"/>
        <v>245498.84846169807</v>
      </c>
      <c r="Q165" s="46">
        <f t="shared" si="51"/>
        <v>0</v>
      </c>
      <c r="R165" s="46">
        <f t="shared" si="51"/>
        <v>0</v>
      </c>
      <c r="S165" s="46">
        <f t="shared" si="51"/>
        <v>0</v>
      </c>
      <c r="T165" s="46">
        <f t="shared" si="51"/>
        <v>0</v>
      </c>
      <c r="U165" s="46">
        <f t="shared" si="51"/>
        <v>0</v>
      </c>
      <c r="V165" s="46">
        <f t="shared" si="51"/>
        <v>0</v>
      </c>
      <c r="W165" s="46">
        <f t="shared" si="51"/>
        <v>0</v>
      </c>
      <c r="X165" s="46">
        <f t="shared" si="51"/>
        <v>0</v>
      </c>
      <c r="Y165" s="46">
        <f t="shared" si="51"/>
        <v>0</v>
      </c>
      <c r="Z165" s="46">
        <f t="shared" si="51"/>
        <v>0</v>
      </c>
      <c r="AA165" s="46">
        <f t="shared" si="51"/>
        <v>1373555.9393675812</v>
      </c>
      <c r="AB165" s="46">
        <f t="shared" si="51"/>
        <v>0</v>
      </c>
      <c r="AC165" s="46">
        <f t="shared" si="51"/>
        <v>0</v>
      </c>
      <c r="AD165" s="46">
        <f t="shared" si="51"/>
        <v>0</v>
      </c>
      <c r="AE165" s="46">
        <f t="shared" si="51"/>
        <v>0</v>
      </c>
      <c r="AF165" s="46">
        <f t="shared" si="51"/>
        <v>0</v>
      </c>
      <c r="AG165" s="46">
        <f t="shared" si="51"/>
        <v>0</v>
      </c>
      <c r="AH165" s="46">
        <f t="shared" si="51"/>
        <v>0</v>
      </c>
      <c r="AI165" s="46">
        <f t="shared" si="51"/>
        <v>0</v>
      </c>
      <c r="AJ165" s="46">
        <f t="shared" si="51"/>
        <v>0</v>
      </c>
      <c r="AK165" s="46">
        <f t="shared" si="51"/>
        <v>0</v>
      </c>
      <c r="AL165" s="46">
        <f t="shared" si="51"/>
        <v>0</v>
      </c>
      <c r="AM165" s="46">
        <f t="shared" si="51"/>
        <v>0</v>
      </c>
      <c r="AN165" s="46">
        <f t="shared" si="51"/>
        <v>0</v>
      </c>
      <c r="AO165" s="46">
        <f t="shared" si="51"/>
        <v>0</v>
      </c>
      <c r="AP165" s="46">
        <f t="shared" si="51"/>
        <v>0</v>
      </c>
      <c r="AQ165" s="46">
        <f t="shared" si="51"/>
        <v>1619054.7878292794</v>
      </c>
      <c r="AR165" s="46">
        <f t="shared" si="51"/>
        <v>52984591.451393768</v>
      </c>
      <c r="AS165" s="46">
        <f t="shared" si="51"/>
        <v>0</v>
      </c>
      <c r="AT165" s="46">
        <f t="shared" si="51"/>
        <v>52984591.451393768</v>
      </c>
      <c r="AU165" s="2"/>
    </row>
    <row r="166" spans="1:47" ht="15" customHeight="1" outlineLevel="2" x14ac:dyDescent="0.25">
      <c r="A166" s="21">
        <f t="shared" si="42"/>
        <v>160</v>
      </c>
      <c r="B166" s="327"/>
      <c r="C166" s="43" t="s">
        <v>139</v>
      </c>
      <c r="D166" s="53">
        <v>885</v>
      </c>
      <c r="E166" s="38">
        <f>'A-RR Cross-Reference '!FA166</f>
        <v>186067.41415959189</v>
      </c>
      <c r="G166" s="37"/>
      <c r="H166" s="37"/>
      <c r="I166" s="37"/>
      <c r="J166" s="37"/>
      <c r="K166" s="37"/>
      <c r="L166" s="37"/>
      <c r="M166" s="37"/>
      <c r="N166" s="37"/>
      <c r="O166" s="37"/>
      <c r="P166" s="35">
        <v>974.65503542329395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8">
        <v>5857.5732404750015</v>
      </c>
      <c r="AC166" s="37"/>
      <c r="AD166" s="37"/>
      <c r="AE166" s="37"/>
      <c r="AF166" s="37"/>
      <c r="AG166" s="37"/>
      <c r="AH166" s="37"/>
      <c r="AI166" s="37"/>
      <c r="AN166" s="37"/>
      <c r="AP166" s="37"/>
      <c r="AQ166" s="36">
        <f t="shared" ref="AQ166:AQ175" si="52">SUM(F166:AP166)</f>
        <v>6832.2282758982956</v>
      </c>
      <c r="AR166" s="38">
        <f t="shared" ref="AR166:AR175" si="53">SUM(E166,AQ166)</f>
        <v>192899.64243549018</v>
      </c>
      <c r="AT166" s="36">
        <f t="shared" si="50"/>
        <v>192899.64243549018</v>
      </c>
      <c r="AU166" s="2"/>
    </row>
    <row r="167" spans="1:47" ht="15" customHeight="1" outlineLevel="2" x14ac:dyDescent="0.25">
      <c r="A167" s="21">
        <f t="shared" si="42"/>
        <v>161</v>
      </c>
      <c r="B167" s="327"/>
      <c r="C167" s="43" t="s">
        <v>140</v>
      </c>
      <c r="D167" s="53">
        <v>886</v>
      </c>
      <c r="E167" s="38">
        <f>'A-RR Cross-Reference '!FA167</f>
        <v>141509.3954261016</v>
      </c>
      <c r="G167" s="37"/>
      <c r="H167" s="37"/>
      <c r="I167" s="37"/>
      <c r="J167" s="37"/>
      <c r="K167" s="37"/>
      <c r="L167" s="37"/>
      <c r="M167" s="37"/>
      <c r="N167" s="37"/>
      <c r="O167" s="37"/>
      <c r="P167" s="35">
        <v>357.48181444753669</v>
      </c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8">
        <v>3481.6362259264861</v>
      </c>
      <c r="AC167" s="37"/>
      <c r="AD167" s="37"/>
      <c r="AE167" s="37"/>
      <c r="AF167" s="37"/>
      <c r="AG167" s="37"/>
      <c r="AH167" s="37"/>
      <c r="AI167" s="37"/>
      <c r="AN167" s="37"/>
      <c r="AP167" s="37"/>
      <c r="AQ167" s="36">
        <f t="shared" si="52"/>
        <v>3839.1180403740227</v>
      </c>
      <c r="AR167" s="38">
        <f t="shared" si="53"/>
        <v>145348.51346647562</v>
      </c>
      <c r="AT167" s="36">
        <f t="shared" si="50"/>
        <v>145348.51346647562</v>
      </c>
      <c r="AU167" s="2"/>
    </row>
    <row r="168" spans="1:47" ht="15" customHeight="1" outlineLevel="2" x14ac:dyDescent="0.25">
      <c r="A168" s="21">
        <f t="shared" si="42"/>
        <v>162</v>
      </c>
      <c r="B168" s="327"/>
      <c r="C168" s="43" t="s">
        <v>210</v>
      </c>
      <c r="D168" s="53">
        <v>887</v>
      </c>
      <c r="E168" s="38">
        <f>'A-RR Cross-Reference '!FA168</f>
        <v>9498181.2715137117</v>
      </c>
      <c r="G168" s="37"/>
      <c r="H168" s="37"/>
      <c r="I168" s="37"/>
      <c r="J168" s="37"/>
      <c r="K168" s="37"/>
      <c r="L168" s="37"/>
      <c r="M168" s="37"/>
      <c r="N168" s="37"/>
      <c r="O168" s="37"/>
      <c r="P168" s="35">
        <v>37547.338484999549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8">
        <v>257999.39998535439</v>
      </c>
      <c r="AC168" s="37"/>
      <c r="AD168" s="37"/>
      <c r="AE168" s="37"/>
      <c r="AF168" s="37"/>
      <c r="AG168" s="37"/>
      <c r="AH168" s="37"/>
      <c r="AI168" s="37"/>
      <c r="AN168" s="37"/>
      <c r="AP168" s="37"/>
      <c r="AQ168" s="36">
        <f t="shared" si="52"/>
        <v>295546.73847035394</v>
      </c>
      <c r="AR168" s="38">
        <f t="shared" si="53"/>
        <v>9793728.0099840648</v>
      </c>
      <c r="AT168" s="36">
        <f t="shared" si="50"/>
        <v>9793728.0099840648</v>
      </c>
      <c r="AU168" s="2"/>
    </row>
    <row r="169" spans="1:47" ht="15" customHeight="1" outlineLevel="2" x14ac:dyDescent="0.25">
      <c r="A169" s="21">
        <f t="shared" si="42"/>
        <v>163</v>
      </c>
      <c r="B169" s="327"/>
      <c r="C169" s="43" t="s">
        <v>183</v>
      </c>
      <c r="D169" s="53">
        <v>888</v>
      </c>
      <c r="E169" s="38">
        <f>'A-RR Cross-Reference '!FA169</f>
        <v>0</v>
      </c>
      <c r="P169" s="6"/>
      <c r="AQ169" s="36">
        <f t="shared" si="52"/>
        <v>0</v>
      </c>
      <c r="AR169" s="38">
        <f t="shared" si="53"/>
        <v>0</v>
      </c>
      <c r="AT169" s="36">
        <f t="shared" si="50"/>
        <v>0</v>
      </c>
      <c r="AU169" s="2"/>
    </row>
    <row r="170" spans="1:47" ht="15" customHeight="1" outlineLevel="2" x14ac:dyDescent="0.25">
      <c r="A170" s="21">
        <f t="shared" si="42"/>
        <v>164</v>
      </c>
      <c r="B170" s="327"/>
      <c r="C170" s="43" t="s">
        <v>224</v>
      </c>
      <c r="D170" s="53">
        <v>889</v>
      </c>
      <c r="E170" s="38">
        <f>'A-RR Cross-Reference '!FA170</f>
        <v>891686.11481049377</v>
      </c>
      <c r="G170" s="37"/>
      <c r="H170" s="37"/>
      <c r="I170" s="37"/>
      <c r="J170" s="37"/>
      <c r="K170" s="37"/>
      <c r="L170" s="37"/>
      <c r="M170" s="37"/>
      <c r="N170" s="37"/>
      <c r="O170" s="37"/>
      <c r="P170" s="35">
        <v>3934.7526625154974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8">
        <v>26824.972017147229</v>
      </c>
      <c r="AC170" s="37"/>
      <c r="AD170" s="37"/>
      <c r="AE170" s="37"/>
      <c r="AF170" s="37"/>
      <c r="AG170" s="37"/>
      <c r="AH170" s="37"/>
      <c r="AI170" s="37"/>
      <c r="AN170" s="37"/>
      <c r="AP170" s="37"/>
      <c r="AQ170" s="36">
        <f t="shared" si="52"/>
        <v>30759.724679662726</v>
      </c>
      <c r="AR170" s="38">
        <f t="shared" si="53"/>
        <v>922445.8394901565</v>
      </c>
      <c r="AT170" s="36">
        <f t="shared" si="50"/>
        <v>922445.8394901565</v>
      </c>
      <c r="AU170" s="2"/>
    </row>
    <row r="171" spans="1:47" ht="15" customHeight="1" outlineLevel="2" x14ac:dyDescent="0.25">
      <c r="A171" s="21">
        <f t="shared" si="42"/>
        <v>165</v>
      </c>
      <c r="B171" s="327"/>
      <c r="C171" s="43" t="s">
        <v>225</v>
      </c>
      <c r="D171" s="53">
        <v>890</v>
      </c>
      <c r="E171" s="38">
        <f>'A-RR Cross-Reference '!FA171</f>
        <v>149960.14550024699</v>
      </c>
      <c r="G171" s="37"/>
      <c r="H171" s="37"/>
      <c r="I171" s="37"/>
      <c r="J171" s="37"/>
      <c r="K171" s="37"/>
      <c r="L171" s="37"/>
      <c r="M171" s="37"/>
      <c r="N171" s="37"/>
      <c r="O171" s="37"/>
      <c r="P171" s="35">
        <v>387.27503277988268</v>
      </c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8">
        <v>5057.0139956056082</v>
      </c>
      <c r="AC171" s="37"/>
      <c r="AD171" s="37"/>
      <c r="AE171" s="37"/>
      <c r="AF171" s="37"/>
      <c r="AG171" s="37"/>
      <c r="AH171" s="37"/>
      <c r="AI171" s="37"/>
      <c r="AN171" s="37"/>
      <c r="AP171" s="37"/>
      <c r="AQ171" s="36">
        <f t="shared" si="52"/>
        <v>5444.2890283854913</v>
      </c>
      <c r="AR171" s="38">
        <f t="shared" si="53"/>
        <v>155404.43452863247</v>
      </c>
      <c r="AT171" s="36">
        <f t="shared" si="50"/>
        <v>155404.43452863247</v>
      </c>
      <c r="AU171" s="2"/>
    </row>
    <row r="172" spans="1:47" ht="15" customHeight="1" outlineLevel="2" x14ac:dyDescent="0.25">
      <c r="A172" s="21">
        <f t="shared" si="42"/>
        <v>166</v>
      </c>
      <c r="B172" s="327"/>
      <c r="C172" s="43" t="s">
        <v>226</v>
      </c>
      <c r="D172" s="53">
        <v>891</v>
      </c>
      <c r="E172" s="38">
        <f>'A-RR Cross-Reference '!FA172</f>
        <v>0</v>
      </c>
      <c r="P172" s="6"/>
      <c r="AQ172" s="36">
        <f t="shared" si="52"/>
        <v>0</v>
      </c>
      <c r="AR172" s="38">
        <f t="shared" si="53"/>
        <v>0</v>
      </c>
      <c r="AT172" s="36">
        <f t="shared" si="50"/>
        <v>0</v>
      </c>
      <c r="AU172" s="2"/>
    </row>
    <row r="173" spans="1:47" ht="15" customHeight="1" outlineLevel="2" x14ac:dyDescent="0.25">
      <c r="A173" s="21">
        <f t="shared" si="42"/>
        <v>167</v>
      </c>
      <c r="B173" s="327"/>
      <c r="C173" s="43" t="s">
        <v>227</v>
      </c>
      <c r="D173" s="53">
        <v>892</v>
      </c>
      <c r="E173" s="38">
        <f>'A-RR Cross-Reference '!FA173</f>
        <v>6437434.4553339537</v>
      </c>
      <c r="G173" s="37"/>
      <c r="H173" s="37"/>
      <c r="I173" s="37"/>
      <c r="J173" s="37"/>
      <c r="K173" s="37"/>
      <c r="L173" s="37"/>
      <c r="M173" s="37"/>
      <c r="N173" s="37"/>
      <c r="O173" s="37"/>
      <c r="P173" s="35">
        <v>7265.2952601892748</v>
      </c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8">
        <v>141792.8643488856</v>
      </c>
      <c r="AC173" s="37"/>
      <c r="AD173" s="37"/>
      <c r="AE173" s="37"/>
      <c r="AF173" s="37"/>
      <c r="AG173" s="37"/>
      <c r="AH173" s="37"/>
      <c r="AI173" s="37"/>
      <c r="AN173" s="37"/>
      <c r="AP173" s="37"/>
      <c r="AQ173" s="36">
        <f t="shared" si="52"/>
        <v>149058.15960907488</v>
      </c>
      <c r="AR173" s="38">
        <f t="shared" si="53"/>
        <v>6586492.6149430284</v>
      </c>
      <c r="AT173" s="36">
        <f t="shared" si="50"/>
        <v>6586492.6149430284</v>
      </c>
      <c r="AU173" s="2"/>
    </row>
    <row r="174" spans="1:47" ht="15" customHeight="1" outlineLevel="2" x14ac:dyDescent="0.25">
      <c r="A174" s="21">
        <f t="shared" si="42"/>
        <v>168</v>
      </c>
      <c r="B174" s="327"/>
      <c r="C174" s="43" t="s">
        <v>228</v>
      </c>
      <c r="D174" s="53">
        <v>893</v>
      </c>
      <c r="E174" s="38">
        <f>'A-RR Cross-Reference '!FA174</f>
        <v>1320036.669356036</v>
      </c>
      <c r="G174" s="37"/>
      <c r="H174" s="37"/>
      <c r="I174" s="37"/>
      <c r="J174" s="37"/>
      <c r="K174" s="37"/>
      <c r="L174" s="37"/>
      <c r="M174" s="37"/>
      <c r="N174" s="37"/>
      <c r="O174" s="37"/>
      <c r="P174" s="35">
        <v>8368.0316687831637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8">
        <v>45198.313602272887</v>
      </c>
      <c r="AC174" s="37"/>
      <c r="AD174" s="37"/>
      <c r="AE174" s="37"/>
      <c r="AF174" s="37"/>
      <c r="AG174" s="37"/>
      <c r="AH174" s="37"/>
      <c r="AI174" s="37"/>
      <c r="AN174" s="37"/>
      <c r="AP174" s="37"/>
      <c r="AQ174" s="36">
        <f t="shared" si="52"/>
        <v>53566.345271056052</v>
      </c>
      <c r="AR174" s="38">
        <f t="shared" si="53"/>
        <v>1373603.0146270921</v>
      </c>
      <c r="AT174" s="36">
        <f t="shared" si="50"/>
        <v>1373603.0146270921</v>
      </c>
      <c r="AU174" s="2"/>
    </row>
    <row r="175" spans="1:47" ht="15" customHeight="1" outlineLevel="2" x14ac:dyDescent="0.25">
      <c r="A175" s="21">
        <f t="shared" si="42"/>
        <v>169</v>
      </c>
      <c r="B175" s="327"/>
      <c r="C175" s="43" t="s">
        <v>186</v>
      </c>
      <c r="D175" s="53">
        <v>894</v>
      </c>
      <c r="E175" s="38">
        <f>'A-RR Cross-Reference '!FA175</f>
        <v>402887.69138135074</v>
      </c>
      <c r="G175" s="37"/>
      <c r="H175" s="37"/>
      <c r="I175" s="37"/>
      <c r="J175" s="37"/>
      <c r="K175" s="37"/>
      <c r="L175" s="37"/>
      <c r="M175" s="37"/>
      <c r="N175" s="37"/>
      <c r="O175" s="37"/>
      <c r="P175" s="35">
        <v>2114.8021572006728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8">
        <v>11216.558072380139</v>
      </c>
      <c r="AC175" s="37"/>
      <c r="AD175" s="37"/>
      <c r="AE175" s="37"/>
      <c r="AF175" s="37"/>
      <c r="AG175" s="37"/>
      <c r="AH175" s="37"/>
      <c r="AI175" s="37"/>
      <c r="AN175" s="37"/>
      <c r="AP175" s="37"/>
      <c r="AQ175" s="36">
        <f t="shared" si="52"/>
        <v>13331.360229580812</v>
      </c>
      <c r="AR175" s="38">
        <f t="shared" si="53"/>
        <v>416219.05161093158</v>
      </c>
      <c r="AT175" s="36">
        <f t="shared" si="50"/>
        <v>416219.05161093158</v>
      </c>
      <c r="AU175" s="2"/>
    </row>
    <row r="176" spans="1:47" ht="15" customHeight="1" outlineLevel="1" x14ac:dyDescent="0.25">
      <c r="A176" s="21">
        <f t="shared" si="42"/>
        <v>170</v>
      </c>
      <c r="B176" s="328"/>
      <c r="C176" s="332" t="s">
        <v>229</v>
      </c>
      <c r="D176" s="333"/>
      <c r="E176" s="46">
        <f>SUM(E166:E175)</f>
        <v>19027763.157481488</v>
      </c>
      <c r="F176" s="46">
        <f t="shared" ref="F176:AT176" si="54">SUM(F166:F175)</f>
        <v>0</v>
      </c>
      <c r="G176" s="46">
        <f t="shared" si="54"/>
        <v>0</v>
      </c>
      <c r="H176" s="46">
        <f t="shared" si="54"/>
        <v>0</v>
      </c>
      <c r="I176" s="46">
        <f t="shared" si="54"/>
        <v>0</v>
      </c>
      <c r="J176" s="46">
        <f t="shared" si="54"/>
        <v>0</v>
      </c>
      <c r="K176" s="46">
        <f t="shared" si="54"/>
        <v>0</v>
      </c>
      <c r="L176" s="46">
        <f t="shared" si="54"/>
        <v>0</v>
      </c>
      <c r="M176" s="46">
        <f t="shared" si="54"/>
        <v>0</v>
      </c>
      <c r="N176" s="46">
        <f t="shared" si="54"/>
        <v>0</v>
      </c>
      <c r="O176" s="46">
        <f t="shared" si="54"/>
        <v>0</v>
      </c>
      <c r="P176" s="46">
        <f t="shared" si="54"/>
        <v>60949.632116338878</v>
      </c>
      <c r="Q176" s="46">
        <f t="shared" si="54"/>
        <v>0</v>
      </c>
      <c r="R176" s="46">
        <f t="shared" si="54"/>
        <v>0</v>
      </c>
      <c r="S176" s="46">
        <f t="shared" si="54"/>
        <v>0</v>
      </c>
      <c r="T176" s="46">
        <f t="shared" si="54"/>
        <v>0</v>
      </c>
      <c r="U176" s="46">
        <f t="shared" si="54"/>
        <v>0</v>
      </c>
      <c r="V176" s="46">
        <f t="shared" si="54"/>
        <v>0</v>
      </c>
      <c r="W176" s="46">
        <f t="shared" si="54"/>
        <v>0</v>
      </c>
      <c r="X176" s="46">
        <f t="shared" si="54"/>
        <v>0</v>
      </c>
      <c r="Y176" s="46">
        <f t="shared" si="54"/>
        <v>0</v>
      </c>
      <c r="Z176" s="46">
        <f t="shared" si="54"/>
        <v>0</v>
      </c>
      <c r="AA176" s="46">
        <f t="shared" si="54"/>
        <v>497428.33148804738</v>
      </c>
      <c r="AB176" s="46">
        <f t="shared" si="54"/>
        <v>0</v>
      </c>
      <c r="AC176" s="46">
        <f t="shared" si="54"/>
        <v>0</v>
      </c>
      <c r="AD176" s="46">
        <f t="shared" si="54"/>
        <v>0</v>
      </c>
      <c r="AE176" s="46">
        <f t="shared" si="54"/>
        <v>0</v>
      </c>
      <c r="AF176" s="46">
        <f t="shared" si="54"/>
        <v>0</v>
      </c>
      <c r="AG176" s="46">
        <f t="shared" si="54"/>
        <v>0</v>
      </c>
      <c r="AH176" s="46">
        <f t="shared" si="54"/>
        <v>0</v>
      </c>
      <c r="AI176" s="46">
        <f t="shared" si="54"/>
        <v>0</v>
      </c>
      <c r="AJ176" s="46">
        <f t="shared" si="54"/>
        <v>0</v>
      </c>
      <c r="AK176" s="46">
        <f t="shared" si="54"/>
        <v>0</v>
      </c>
      <c r="AL176" s="46">
        <f t="shared" si="54"/>
        <v>0</v>
      </c>
      <c r="AM176" s="46">
        <f t="shared" si="54"/>
        <v>0</v>
      </c>
      <c r="AN176" s="46">
        <f t="shared" si="54"/>
        <v>0</v>
      </c>
      <c r="AO176" s="46">
        <f t="shared" si="54"/>
        <v>0</v>
      </c>
      <c r="AP176" s="46">
        <f t="shared" si="54"/>
        <v>0</v>
      </c>
      <c r="AQ176" s="46">
        <f t="shared" si="54"/>
        <v>558377.9636043862</v>
      </c>
      <c r="AR176" s="46">
        <f t="shared" si="54"/>
        <v>19586141.121085871</v>
      </c>
      <c r="AS176" s="46">
        <f t="shared" si="54"/>
        <v>0</v>
      </c>
      <c r="AT176" s="46">
        <f t="shared" si="54"/>
        <v>19586141.121085871</v>
      </c>
      <c r="AU176" s="2"/>
    </row>
    <row r="177" spans="1:47" outlineLevel="1" x14ac:dyDescent="0.25">
      <c r="A177" s="21">
        <f t="shared" si="42"/>
        <v>171</v>
      </c>
      <c r="B177" s="298" t="s">
        <v>230</v>
      </c>
      <c r="C177" s="299"/>
      <c r="D177" s="300"/>
      <c r="E177" s="46">
        <f>+E176+E165</f>
        <v>70393299.82104598</v>
      </c>
      <c r="F177" s="46">
        <f t="shared" ref="F177:AT177" si="55">+F176+F165</f>
        <v>0</v>
      </c>
      <c r="G177" s="46">
        <f t="shared" si="55"/>
        <v>0</v>
      </c>
      <c r="H177" s="46">
        <f t="shared" si="55"/>
        <v>0</v>
      </c>
      <c r="I177" s="46">
        <f t="shared" si="55"/>
        <v>0</v>
      </c>
      <c r="J177" s="46">
        <f t="shared" si="55"/>
        <v>0</v>
      </c>
      <c r="K177" s="46">
        <f t="shared" si="55"/>
        <v>0</v>
      </c>
      <c r="L177" s="46">
        <f t="shared" si="55"/>
        <v>0</v>
      </c>
      <c r="M177" s="46">
        <f t="shared" si="55"/>
        <v>0</v>
      </c>
      <c r="N177" s="46">
        <f t="shared" si="55"/>
        <v>0</v>
      </c>
      <c r="O177" s="46">
        <f t="shared" si="55"/>
        <v>0</v>
      </c>
      <c r="P177" s="46">
        <f t="shared" si="55"/>
        <v>306448.48057803698</v>
      </c>
      <c r="Q177" s="46">
        <f t="shared" si="55"/>
        <v>0</v>
      </c>
      <c r="R177" s="46">
        <f t="shared" si="55"/>
        <v>0</v>
      </c>
      <c r="S177" s="46">
        <f t="shared" si="55"/>
        <v>0</v>
      </c>
      <c r="T177" s="46">
        <f t="shared" si="55"/>
        <v>0</v>
      </c>
      <c r="U177" s="46">
        <f t="shared" si="55"/>
        <v>0</v>
      </c>
      <c r="V177" s="46">
        <f t="shared" si="55"/>
        <v>0</v>
      </c>
      <c r="W177" s="46">
        <f t="shared" si="55"/>
        <v>0</v>
      </c>
      <c r="X177" s="46">
        <f t="shared" si="55"/>
        <v>0</v>
      </c>
      <c r="Y177" s="46">
        <f t="shared" si="55"/>
        <v>0</v>
      </c>
      <c r="Z177" s="46">
        <f t="shared" si="55"/>
        <v>0</v>
      </c>
      <c r="AA177" s="46">
        <f t="shared" si="55"/>
        <v>1870984.2708556284</v>
      </c>
      <c r="AB177" s="46">
        <f t="shared" si="55"/>
        <v>0</v>
      </c>
      <c r="AC177" s="46">
        <f t="shared" si="55"/>
        <v>0</v>
      </c>
      <c r="AD177" s="46">
        <f t="shared" si="55"/>
        <v>0</v>
      </c>
      <c r="AE177" s="46">
        <f t="shared" si="55"/>
        <v>0</v>
      </c>
      <c r="AF177" s="46">
        <f t="shared" si="55"/>
        <v>0</v>
      </c>
      <c r="AG177" s="46">
        <f t="shared" si="55"/>
        <v>0</v>
      </c>
      <c r="AH177" s="46">
        <f t="shared" si="55"/>
        <v>0</v>
      </c>
      <c r="AI177" s="46">
        <f t="shared" si="55"/>
        <v>0</v>
      </c>
      <c r="AJ177" s="46">
        <f t="shared" si="55"/>
        <v>0</v>
      </c>
      <c r="AK177" s="46">
        <f t="shared" si="55"/>
        <v>0</v>
      </c>
      <c r="AL177" s="46">
        <f t="shared" si="55"/>
        <v>0</v>
      </c>
      <c r="AM177" s="46">
        <f t="shared" si="55"/>
        <v>0</v>
      </c>
      <c r="AN177" s="46">
        <f t="shared" si="55"/>
        <v>0</v>
      </c>
      <c r="AO177" s="46">
        <f t="shared" si="55"/>
        <v>0</v>
      </c>
      <c r="AP177" s="46">
        <f t="shared" si="55"/>
        <v>0</v>
      </c>
      <c r="AQ177" s="46">
        <f t="shared" si="55"/>
        <v>2177432.7514336659</v>
      </c>
      <c r="AR177" s="46">
        <f t="shared" si="55"/>
        <v>72570732.572479635</v>
      </c>
      <c r="AS177" s="46">
        <f t="shared" si="55"/>
        <v>0</v>
      </c>
      <c r="AT177" s="46">
        <f t="shared" si="55"/>
        <v>72570732.572479635</v>
      </c>
      <c r="AU177" s="12">
        <v>0</v>
      </c>
    </row>
    <row r="178" spans="1:47" outlineLevel="2" x14ac:dyDescent="0.25">
      <c r="A178" s="21">
        <f t="shared" si="42"/>
        <v>172</v>
      </c>
      <c r="B178" s="306" t="s">
        <v>231</v>
      </c>
      <c r="C178" s="71" t="s">
        <v>232</v>
      </c>
      <c r="D178" s="53">
        <v>901</v>
      </c>
      <c r="E178" s="38">
        <f>'A-RR Cross-Reference '!FA178</f>
        <v>125366.82137040875</v>
      </c>
      <c r="G178" s="37"/>
      <c r="H178" s="37"/>
      <c r="I178" s="37"/>
      <c r="J178" s="37"/>
      <c r="K178" s="37"/>
      <c r="L178" s="37"/>
      <c r="M178" s="37"/>
      <c r="N178" s="37"/>
      <c r="O178" s="37"/>
      <c r="P178" s="35">
        <v>1301.1629153194158</v>
      </c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8">
        <v>3430.843628608287</v>
      </c>
      <c r="AC178" s="37"/>
      <c r="AD178" s="37"/>
      <c r="AE178" s="37"/>
      <c r="AF178" s="37"/>
      <c r="AG178" s="37"/>
      <c r="AH178" s="37"/>
      <c r="AI178" s="37"/>
      <c r="AN178" s="37"/>
      <c r="AP178" s="37"/>
      <c r="AQ178" s="36">
        <f t="shared" ref="AQ178:AQ182" si="56">SUM(F178:AP178)</f>
        <v>4732.0065439277023</v>
      </c>
      <c r="AR178" s="38">
        <f t="shared" ref="AR178:AR182" si="57">SUM(E178,AQ178)</f>
        <v>130098.82791433646</v>
      </c>
      <c r="AT178" s="36">
        <f t="shared" ref="AT178:AT241" si="58">SUM(AR178:AS178)</f>
        <v>130098.82791433646</v>
      </c>
      <c r="AU178" s="2"/>
    </row>
    <row r="179" spans="1:47" outlineLevel="2" x14ac:dyDescent="0.25">
      <c r="A179" s="21">
        <f t="shared" si="42"/>
        <v>173</v>
      </c>
      <c r="B179" s="307"/>
      <c r="C179" s="71" t="s">
        <v>233</v>
      </c>
      <c r="D179" s="53">
        <v>902</v>
      </c>
      <c r="E179" s="38">
        <f>'A-RR Cross-Reference '!FA179</f>
        <v>10404788.120292805</v>
      </c>
      <c r="G179" s="37"/>
      <c r="H179" s="37"/>
      <c r="I179" s="37"/>
      <c r="J179" s="37"/>
      <c r="K179" s="37"/>
      <c r="L179" s="37"/>
      <c r="M179" s="37"/>
      <c r="N179" s="37"/>
      <c r="O179" s="37"/>
      <c r="P179" s="35">
        <v>1169.604317933954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8">
        <v>188951.7100940682</v>
      </c>
      <c r="AC179" s="37"/>
      <c r="AD179" s="37"/>
      <c r="AE179" s="37"/>
      <c r="AF179" s="37"/>
      <c r="AG179" s="37"/>
      <c r="AH179" s="37"/>
      <c r="AI179" s="37"/>
      <c r="AN179" s="37"/>
      <c r="AP179" s="37"/>
      <c r="AQ179" s="36">
        <f t="shared" si="56"/>
        <v>190121.31441200216</v>
      </c>
      <c r="AR179" s="38">
        <f t="shared" si="57"/>
        <v>10594909.434704807</v>
      </c>
      <c r="AT179" s="36">
        <f t="shared" si="58"/>
        <v>10594909.434704807</v>
      </c>
      <c r="AU179" s="2"/>
    </row>
    <row r="180" spans="1:47" outlineLevel="2" x14ac:dyDescent="0.25">
      <c r="A180" s="21">
        <f t="shared" si="42"/>
        <v>174</v>
      </c>
      <c r="B180" s="307"/>
      <c r="C180" s="71" t="s">
        <v>234</v>
      </c>
      <c r="D180" s="53">
        <v>903</v>
      </c>
      <c r="E180" s="38">
        <f>'A-RR Cross-Reference '!FA180</f>
        <v>14561721.250737902</v>
      </c>
      <c r="G180" s="37"/>
      <c r="H180" s="37"/>
      <c r="I180" s="37"/>
      <c r="J180" s="37"/>
      <c r="K180" s="37"/>
      <c r="L180" s="37"/>
      <c r="M180" s="37"/>
      <c r="N180" s="37"/>
      <c r="O180" s="37"/>
      <c r="P180" s="35">
        <v>63971.594370429957</v>
      </c>
      <c r="Q180" s="37"/>
      <c r="R180" s="36"/>
      <c r="S180" s="37"/>
      <c r="T180" s="37"/>
      <c r="U180" s="37"/>
      <c r="V180" s="37"/>
      <c r="W180" s="37"/>
      <c r="X180" s="37"/>
      <c r="Y180" s="37"/>
      <c r="Z180" s="37"/>
      <c r="AA180" s="38">
        <v>451830.32498290204</v>
      </c>
      <c r="AC180" s="37"/>
      <c r="AD180" s="37"/>
      <c r="AE180" s="37"/>
      <c r="AF180" s="37"/>
      <c r="AG180" s="37"/>
      <c r="AH180" s="37"/>
      <c r="AI180" s="37"/>
      <c r="AN180" s="37"/>
      <c r="AP180" s="37"/>
      <c r="AQ180" s="36">
        <f t="shared" si="56"/>
        <v>515801.91935333202</v>
      </c>
      <c r="AR180" s="38">
        <f t="shared" si="57"/>
        <v>15077523.170091234</v>
      </c>
      <c r="AT180" s="36">
        <f t="shared" si="58"/>
        <v>15077523.170091234</v>
      </c>
      <c r="AU180" s="2"/>
    </row>
    <row r="181" spans="1:47" outlineLevel="2" x14ac:dyDescent="0.25">
      <c r="A181" s="21">
        <f t="shared" si="42"/>
        <v>175</v>
      </c>
      <c r="B181" s="307"/>
      <c r="C181" s="71" t="s">
        <v>235</v>
      </c>
      <c r="D181" s="53">
        <v>904</v>
      </c>
      <c r="E181" s="38">
        <f>'A-RR Cross-Reference '!FA181</f>
        <v>2177538.9012365509</v>
      </c>
      <c r="F181" s="38">
        <v>17401.43622438929</v>
      </c>
      <c r="G181" s="36"/>
      <c r="H181" s="35"/>
      <c r="I181" s="37"/>
      <c r="J181" s="37"/>
      <c r="K181" s="36"/>
      <c r="L181" s="37"/>
      <c r="M181" s="37"/>
      <c r="N181" s="37"/>
      <c r="O181" s="37"/>
      <c r="P181" s="35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8">
        <v>0</v>
      </c>
      <c r="AC181" s="37"/>
      <c r="AD181" s="37"/>
      <c r="AE181" s="37"/>
      <c r="AF181" s="37"/>
      <c r="AG181" s="37"/>
      <c r="AH181" s="37"/>
      <c r="AI181" s="37"/>
      <c r="AN181" s="37"/>
      <c r="AP181" s="37"/>
      <c r="AQ181" s="36">
        <f t="shared" si="56"/>
        <v>17401.43622438929</v>
      </c>
      <c r="AR181" s="38">
        <f t="shared" si="57"/>
        <v>2194940.3374609402</v>
      </c>
      <c r="AS181" s="38">
        <v>475156.65281041269</v>
      </c>
      <c r="AT181" s="36">
        <f t="shared" si="58"/>
        <v>2670096.9902713532</v>
      </c>
      <c r="AU181" s="2"/>
    </row>
    <row r="182" spans="1:47" outlineLevel="1" x14ac:dyDescent="0.25">
      <c r="A182" s="21">
        <f t="shared" si="42"/>
        <v>176</v>
      </c>
      <c r="B182" s="308"/>
      <c r="C182" s="71" t="s">
        <v>236</v>
      </c>
      <c r="D182" s="53">
        <v>905</v>
      </c>
      <c r="E182" s="38">
        <f>'A-RR Cross-Reference '!FA182</f>
        <v>0</v>
      </c>
      <c r="AA182" s="38">
        <v>0</v>
      </c>
      <c r="AQ182" s="36">
        <f t="shared" si="56"/>
        <v>0</v>
      </c>
      <c r="AR182" s="38">
        <f t="shared" si="57"/>
        <v>0</v>
      </c>
      <c r="AT182" s="36">
        <f t="shared" si="58"/>
        <v>0</v>
      </c>
      <c r="AU182" s="2"/>
    </row>
    <row r="183" spans="1:47" outlineLevel="1" x14ac:dyDescent="0.25">
      <c r="A183" s="21">
        <f t="shared" si="42"/>
        <v>177</v>
      </c>
      <c r="B183" s="298" t="s">
        <v>237</v>
      </c>
      <c r="C183" s="299"/>
      <c r="D183" s="300"/>
      <c r="E183" s="46">
        <f>SUM(E178:E182)</f>
        <v>27269415.093637668</v>
      </c>
      <c r="F183" s="46">
        <f t="shared" ref="F183:AT183" si="59">SUM(F178:F182)</f>
        <v>17401.43622438929</v>
      </c>
      <c r="G183" s="46">
        <f t="shared" si="59"/>
        <v>0</v>
      </c>
      <c r="H183" s="46">
        <f t="shared" si="59"/>
        <v>0</v>
      </c>
      <c r="I183" s="46">
        <f t="shared" si="59"/>
        <v>0</v>
      </c>
      <c r="J183" s="46">
        <f t="shared" si="59"/>
        <v>0</v>
      </c>
      <c r="K183" s="46">
        <f t="shared" si="59"/>
        <v>0</v>
      </c>
      <c r="L183" s="46">
        <f t="shared" si="59"/>
        <v>0</v>
      </c>
      <c r="M183" s="46">
        <f t="shared" si="59"/>
        <v>0</v>
      </c>
      <c r="N183" s="46">
        <f t="shared" si="59"/>
        <v>0</v>
      </c>
      <c r="O183" s="46">
        <f t="shared" si="59"/>
        <v>0</v>
      </c>
      <c r="P183" s="46">
        <f t="shared" si="59"/>
        <v>66442.361603683326</v>
      </c>
      <c r="Q183" s="46">
        <f t="shared" si="59"/>
        <v>0</v>
      </c>
      <c r="R183" s="46">
        <f t="shared" si="59"/>
        <v>0</v>
      </c>
      <c r="S183" s="46">
        <f t="shared" si="59"/>
        <v>0</v>
      </c>
      <c r="T183" s="46">
        <f t="shared" si="59"/>
        <v>0</v>
      </c>
      <c r="U183" s="46">
        <f t="shared" si="59"/>
        <v>0</v>
      </c>
      <c r="V183" s="46">
        <f t="shared" si="59"/>
        <v>0</v>
      </c>
      <c r="W183" s="46">
        <f t="shared" si="59"/>
        <v>0</v>
      </c>
      <c r="X183" s="46">
        <f t="shared" si="59"/>
        <v>0</v>
      </c>
      <c r="Y183" s="46">
        <f t="shared" si="59"/>
        <v>0</v>
      </c>
      <c r="Z183" s="46">
        <f t="shared" si="59"/>
        <v>0</v>
      </c>
      <c r="AA183" s="46">
        <f t="shared" si="59"/>
        <v>644212.87870557851</v>
      </c>
      <c r="AB183" s="46">
        <f t="shared" si="59"/>
        <v>0</v>
      </c>
      <c r="AC183" s="46">
        <f t="shared" si="59"/>
        <v>0</v>
      </c>
      <c r="AD183" s="46">
        <f t="shared" si="59"/>
        <v>0</v>
      </c>
      <c r="AE183" s="46">
        <f t="shared" si="59"/>
        <v>0</v>
      </c>
      <c r="AF183" s="46">
        <f t="shared" si="59"/>
        <v>0</v>
      </c>
      <c r="AG183" s="46">
        <f t="shared" si="59"/>
        <v>0</v>
      </c>
      <c r="AH183" s="46">
        <f t="shared" si="59"/>
        <v>0</v>
      </c>
      <c r="AI183" s="46">
        <f t="shared" si="59"/>
        <v>0</v>
      </c>
      <c r="AJ183" s="46">
        <f t="shared" si="59"/>
        <v>0</v>
      </c>
      <c r="AK183" s="46">
        <f t="shared" si="59"/>
        <v>0</v>
      </c>
      <c r="AL183" s="46">
        <f t="shared" si="59"/>
        <v>0</v>
      </c>
      <c r="AM183" s="46">
        <f t="shared" si="59"/>
        <v>0</v>
      </c>
      <c r="AN183" s="46">
        <f t="shared" si="59"/>
        <v>0</v>
      </c>
      <c r="AO183" s="46">
        <f t="shared" si="59"/>
        <v>0</v>
      </c>
      <c r="AP183" s="46">
        <f t="shared" si="59"/>
        <v>0</v>
      </c>
      <c r="AQ183" s="46">
        <f t="shared" si="59"/>
        <v>728056.67653365119</v>
      </c>
      <c r="AR183" s="46">
        <f t="shared" si="59"/>
        <v>27997471.770171318</v>
      </c>
      <c r="AS183" s="46">
        <f t="shared" si="59"/>
        <v>475156.65281041269</v>
      </c>
      <c r="AT183" s="46">
        <f t="shared" si="59"/>
        <v>28472628.422981732</v>
      </c>
      <c r="AU183" s="12">
        <v>0</v>
      </c>
    </row>
    <row r="184" spans="1:47" ht="15.6" customHeight="1" outlineLevel="2" x14ac:dyDescent="0.25">
      <c r="A184" s="21">
        <f t="shared" si="42"/>
        <v>178</v>
      </c>
      <c r="B184" s="302" t="s">
        <v>238</v>
      </c>
      <c r="C184" s="72" t="s">
        <v>232</v>
      </c>
      <c r="D184" s="73">
        <v>907</v>
      </c>
      <c r="E184" s="38">
        <f>'A-RR Cross-Reference '!FA184</f>
        <v>0</v>
      </c>
      <c r="AQ184" s="36">
        <f t="shared" ref="AQ184:AQ187" si="60">SUM(F184:AP184)</f>
        <v>0</v>
      </c>
      <c r="AR184" s="38">
        <f t="shared" ref="AR184:AR187" si="61">SUM(E184,AQ184)</f>
        <v>0</v>
      </c>
      <c r="AT184" s="36">
        <f t="shared" si="58"/>
        <v>0</v>
      </c>
      <c r="AU184" s="2"/>
    </row>
    <row r="185" spans="1:47" outlineLevel="2" x14ac:dyDescent="0.25">
      <c r="A185" s="21">
        <f t="shared" si="42"/>
        <v>179</v>
      </c>
      <c r="B185" s="302"/>
      <c r="C185" s="72" t="s">
        <v>239</v>
      </c>
      <c r="D185" s="74">
        <v>908</v>
      </c>
      <c r="E185" s="38">
        <f>'A-RR Cross-Reference '!FA185</f>
        <v>933440.40476568416</v>
      </c>
      <c r="G185" s="36"/>
      <c r="H185" s="37"/>
      <c r="I185" s="37"/>
      <c r="J185" s="37"/>
      <c r="K185" s="37"/>
      <c r="L185" s="37"/>
      <c r="M185" s="37"/>
      <c r="N185" s="37"/>
      <c r="O185" s="37"/>
      <c r="P185" s="35">
        <v>7826.1651875026801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8">
        <v>-2668.8605994825484</v>
      </c>
      <c r="AC185" s="37"/>
      <c r="AD185" s="37"/>
      <c r="AE185" s="37"/>
      <c r="AF185" s="37"/>
      <c r="AG185" s="37"/>
      <c r="AH185" s="37"/>
      <c r="AI185" s="37"/>
      <c r="AN185" s="37"/>
      <c r="AP185" s="37"/>
      <c r="AQ185" s="36">
        <f t="shared" si="60"/>
        <v>5157.3045880201316</v>
      </c>
      <c r="AR185" s="38">
        <f t="shared" si="61"/>
        <v>938597.70935370424</v>
      </c>
      <c r="AT185" s="36">
        <f t="shared" si="58"/>
        <v>938597.70935370424</v>
      </c>
      <c r="AU185" s="2"/>
    </row>
    <row r="186" spans="1:47" ht="31.5" outlineLevel="2" x14ac:dyDescent="0.25">
      <c r="A186" s="21">
        <f t="shared" si="42"/>
        <v>180</v>
      </c>
      <c r="B186" s="302"/>
      <c r="C186" s="72" t="s">
        <v>240</v>
      </c>
      <c r="D186" s="74">
        <v>909</v>
      </c>
      <c r="E186" s="38">
        <f>'A-RR Cross-Reference '!FA186</f>
        <v>1594543.7284195847</v>
      </c>
      <c r="G186" s="36"/>
      <c r="H186" s="37"/>
      <c r="I186" s="37"/>
      <c r="J186" s="37"/>
      <c r="K186" s="37"/>
      <c r="L186" s="37"/>
      <c r="M186" s="37"/>
      <c r="N186" s="37"/>
      <c r="O186" s="37"/>
      <c r="P186" s="35">
        <v>8740.7559777969054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8">
        <v>35134.046688338974</v>
      </c>
      <c r="AC186" s="37"/>
      <c r="AD186" s="37"/>
      <c r="AE186" s="37"/>
      <c r="AF186" s="37"/>
      <c r="AG186" s="37"/>
      <c r="AH186" s="37"/>
      <c r="AI186" s="37"/>
      <c r="AN186" s="37"/>
      <c r="AP186" s="37"/>
      <c r="AQ186" s="36">
        <f t="shared" si="60"/>
        <v>43874.802666135882</v>
      </c>
      <c r="AR186" s="38">
        <f t="shared" si="61"/>
        <v>1638418.5310857205</v>
      </c>
      <c r="AT186" s="36">
        <f t="shared" si="58"/>
        <v>1638418.5310857205</v>
      </c>
      <c r="AU186" s="2"/>
    </row>
    <row r="187" spans="1:47" ht="31.5" outlineLevel="1" x14ac:dyDescent="0.25">
      <c r="A187" s="21">
        <f t="shared" si="42"/>
        <v>181</v>
      </c>
      <c r="B187" s="303"/>
      <c r="C187" s="75" t="s">
        <v>241</v>
      </c>
      <c r="D187" s="76">
        <v>910</v>
      </c>
      <c r="E187" s="38">
        <f>'A-RR Cross-Reference '!FA187</f>
        <v>89.62991646300857</v>
      </c>
      <c r="P187" s="35">
        <v>0</v>
      </c>
      <c r="AA187" s="38">
        <v>2.9581971315269442</v>
      </c>
      <c r="AQ187" s="36">
        <f t="shared" si="60"/>
        <v>2.9581971315269442</v>
      </c>
      <c r="AR187" s="38">
        <f t="shared" si="61"/>
        <v>92.588113594535514</v>
      </c>
      <c r="AT187" s="36">
        <f t="shared" si="58"/>
        <v>92.588113594535514</v>
      </c>
      <c r="AU187" s="2"/>
    </row>
    <row r="188" spans="1:47" outlineLevel="1" x14ac:dyDescent="0.25">
      <c r="A188" s="21">
        <f t="shared" si="42"/>
        <v>182</v>
      </c>
      <c r="B188" s="298" t="s">
        <v>242</v>
      </c>
      <c r="C188" s="316"/>
      <c r="D188" s="317"/>
      <c r="E188" s="46">
        <f>SUM(E184:E187)</f>
        <v>2528073.7631017319</v>
      </c>
      <c r="F188" s="46">
        <f t="shared" ref="F188:AT188" si="62">SUM(F184:F187)</f>
        <v>0</v>
      </c>
      <c r="G188" s="46">
        <f t="shared" si="62"/>
        <v>0</v>
      </c>
      <c r="H188" s="46">
        <f t="shared" si="62"/>
        <v>0</v>
      </c>
      <c r="I188" s="46">
        <f t="shared" si="62"/>
        <v>0</v>
      </c>
      <c r="J188" s="46">
        <f t="shared" si="62"/>
        <v>0</v>
      </c>
      <c r="K188" s="46">
        <f t="shared" si="62"/>
        <v>0</v>
      </c>
      <c r="L188" s="46">
        <f t="shared" si="62"/>
        <v>0</v>
      </c>
      <c r="M188" s="46">
        <f t="shared" si="62"/>
        <v>0</v>
      </c>
      <c r="N188" s="46">
        <f t="shared" si="62"/>
        <v>0</v>
      </c>
      <c r="O188" s="46">
        <f t="shared" si="62"/>
        <v>0</v>
      </c>
      <c r="P188" s="46">
        <f t="shared" si="62"/>
        <v>16566.921165299587</v>
      </c>
      <c r="Q188" s="46">
        <f t="shared" si="62"/>
        <v>0</v>
      </c>
      <c r="R188" s="46">
        <f t="shared" si="62"/>
        <v>0</v>
      </c>
      <c r="S188" s="46">
        <f t="shared" si="62"/>
        <v>0</v>
      </c>
      <c r="T188" s="46">
        <f t="shared" si="62"/>
        <v>0</v>
      </c>
      <c r="U188" s="46">
        <f t="shared" si="62"/>
        <v>0</v>
      </c>
      <c r="V188" s="46">
        <f t="shared" si="62"/>
        <v>0</v>
      </c>
      <c r="W188" s="46">
        <f t="shared" si="62"/>
        <v>0</v>
      </c>
      <c r="X188" s="46">
        <f t="shared" si="62"/>
        <v>0</v>
      </c>
      <c r="Y188" s="46">
        <f t="shared" si="62"/>
        <v>0</v>
      </c>
      <c r="Z188" s="46">
        <f t="shared" si="62"/>
        <v>0</v>
      </c>
      <c r="AA188" s="46">
        <f t="shared" si="62"/>
        <v>32468.144285987953</v>
      </c>
      <c r="AB188" s="46">
        <f t="shared" si="62"/>
        <v>0</v>
      </c>
      <c r="AC188" s="46">
        <f t="shared" si="62"/>
        <v>0</v>
      </c>
      <c r="AD188" s="46">
        <f t="shared" si="62"/>
        <v>0</v>
      </c>
      <c r="AE188" s="46">
        <f t="shared" si="62"/>
        <v>0</v>
      </c>
      <c r="AF188" s="46">
        <f t="shared" si="62"/>
        <v>0</v>
      </c>
      <c r="AG188" s="46">
        <f t="shared" si="62"/>
        <v>0</v>
      </c>
      <c r="AH188" s="46">
        <f t="shared" si="62"/>
        <v>0</v>
      </c>
      <c r="AI188" s="46">
        <f t="shared" si="62"/>
        <v>0</v>
      </c>
      <c r="AJ188" s="46">
        <f t="shared" si="62"/>
        <v>0</v>
      </c>
      <c r="AK188" s="46">
        <f t="shared" si="62"/>
        <v>0</v>
      </c>
      <c r="AL188" s="46">
        <f t="shared" si="62"/>
        <v>0</v>
      </c>
      <c r="AM188" s="46">
        <f t="shared" si="62"/>
        <v>0</v>
      </c>
      <c r="AN188" s="46">
        <f t="shared" si="62"/>
        <v>0</v>
      </c>
      <c r="AO188" s="46">
        <f t="shared" si="62"/>
        <v>0</v>
      </c>
      <c r="AP188" s="46">
        <f t="shared" si="62"/>
        <v>0</v>
      </c>
      <c r="AQ188" s="46">
        <f t="shared" si="62"/>
        <v>49035.065451287541</v>
      </c>
      <c r="AR188" s="46">
        <f t="shared" si="62"/>
        <v>2577108.8285530191</v>
      </c>
      <c r="AS188" s="46">
        <f t="shared" si="62"/>
        <v>0</v>
      </c>
      <c r="AT188" s="46">
        <f t="shared" si="62"/>
        <v>2577108.8285530191</v>
      </c>
      <c r="AU188" s="2"/>
    </row>
    <row r="189" spans="1:47" ht="15.6" customHeight="1" outlineLevel="2" x14ac:dyDescent="0.25">
      <c r="A189" s="21">
        <f t="shared" si="42"/>
        <v>183</v>
      </c>
      <c r="B189" s="291" t="s">
        <v>243</v>
      </c>
      <c r="C189" s="77" t="s">
        <v>244</v>
      </c>
      <c r="D189" s="69">
        <v>911</v>
      </c>
      <c r="E189" s="38">
        <f>'A-RR Cross-Reference '!FA189</f>
        <v>0</v>
      </c>
      <c r="P189" s="36">
        <v>0</v>
      </c>
      <c r="AQ189" s="36">
        <f t="shared" ref="AQ189:AQ192" si="63">SUM(F189:AP189)</f>
        <v>0</v>
      </c>
      <c r="AR189" s="38">
        <f t="shared" ref="AR189:AR192" si="64">SUM(E189,AQ189)</f>
        <v>0</v>
      </c>
      <c r="AT189" s="36">
        <f t="shared" si="58"/>
        <v>0</v>
      </c>
      <c r="AU189" s="2"/>
    </row>
    <row r="190" spans="1:47" ht="15.6" customHeight="1" outlineLevel="2" x14ac:dyDescent="0.25">
      <c r="A190" s="21">
        <f t="shared" si="42"/>
        <v>184</v>
      </c>
      <c r="B190" s="291"/>
      <c r="C190" s="66" t="s">
        <v>245</v>
      </c>
      <c r="D190" s="69">
        <v>912</v>
      </c>
      <c r="E190" s="38">
        <f>'A-RR Cross-Reference '!FA190</f>
        <v>-54277.648028978132</v>
      </c>
      <c r="G190" s="37"/>
      <c r="H190" s="37"/>
      <c r="I190" s="37"/>
      <c r="J190" s="37"/>
      <c r="K190" s="37"/>
      <c r="L190" s="37"/>
      <c r="M190" s="37"/>
      <c r="N190" s="37"/>
      <c r="O190" s="37"/>
      <c r="P190" s="35">
        <v>-598.28374377257478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8">
        <v>1099.0270622968674</v>
      </c>
      <c r="AC190" s="37"/>
      <c r="AD190" s="37"/>
      <c r="AE190" s="37"/>
      <c r="AF190" s="37"/>
      <c r="AG190" s="37"/>
      <c r="AH190" s="37"/>
      <c r="AI190" s="37"/>
      <c r="AN190" s="37"/>
      <c r="AP190" s="37"/>
      <c r="AQ190" s="36">
        <f t="shared" si="63"/>
        <v>500.74331852429259</v>
      </c>
      <c r="AR190" s="38">
        <f t="shared" si="64"/>
        <v>-53776.90471045384</v>
      </c>
      <c r="AT190" s="36">
        <f t="shared" si="58"/>
        <v>-53776.90471045384</v>
      </c>
      <c r="AU190" s="2"/>
    </row>
    <row r="191" spans="1:47" ht="15.6" customHeight="1" outlineLevel="2" x14ac:dyDescent="0.25">
      <c r="A191" s="21">
        <f t="shared" si="42"/>
        <v>185</v>
      </c>
      <c r="B191" s="291"/>
      <c r="C191" s="66" t="s">
        <v>246</v>
      </c>
      <c r="D191" s="69">
        <v>913</v>
      </c>
      <c r="E191" s="38">
        <f>'A-RR Cross-Reference '!FA191</f>
        <v>0</v>
      </c>
      <c r="AQ191" s="36">
        <f t="shared" si="63"/>
        <v>0</v>
      </c>
      <c r="AR191" s="38">
        <f t="shared" si="64"/>
        <v>0</v>
      </c>
      <c r="AT191" s="36">
        <f t="shared" si="58"/>
        <v>0</v>
      </c>
      <c r="AU191" s="2"/>
    </row>
    <row r="192" spans="1:47" ht="15.6" customHeight="1" outlineLevel="2" x14ac:dyDescent="0.25">
      <c r="A192" s="21">
        <f t="shared" si="42"/>
        <v>186</v>
      </c>
      <c r="B192" s="292"/>
      <c r="C192" s="78" t="s">
        <v>247</v>
      </c>
      <c r="D192" s="79">
        <v>916</v>
      </c>
      <c r="E192" s="38">
        <f>'A-RR Cross-Reference '!FA192</f>
        <v>0</v>
      </c>
      <c r="AQ192" s="36">
        <f t="shared" si="63"/>
        <v>0</v>
      </c>
      <c r="AR192" s="38">
        <f t="shared" si="64"/>
        <v>0</v>
      </c>
      <c r="AT192" s="36">
        <f t="shared" si="58"/>
        <v>0</v>
      </c>
      <c r="AU192" s="2"/>
    </row>
    <row r="193" spans="1:47" ht="15.6" customHeight="1" outlineLevel="2" x14ac:dyDescent="0.25">
      <c r="A193" s="21">
        <f t="shared" si="42"/>
        <v>187</v>
      </c>
      <c r="B193" s="298" t="s">
        <v>248</v>
      </c>
      <c r="C193" s="316"/>
      <c r="D193" s="317"/>
      <c r="E193" s="46">
        <f>SUM(E189:E192)</f>
        <v>-54277.648028978132</v>
      </c>
      <c r="F193" s="46">
        <f t="shared" ref="F193:AT193" si="65">SUM(F189:F192)</f>
        <v>0</v>
      </c>
      <c r="G193" s="46">
        <f t="shared" si="65"/>
        <v>0</v>
      </c>
      <c r="H193" s="46">
        <f t="shared" si="65"/>
        <v>0</v>
      </c>
      <c r="I193" s="46">
        <f t="shared" si="65"/>
        <v>0</v>
      </c>
      <c r="J193" s="46">
        <f t="shared" si="65"/>
        <v>0</v>
      </c>
      <c r="K193" s="46">
        <f t="shared" si="65"/>
        <v>0</v>
      </c>
      <c r="L193" s="46">
        <f t="shared" si="65"/>
        <v>0</v>
      </c>
      <c r="M193" s="46">
        <f t="shared" si="65"/>
        <v>0</v>
      </c>
      <c r="N193" s="46">
        <f t="shared" si="65"/>
        <v>0</v>
      </c>
      <c r="O193" s="46">
        <f t="shared" si="65"/>
        <v>0</v>
      </c>
      <c r="P193" s="46">
        <f t="shared" si="65"/>
        <v>-598.28374377257478</v>
      </c>
      <c r="Q193" s="46">
        <f t="shared" si="65"/>
        <v>0</v>
      </c>
      <c r="R193" s="46">
        <f t="shared" si="65"/>
        <v>0</v>
      </c>
      <c r="S193" s="46">
        <f t="shared" si="65"/>
        <v>0</v>
      </c>
      <c r="T193" s="46">
        <f t="shared" si="65"/>
        <v>0</v>
      </c>
      <c r="U193" s="46">
        <f t="shared" si="65"/>
        <v>0</v>
      </c>
      <c r="V193" s="46">
        <f t="shared" si="65"/>
        <v>0</v>
      </c>
      <c r="W193" s="46">
        <f t="shared" si="65"/>
        <v>0</v>
      </c>
      <c r="X193" s="46">
        <f t="shared" si="65"/>
        <v>0</v>
      </c>
      <c r="Y193" s="46">
        <f t="shared" si="65"/>
        <v>0</v>
      </c>
      <c r="Z193" s="46">
        <f t="shared" si="65"/>
        <v>0</v>
      </c>
      <c r="AA193" s="46">
        <f t="shared" si="65"/>
        <v>1099.0270622968674</v>
      </c>
      <c r="AB193" s="46">
        <f t="shared" si="65"/>
        <v>0</v>
      </c>
      <c r="AC193" s="46">
        <f t="shared" si="65"/>
        <v>0</v>
      </c>
      <c r="AD193" s="46">
        <f t="shared" si="65"/>
        <v>0</v>
      </c>
      <c r="AE193" s="46">
        <f t="shared" si="65"/>
        <v>0</v>
      </c>
      <c r="AF193" s="46">
        <f t="shared" si="65"/>
        <v>0</v>
      </c>
      <c r="AG193" s="46">
        <f t="shared" si="65"/>
        <v>0</v>
      </c>
      <c r="AH193" s="46">
        <f t="shared" si="65"/>
        <v>0</v>
      </c>
      <c r="AI193" s="46">
        <f t="shared" si="65"/>
        <v>0</v>
      </c>
      <c r="AJ193" s="46">
        <f t="shared" si="65"/>
        <v>0</v>
      </c>
      <c r="AK193" s="46">
        <f t="shared" si="65"/>
        <v>0</v>
      </c>
      <c r="AL193" s="46">
        <f t="shared" si="65"/>
        <v>0</v>
      </c>
      <c r="AM193" s="46">
        <f t="shared" si="65"/>
        <v>0</v>
      </c>
      <c r="AN193" s="46">
        <f t="shared" si="65"/>
        <v>0</v>
      </c>
      <c r="AO193" s="46">
        <f t="shared" si="65"/>
        <v>0</v>
      </c>
      <c r="AP193" s="46">
        <f t="shared" si="65"/>
        <v>0</v>
      </c>
      <c r="AQ193" s="46">
        <f t="shared" si="65"/>
        <v>500.74331852429259</v>
      </c>
      <c r="AR193" s="46">
        <f t="shared" si="65"/>
        <v>-53776.90471045384</v>
      </c>
      <c r="AS193" s="46">
        <f t="shared" si="65"/>
        <v>0</v>
      </c>
      <c r="AT193" s="46">
        <f t="shared" si="65"/>
        <v>-53776.90471045384</v>
      </c>
      <c r="AU193" s="12">
        <v>0</v>
      </c>
    </row>
    <row r="194" spans="1:47" ht="15.6" customHeight="1" outlineLevel="2" x14ac:dyDescent="0.25">
      <c r="A194" s="21">
        <f t="shared" si="42"/>
        <v>188</v>
      </c>
      <c r="B194" s="301" t="s">
        <v>249</v>
      </c>
      <c r="C194" s="80" t="s">
        <v>250</v>
      </c>
      <c r="D194" s="81">
        <v>920</v>
      </c>
      <c r="E194" s="38">
        <f>'A-RR Cross-Reference '!FA194</f>
        <v>28471468.374788318</v>
      </c>
      <c r="G194" s="37"/>
      <c r="H194" s="37"/>
      <c r="I194" s="37"/>
      <c r="J194" s="37"/>
      <c r="K194" s="37"/>
      <c r="L194" s="37"/>
      <c r="M194" s="37"/>
      <c r="N194" s="37"/>
      <c r="O194" s="37"/>
      <c r="P194" s="35">
        <v>173919.38497437316</v>
      </c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8">
        <v>1943159.1692487933</v>
      </c>
      <c r="AC194" s="37"/>
      <c r="AD194" s="37"/>
      <c r="AE194" s="37"/>
      <c r="AF194" s="37"/>
      <c r="AG194" s="37"/>
      <c r="AH194" s="37"/>
      <c r="AI194" s="37"/>
      <c r="AN194" s="37"/>
      <c r="AP194" s="37"/>
      <c r="AQ194" s="36">
        <f t="shared" ref="AQ194:AQ207" si="66">SUM(F194:AP194)</f>
        <v>2117078.5542231663</v>
      </c>
      <c r="AR194" s="38">
        <f t="shared" ref="AR194:AR207" si="67">SUM(E194,AQ194)</f>
        <v>30588546.929011483</v>
      </c>
      <c r="AT194" s="36">
        <f t="shared" si="58"/>
        <v>30588546.929011483</v>
      </c>
      <c r="AU194" s="2"/>
    </row>
    <row r="195" spans="1:47" outlineLevel="2" x14ac:dyDescent="0.25">
      <c r="A195" s="21">
        <f t="shared" si="42"/>
        <v>189</v>
      </c>
      <c r="B195" s="302"/>
      <c r="C195" s="64" t="s">
        <v>251</v>
      </c>
      <c r="D195" s="53">
        <v>921</v>
      </c>
      <c r="E195" s="38">
        <f>'A-RR Cross-Reference '!FA195</f>
        <v>3936767.8809017614</v>
      </c>
      <c r="G195" s="37"/>
      <c r="H195" s="37"/>
      <c r="I195" s="37"/>
      <c r="J195" s="37"/>
      <c r="K195" s="37"/>
      <c r="L195" s="37"/>
      <c r="M195" s="37"/>
      <c r="N195" s="37"/>
      <c r="O195" s="37"/>
      <c r="P195" s="35">
        <v>44.104654012542831</v>
      </c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8">
        <v>43628.785451168194</v>
      </c>
      <c r="AC195" s="37"/>
      <c r="AD195" s="37"/>
      <c r="AE195" s="37"/>
      <c r="AF195" s="37"/>
      <c r="AG195" s="37"/>
      <c r="AH195" s="37"/>
      <c r="AI195" s="37"/>
      <c r="AN195" s="37"/>
      <c r="AP195" s="37"/>
      <c r="AQ195" s="36">
        <f t="shared" si="66"/>
        <v>43672.890105180741</v>
      </c>
      <c r="AR195" s="38">
        <f t="shared" si="67"/>
        <v>3980440.7710069423</v>
      </c>
      <c r="AT195" s="36">
        <f t="shared" si="58"/>
        <v>3980440.7710069423</v>
      </c>
      <c r="AU195" s="2"/>
    </row>
    <row r="196" spans="1:47" outlineLevel="2" x14ac:dyDescent="0.25">
      <c r="A196" s="21">
        <f t="shared" si="42"/>
        <v>190</v>
      </c>
      <c r="B196" s="302"/>
      <c r="C196" s="64" t="s">
        <v>252</v>
      </c>
      <c r="D196" s="53">
        <v>922</v>
      </c>
      <c r="E196" s="38">
        <f>'A-RR Cross-Reference '!FA196</f>
        <v>-11036791.575082731</v>
      </c>
      <c r="G196" s="37"/>
      <c r="H196" s="37"/>
      <c r="I196" s="37"/>
      <c r="J196" s="37"/>
      <c r="K196" s="37"/>
      <c r="L196" s="37"/>
      <c r="M196" s="37"/>
      <c r="N196" s="37"/>
      <c r="O196" s="37"/>
      <c r="P196" s="35">
        <v>0</v>
      </c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8">
        <v>84894.108240254223</v>
      </c>
      <c r="AC196" s="37"/>
      <c r="AD196" s="37"/>
      <c r="AE196" s="37"/>
      <c r="AF196" s="37"/>
      <c r="AG196" s="37"/>
      <c r="AH196" s="37"/>
      <c r="AI196" s="37"/>
      <c r="AN196" s="37"/>
      <c r="AP196" s="37"/>
      <c r="AQ196" s="36">
        <f t="shared" si="66"/>
        <v>84894.108240254223</v>
      </c>
      <c r="AR196" s="38">
        <f t="shared" si="67"/>
        <v>-10951897.466842476</v>
      </c>
      <c r="AT196" s="36">
        <f t="shared" si="58"/>
        <v>-10951897.466842476</v>
      </c>
      <c r="AU196" s="2"/>
    </row>
    <row r="197" spans="1:47" outlineLevel="2" x14ac:dyDescent="0.25">
      <c r="A197" s="21">
        <f t="shared" si="42"/>
        <v>191</v>
      </c>
      <c r="B197" s="302"/>
      <c r="C197" s="64" t="s">
        <v>253</v>
      </c>
      <c r="D197" s="53">
        <v>923</v>
      </c>
      <c r="E197" s="38">
        <f>'A-RR Cross-Reference '!FA197</f>
        <v>6741919.0646197917</v>
      </c>
      <c r="G197" s="37"/>
      <c r="H197" s="37"/>
      <c r="I197" s="37"/>
      <c r="J197" s="37"/>
      <c r="K197" s="37"/>
      <c r="L197" s="37"/>
      <c r="M197" s="37"/>
      <c r="N197" s="37"/>
      <c r="O197" s="37"/>
      <c r="P197" s="35">
        <v>0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8">
        <v>197737.73055902123</v>
      </c>
      <c r="AC197" s="37"/>
      <c r="AD197" s="37"/>
      <c r="AE197" s="37"/>
      <c r="AF197" s="37"/>
      <c r="AG197" s="37"/>
      <c r="AH197" s="37"/>
      <c r="AI197" s="37"/>
      <c r="AN197" s="37"/>
      <c r="AP197" s="37"/>
      <c r="AQ197" s="36">
        <f t="shared" si="66"/>
        <v>197737.73055902123</v>
      </c>
      <c r="AR197" s="38">
        <f t="shared" si="67"/>
        <v>6939656.7951788129</v>
      </c>
      <c r="AT197" s="36">
        <f t="shared" si="58"/>
        <v>6939656.7951788129</v>
      </c>
      <c r="AU197" s="2"/>
    </row>
    <row r="198" spans="1:47" outlineLevel="2" x14ac:dyDescent="0.25">
      <c r="A198" s="21">
        <f t="shared" si="42"/>
        <v>192</v>
      </c>
      <c r="B198" s="302"/>
      <c r="C198" s="64" t="s">
        <v>254</v>
      </c>
      <c r="D198" s="53">
        <v>924</v>
      </c>
      <c r="E198" s="38">
        <f>'A-RR Cross-Reference '!FA198</f>
        <v>555253.25449582399</v>
      </c>
      <c r="G198" s="37"/>
      <c r="H198" s="37"/>
      <c r="I198" s="37"/>
      <c r="J198" s="37"/>
      <c r="K198" s="37"/>
      <c r="L198" s="37"/>
      <c r="M198" s="37"/>
      <c r="N198" s="37"/>
      <c r="O198" s="37"/>
      <c r="P198" s="35">
        <v>806.21208109696215</v>
      </c>
      <c r="Q198" s="37"/>
      <c r="R198" s="37"/>
      <c r="S198" s="36"/>
      <c r="T198" s="37"/>
      <c r="U198" s="37"/>
      <c r="V198" s="37"/>
      <c r="W198" s="37"/>
      <c r="X198" s="37"/>
      <c r="Y198" s="37"/>
      <c r="Z198" s="37"/>
      <c r="AA198" s="38">
        <v>11416.107746949652</v>
      </c>
      <c r="AC198" s="37"/>
      <c r="AD198" s="37"/>
      <c r="AE198" s="37"/>
      <c r="AF198" s="37"/>
      <c r="AG198" s="37"/>
      <c r="AH198" s="37"/>
      <c r="AI198" s="37"/>
      <c r="AN198" s="37"/>
      <c r="AP198" s="37"/>
      <c r="AQ198" s="36">
        <f t="shared" si="66"/>
        <v>12222.319828046615</v>
      </c>
      <c r="AR198" s="38">
        <f t="shared" si="67"/>
        <v>567475.57432387059</v>
      </c>
      <c r="AT198" s="36">
        <f t="shared" si="58"/>
        <v>567475.57432387059</v>
      </c>
      <c r="AU198" s="2"/>
    </row>
    <row r="199" spans="1:47" outlineLevel="2" x14ac:dyDescent="0.25">
      <c r="A199" s="21">
        <f t="shared" si="42"/>
        <v>193</v>
      </c>
      <c r="B199" s="302"/>
      <c r="C199" s="64" t="s">
        <v>255</v>
      </c>
      <c r="D199" s="53">
        <v>925</v>
      </c>
      <c r="E199" s="38">
        <f>'A-RR Cross-Reference '!FA199</f>
        <v>3811297.8616882698</v>
      </c>
      <c r="G199" s="37"/>
      <c r="H199" s="37"/>
      <c r="I199" s="37"/>
      <c r="J199" s="37"/>
      <c r="K199" s="37"/>
      <c r="L199" s="37"/>
      <c r="M199" s="37"/>
      <c r="N199" s="37"/>
      <c r="O199" s="36"/>
      <c r="P199" s="35">
        <v>3194.3177301166638</v>
      </c>
      <c r="Q199" s="37"/>
      <c r="R199" s="37"/>
      <c r="S199" s="36"/>
      <c r="T199" s="37"/>
      <c r="U199" s="36"/>
      <c r="V199" s="36"/>
      <c r="W199" s="36"/>
      <c r="X199" s="36"/>
      <c r="Y199" s="36"/>
      <c r="Z199" s="36"/>
      <c r="AA199" s="38">
        <v>48584.384480884764</v>
      </c>
      <c r="AC199" s="36"/>
      <c r="AD199" s="36"/>
      <c r="AE199" s="36"/>
      <c r="AF199" s="36"/>
      <c r="AG199" s="36"/>
      <c r="AH199" s="37"/>
      <c r="AI199" s="37"/>
      <c r="AN199" s="36"/>
      <c r="AP199" s="36"/>
      <c r="AQ199" s="36">
        <f t="shared" si="66"/>
        <v>51778.70221100143</v>
      </c>
      <c r="AR199" s="38">
        <f t="shared" si="67"/>
        <v>3863076.5638992712</v>
      </c>
      <c r="AT199" s="36">
        <f t="shared" si="58"/>
        <v>3863076.5638992712</v>
      </c>
      <c r="AU199" s="2"/>
    </row>
    <row r="200" spans="1:47" outlineLevel="2" x14ac:dyDescent="0.25">
      <c r="A200" s="21">
        <f t="shared" si="42"/>
        <v>194</v>
      </c>
      <c r="B200" s="302"/>
      <c r="C200" s="64" t="s">
        <v>256</v>
      </c>
      <c r="D200" s="53">
        <v>926</v>
      </c>
      <c r="E200" s="38">
        <f>'A-RR Cross-Reference '!FA200</f>
        <v>15504331.3994505</v>
      </c>
      <c r="G200" s="37"/>
      <c r="H200" s="37"/>
      <c r="I200" s="37"/>
      <c r="J200" s="37"/>
      <c r="K200" s="37"/>
      <c r="L200" s="37"/>
      <c r="M200" s="37"/>
      <c r="N200" s="36"/>
      <c r="O200" s="37"/>
      <c r="P200" s="35">
        <v>0</v>
      </c>
      <c r="Q200" s="36"/>
      <c r="R200" s="37"/>
      <c r="S200" s="37"/>
      <c r="T200" s="37"/>
      <c r="U200" s="37"/>
      <c r="V200" s="37"/>
      <c r="W200" s="37"/>
      <c r="X200" s="37"/>
      <c r="Y200" s="37"/>
      <c r="Z200" s="37"/>
      <c r="AA200" s="38">
        <v>458017.9472759217</v>
      </c>
      <c r="AC200" s="37"/>
      <c r="AD200" s="37"/>
      <c r="AE200" s="37"/>
      <c r="AF200" s="37"/>
      <c r="AG200" s="37"/>
      <c r="AH200" s="37"/>
      <c r="AI200" s="37"/>
      <c r="AN200" s="37"/>
      <c r="AP200" s="37"/>
      <c r="AQ200" s="36">
        <f t="shared" si="66"/>
        <v>458017.9472759217</v>
      </c>
      <c r="AR200" s="38">
        <f t="shared" si="67"/>
        <v>15962349.346726421</v>
      </c>
      <c r="AT200" s="36">
        <f t="shared" si="58"/>
        <v>15962349.346726421</v>
      </c>
      <c r="AU200" s="2"/>
    </row>
    <row r="201" spans="1:47" outlineLevel="2" x14ac:dyDescent="0.25">
      <c r="A201" s="21">
        <f t="shared" ref="A201:A248" si="68">A200+1</f>
        <v>195</v>
      </c>
      <c r="B201" s="302"/>
      <c r="C201" s="64" t="s">
        <v>257</v>
      </c>
      <c r="D201" s="53">
        <v>927</v>
      </c>
      <c r="E201" s="38">
        <f>'A-RR Cross-Reference '!FA201</f>
        <v>0</v>
      </c>
      <c r="P201" s="6"/>
      <c r="AQ201" s="36">
        <f t="shared" si="66"/>
        <v>0</v>
      </c>
      <c r="AR201" s="38">
        <f t="shared" si="67"/>
        <v>0</v>
      </c>
      <c r="AT201" s="36">
        <f t="shared" si="58"/>
        <v>0</v>
      </c>
      <c r="AU201" s="2"/>
    </row>
    <row r="202" spans="1:47" outlineLevel="2" x14ac:dyDescent="0.25">
      <c r="A202" s="21">
        <f t="shared" si="68"/>
        <v>196</v>
      </c>
      <c r="B202" s="302"/>
      <c r="C202" s="64" t="s">
        <v>258</v>
      </c>
      <c r="D202" s="53">
        <v>928</v>
      </c>
      <c r="E202" s="38">
        <f>'A-RR Cross-Reference '!FA202</f>
        <v>1500574.4035385274</v>
      </c>
      <c r="F202" s="38">
        <v>8290.3459858929436</v>
      </c>
      <c r="G202" s="36"/>
      <c r="H202" s="35"/>
      <c r="I202" s="37"/>
      <c r="J202" s="37"/>
      <c r="K202" s="37"/>
      <c r="L202" s="36"/>
      <c r="M202" s="36"/>
      <c r="N202" s="37"/>
      <c r="O202" s="37"/>
      <c r="P202" s="35">
        <v>76.859261717287708</v>
      </c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8">
        <v>4580.807778871851</v>
      </c>
      <c r="AC202" s="37"/>
      <c r="AD202" s="37"/>
      <c r="AE202" s="37"/>
      <c r="AF202" s="37"/>
      <c r="AG202" s="37"/>
      <c r="AH202" s="37"/>
      <c r="AI202" s="37"/>
      <c r="AN202" s="37"/>
      <c r="AP202" s="37"/>
      <c r="AQ202" s="36">
        <f t="shared" si="66"/>
        <v>12948.013026482082</v>
      </c>
      <c r="AR202" s="38">
        <f t="shared" si="67"/>
        <v>1513522.4165650096</v>
      </c>
      <c r="AS202" s="38">
        <v>226372.86937132571</v>
      </c>
      <c r="AT202" s="36">
        <f t="shared" si="58"/>
        <v>1739895.2859363353</v>
      </c>
      <c r="AU202" s="2"/>
    </row>
    <row r="203" spans="1:47" outlineLevel="2" x14ac:dyDescent="0.25">
      <c r="A203" s="21">
        <f t="shared" si="68"/>
        <v>197</v>
      </c>
      <c r="B203" s="302"/>
      <c r="C203" s="64" t="s">
        <v>259</v>
      </c>
      <c r="D203" s="53">
        <v>929</v>
      </c>
      <c r="E203" s="38">
        <f>'A-RR Cross-Reference '!FA203</f>
        <v>0</v>
      </c>
      <c r="P203" s="6"/>
      <c r="AQ203" s="36">
        <f t="shared" si="66"/>
        <v>0</v>
      </c>
      <c r="AR203" s="38">
        <f t="shared" si="67"/>
        <v>0</v>
      </c>
      <c r="AT203" s="36">
        <f t="shared" si="58"/>
        <v>0</v>
      </c>
      <c r="AU203" s="2"/>
    </row>
    <row r="204" spans="1:47" outlineLevel="2" x14ac:dyDescent="0.25">
      <c r="A204" s="21">
        <f t="shared" si="68"/>
        <v>198</v>
      </c>
      <c r="B204" s="302"/>
      <c r="C204" s="64" t="s">
        <v>260</v>
      </c>
      <c r="D204" s="53">
        <v>930.1</v>
      </c>
      <c r="E204" s="38">
        <f>'A-RR Cross-Reference '!FA204</f>
        <v>0</v>
      </c>
      <c r="P204" s="6"/>
      <c r="AQ204" s="36">
        <f t="shared" si="66"/>
        <v>0</v>
      </c>
      <c r="AR204" s="38">
        <f t="shared" si="67"/>
        <v>0</v>
      </c>
      <c r="AT204" s="36">
        <f t="shared" si="58"/>
        <v>0</v>
      </c>
      <c r="AU204" s="2"/>
    </row>
    <row r="205" spans="1:47" outlineLevel="2" x14ac:dyDescent="0.25">
      <c r="A205" s="21">
        <f t="shared" si="68"/>
        <v>199</v>
      </c>
      <c r="B205" s="302"/>
      <c r="C205" s="64" t="s">
        <v>261</v>
      </c>
      <c r="D205" s="53">
        <v>930.2</v>
      </c>
      <c r="E205" s="38">
        <f>'A-RR Cross-Reference '!FA205</f>
        <v>4730079.06543082</v>
      </c>
      <c r="P205" s="82">
        <v>-2.3763319197332899</v>
      </c>
      <c r="AA205" s="38">
        <v>91530.029433274642</v>
      </c>
      <c r="AQ205" s="36">
        <f t="shared" si="66"/>
        <v>91527.65310135491</v>
      </c>
      <c r="AR205" s="38">
        <f t="shared" si="67"/>
        <v>4821606.7185321748</v>
      </c>
      <c r="AT205" s="36">
        <f t="shared" si="58"/>
        <v>4821606.7185321748</v>
      </c>
      <c r="AU205" s="2"/>
    </row>
    <row r="206" spans="1:47" outlineLevel="2" x14ac:dyDescent="0.25">
      <c r="A206" s="21">
        <f t="shared" si="68"/>
        <v>200</v>
      </c>
      <c r="B206" s="302"/>
      <c r="C206" s="64" t="s">
        <v>138</v>
      </c>
      <c r="D206" s="53">
        <v>931</v>
      </c>
      <c r="E206" s="38">
        <f>'A-RR Cross-Reference '!FA206</f>
        <v>2396874.8882126273</v>
      </c>
      <c r="P206" s="6"/>
      <c r="AA206" s="38">
        <v>99747.396582819521</v>
      </c>
      <c r="AQ206" s="36">
        <f t="shared" si="66"/>
        <v>99747.396582819521</v>
      </c>
      <c r="AR206" s="38">
        <f t="shared" si="67"/>
        <v>2496622.2847954468</v>
      </c>
      <c r="AT206" s="36">
        <f t="shared" si="58"/>
        <v>2496622.2847954468</v>
      </c>
      <c r="AU206" s="2"/>
    </row>
    <row r="207" spans="1:47" outlineLevel="1" x14ac:dyDescent="0.25">
      <c r="A207" s="21">
        <f t="shared" si="68"/>
        <v>201</v>
      </c>
      <c r="B207" s="303"/>
      <c r="C207" s="75" t="s">
        <v>262</v>
      </c>
      <c r="D207" s="76">
        <v>932</v>
      </c>
      <c r="E207" s="38">
        <f>'A-RR Cross-Reference '!FA207</f>
        <v>10893545.752946895</v>
      </c>
      <c r="P207" s="38">
        <v>764.73738443775301</v>
      </c>
      <c r="AA207" s="67">
        <v>215481.13470281288</v>
      </c>
      <c r="AQ207" s="36">
        <f t="shared" si="66"/>
        <v>216245.87208725064</v>
      </c>
      <c r="AR207" s="38">
        <f t="shared" si="67"/>
        <v>11109791.625034146</v>
      </c>
      <c r="AT207" s="36">
        <f t="shared" si="58"/>
        <v>11109791.625034146</v>
      </c>
      <c r="AU207" s="2"/>
    </row>
    <row r="208" spans="1:47" outlineLevel="1" x14ac:dyDescent="0.25">
      <c r="A208" s="21">
        <f t="shared" si="68"/>
        <v>202</v>
      </c>
      <c r="B208" s="329" t="s">
        <v>263</v>
      </c>
      <c r="C208" s="329"/>
      <c r="D208" s="329"/>
      <c r="E208" s="46">
        <f>SUM(E194:E207)</f>
        <v>67505320.370990604</v>
      </c>
      <c r="F208" s="46">
        <f t="shared" ref="F208:AT208" si="69">SUM(F194:F207)</f>
        <v>8290.3459858929436</v>
      </c>
      <c r="G208" s="46">
        <f t="shared" si="69"/>
        <v>0</v>
      </c>
      <c r="H208" s="46">
        <f t="shared" si="69"/>
        <v>0</v>
      </c>
      <c r="I208" s="46">
        <f t="shared" si="69"/>
        <v>0</v>
      </c>
      <c r="J208" s="46">
        <f t="shared" si="69"/>
        <v>0</v>
      </c>
      <c r="K208" s="46">
        <f t="shared" si="69"/>
        <v>0</v>
      </c>
      <c r="L208" s="46">
        <f t="shared" si="69"/>
        <v>0</v>
      </c>
      <c r="M208" s="46">
        <f t="shared" si="69"/>
        <v>0</v>
      </c>
      <c r="N208" s="46">
        <f t="shared" si="69"/>
        <v>0</v>
      </c>
      <c r="O208" s="46">
        <f t="shared" si="69"/>
        <v>0</v>
      </c>
      <c r="P208" s="46">
        <f t="shared" si="69"/>
        <v>178803.23975383461</v>
      </c>
      <c r="Q208" s="46">
        <f t="shared" si="69"/>
        <v>0</v>
      </c>
      <c r="R208" s="46">
        <f t="shared" si="69"/>
        <v>0</v>
      </c>
      <c r="S208" s="46">
        <f t="shared" si="69"/>
        <v>0</v>
      </c>
      <c r="T208" s="46">
        <f t="shared" si="69"/>
        <v>0</v>
      </c>
      <c r="U208" s="46">
        <f t="shared" si="69"/>
        <v>0</v>
      </c>
      <c r="V208" s="46">
        <f t="shared" si="69"/>
        <v>0</v>
      </c>
      <c r="W208" s="46">
        <f t="shared" si="69"/>
        <v>0</v>
      </c>
      <c r="X208" s="46">
        <f t="shared" si="69"/>
        <v>0</v>
      </c>
      <c r="Y208" s="46">
        <f t="shared" si="69"/>
        <v>0</v>
      </c>
      <c r="Z208" s="46">
        <f t="shared" si="69"/>
        <v>0</v>
      </c>
      <c r="AA208" s="46">
        <f t="shared" si="69"/>
        <v>3198777.6015007719</v>
      </c>
      <c r="AB208" s="46">
        <f t="shared" si="69"/>
        <v>0</v>
      </c>
      <c r="AC208" s="46">
        <f t="shared" si="69"/>
        <v>0</v>
      </c>
      <c r="AD208" s="46">
        <f t="shared" si="69"/>
        <v>0</v>
      </c>
      <c r="AE208" s="46">
        <f t="shared" si="69"/>
        <v>0</v>
      </c>
      <c r="AF208" s="46">
        <f t="shared" si="69"/>
        <v>0</v>
      </c>
      <c r="AG208" s="46">
        <f t="shared" si="69"/>
        <v>0</v>
      </c>
      <c r="AH208" s="46">
        <f t="shared" si="69"/>
        <v>0</v>
      </c>
      <c r="AI208" s="46">
        <f t="shared" si="69"/>
        <v>0</v>
      </c>
      <c r="AJ208" s="46">
        <f t="shared" si="69"/>
        <v>0</v>
      </c>
      <c r="AK208" s="46">
        <f t="shared" si="69"/>
        <v>0</v>
      </c>
      <c r="AL208" s="46">
        <f t="shared" si="69"/>
        <v>0</v>
      </c>
      <c r="AM208" s="46">
        <f t="shared" si="69"/>
        <v>0</v>
      </c>
      <c r="AN208" s="46">
        <f t="shared" si="69"/>
        <v>0</v>
      </c>
      <c r="AO208" s="46">
        <f t="shared" si="69"/>
        <v>0</v>
      </c>
      <c r="AP208" s="46">
        <f t="shared" si="69"/>
        <v>0</v>
      </c>
      <c r="AQ208" s="46">
        <f t="shared" si="69"/>
        <v>3385871.1872404991</v>
      </c>
      <c r="AR208" s="46">
        <f t="shared" si="69"/>
        <v>70891191.5582311</v>
      </c>
      <c r="AS208" s="46">
        <f t="shared" si="69"/>
        <v>226372.86937132571</v>
      </c>
      <c r="AT208" s="46">
        <f t="shared" si="69"/>
        <v>71117564.427602425</v>
      </c>
      <c r="AU208" s="12">
        <v>0</v>
      </c>
    </row>
    <row r="209" spans="1:47" outlineLevel="2" x14ac:dyDescent="0.25">
      <c r="A209" s="21">
        <f t="shared" si="68"/>
        <v>203</v>
      </c>
      <c r="B209" s="306" t="s">
        <v>264</v>
      </c>
      <c r="C209" s="83" t="s">
        <v>265</v>
      </c>
      <c r="D209" s="84">
        <v>403</v>
      </c>
      <c r="E209" s="38">
        <f>'A-RR Cross-Reference '!FA209</f>
        <v>0</v>
      </c>
      <c r="AJ209" s="36">
        <v>0</v>
      </c>
      <c r="AQ209" s="36">
        <f t="shared" ref="AQ209:AQ220" si="70">SUM(F209:AP209)</f>
        <v>0</v>
      </c>
      <c r="AR209" s="38">
        <f t="shared" ref="AR209:AR220" si="71">SUM(E209,AQ209)</f>
        <v>0</v>
      </c>
      <c r="AT209" s="36">
        <f t="shared" si="58"/>
        <v>0</v>
      </c>
      <c r="AU209" s="2"/>
    </row>
    <row r="210" spans="1:47" ht="31.5" outlineLevel="2" x14ac:dyDescent="0.25">
      <c r="A210" s="21">
        <f t="shared" si="68"/>
        <v>204</v>
      </c>
      <c r="B210" s="327"/>
      <c r="C210" s="83" t="s">
        <v>266</v>
      </c>
      <c r="D210" s="84">
        <v>403</v>
      </c>
      <c r="E210" s="38">
        <f>'A-RR Cross-Reference '!FA210</f>
        <v>2337407.25</v>
      </c>
      <c r="G210" s="37"/>
      <c r="H210" s="37"/>
      <c r="I210" s="37"/>
      <c r="J210" s="37"/>
      <c r="K210" s="37"/>
      <c r="L210" s="37"/>
      <c r="M210" s="37"/>
      <c r="N210" s="37"/>
      <c r="O210" s="37"/>
      <c r="P210" s="36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C210" s="37"/>
      <c r="AD210" s="37"/>
      <c r="AE210" s="37"/>
      <c r="AF210" s="37"/>
      <c r="AG210" s="37"/>
      <c r="AH210" s="38">
        <v>0</v>
      </c>
      <c r="AI210" s="36">
        <v>-1323</v>
      </c>
      <c r="AJ210" s="36">
        <v>3.1832314562052488E-12</v>
      </c>
      <c r="AK210" s="36"/>
      <c r="AL210" s="36"/>
      <c r="AM210" s="36">
        <v>97139.409999999989</v>
      </c>
      <c r="AN210" s="37"/>
      <c r="AP210" s="37"/>
      <c r="AQ210" s="36">
        <f t="shared" si="70"/>
        <v>95816.409999999989</v>
      </c>
      <c r="AR210" s="38">
        <f t="shared" si="71"/>
        <v>2433223.66</v>
      </c>
      <c r="AT210" s="36">
        <f t="shared" si="58"/>
        <v>2433223.66</v>
      </c>
      <c r="AU210" s="2"/>
    </row>
    <row r="211" spans="1:47" outlineLevel="2" x14ac:dyDescent="0.25">
      <c r="A211" s="21">
        <f t="shared" si="68"/>
        <v>205</v>
      </c>
      <c r="B211" s="327"/>
      <c r="C211" s="83" t="s">
        <v>267</v>
      </c>
      <c r="D211" s="84">
        <v>403</v>
      </c>
      <c r="E211" s="38">
        <f>'A-RR Cross-Reference '!FA211</f>
        <v>0</v>
      </c>
      <c r="AQ211" s="36">
        <f t="shared" si="70"/>
        <v>0</v>
      </c>
      <c r="AR211" s="38">
        <f t="shared" si="71"/>
        <v>0</v>
      </c>
      <c r="AT211" s="36">
        <f t="shared" si="58"/>
        <v>0</v>
      </c>
      <c r="AU211" s="2"/>
    </row>
    <row r="212" spans="1:47" outlineLevel="2" x14ac:dyDescent="0.25">
      <c r="A212" s="21">
        <f t="shared" si="68"/>
        <v>206</v>
      </c>
      <c r="B212" s="327"/>
      <c r="C212" s="83" t="s">
        <v>268</v>
      </c>
      <c r="D212" s="84">
        <v>403</v>
      </c>
      <c r="E212" s="38">
        <f>'A-RR Cross-Reference '!FA212</f>
        <v>153567135.20999998</v>
      </c>
      <c r="G212" s="37"/>
      <c r="H212" s="37"/>
      <c r="I212" s="37"/>
      <c r="J212" s="37"/>
      <c r="K212" s="37"/>
      <c r="L212" s="37"/>
      <c r="M212" s="37"/>
      <c r="N212" s="37"/>
      <c r="O212" s="37"/>
      <c r="P212" s="36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C212" s="37"/>
      <c r="AD212" s="37"/>
      <c r="AE212" s="37"/>
      <c r="AF212" s="37"/>
      <c r="AG212" s="37"/>
      <c r="AH212" s="36">
        <v>0</v>
      </c>
      <c r="AI212" s="36">
        <v>-477471.13000000129</v>
      </c>
      <c r="AJ212" s="36">
        <v>8022925.2799999993</v>
      </c>
      <c r="AK212" s="36">
        <v>2327081.9800000116</v>
      </c>
      <c r="AL212" s="36">
        <v>-7.9936057773011271E-13</v>
      </c>
      <c r="AM212" s="36">
        <v>315154.91999999993</v>
      </c>
      <c r="AN212" s="37"/>
      <c r="AP212" s="37"/>
      <c r="AQ212" s="36">
        <f t="shared" si="70"/>
        <v>10187691.05000001</v>
      </c>
      <c r="AR212" s="38">
        <f t="shared" si="71"/>
        <v>163754826.25999999</v>
      </c>
      <c r="AT212" s="36">
        <f t="shared" si="58"/>
        <v>163754826.25999999</v>
      </c>
      <c r="AU212" s="2"/>
    </row>
    <row r="213" spans="1:47" outlineLevel="2" x14ac:dyDescent="0.25">
      <c r="A213" s="21">
        <f t="shared" si="68"/>
        <v>207</v>
      </c>
      <c r="B213" s="327"/>
      <c r="C213" s="83" t="s">
        <v>269</v>
      </c>
      <c r="D213" s="84">
        <v>403</v>
      </c>
      <c r="E213" s="38">
        <f>'A-RR Cross-Reference '!FA213</f>
        <v>2104871.77</v>
      </c>
      <c r="G213" s="37"/>
      <c r="H213" s="37"/>
      <c r="I213" s="37"/>
      <c r="J213" s="37"/>
      <c r="K213" s="37"/>
      <c r="L213" s="37"/>
      <c r="M213" s="37"/>
      <c r="N213" s="37"/>
      <c r="O213" s="37"/>
      <c r="P213" s="36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C213" s="37"/>
      <c r="AD213" s="37"/>
      <c r="AE213" s="37"/>
      <c r="AF213" s="37"/>
      <c r="AG213" s="37"/>
      <c r="AH213" s="36">
        <v>-373842.24000000022</v>
      </c>
      <c r="AI213" s="36">
        <v>-38394.120000000112</v>
      </c>
      <c r="AJ213" s="36">
        <v>26816.060000000012</v>
      </c>
      <c r="AK213" s="36"/>
      <c r="AL213" s="36"/>
      <c r="AM213" s="36">
        <v>135341.39000000001</v>
      </c>
      <c r="AN213" s="37"/>
      <c r="AP213" s="37"/>
      <c r="AQ213" s="36">
        <f t="shared" si="70"/>
        <v>-250078.91000000032</v>
      </c>
      <c r="AR213" s="38">
        <f t="shared" si="71"/>
        <v>1854792.8599999996</v>
      </c>
      <c r="AT213" s="36">
        <f t="shared" si="58"/>
        <v>1854792.8599999996</v>
      </c>
      <c r="AU213" s="2"/>
    </row>
    <row r="214" spans="1:47" outlineLevel="2" x14ac:dyDescent="0.25">
      <c r="A214" s="21">
        <f t="shared" si="68"/>
        <v>208</v>
      </c>
      <c r="B214" s="327"/>
      <c r="C214" s="83" t="s">
        <v>270</v>
      </c>
      <c r="D214" s="84">
        <v>403</v>
      </c>
      <c r="E214" s="38">
        <f>'A-RR Cross-Reference '!FA214</f>
        <v>9927196.3671399951</v>
      </c>
      <c r="G214" s="37"/>
      <c r="H214" s="37"/>
      <c r="I214" s="37"/>
      <c r="J214" s="37"/>
      <c r="K214" s="37"/>
      <c r="L214" s="37"/>
      <c r="M214" s="37"/>
      <c r="N214" s="37"/>
      <c r="O214" s="37"/>
      <c r="P214" s="36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C214" s="37"/>
      <c r="AD214" s="37"/>
      <c r="AE214" s="37"/>
      <c r="AF214" s="37"/>
      <c r="AG214" s="37"/>
      <c r="AH214" s="36">
        <v>-4278370.0572340023</v>
      </c>
      <c r="AI214" s="36">
        <v>-76031.238816000056</v>
      </c>
      <c r="AJ214" s="36">
        <v>1286033.1509739999</v>
      </c>
      <c r="AK214" s="36"/>
      <c r="AL214" s="36">
        <v>4269.8603739999999</v>
      </c>
      <c r="AM214" s="36">
        <v>200843.39696200006</v>
      </c>
      <c r="AN214" s="37"/>
      <c r="AP214" s="37"/>
      <c r="AQ214" s="36">
        <f t="shared" si="70"/>
        <v>-2863254.8877400029</v>
      </c>
      <c r="AR214" s="38">
        <f t="shared" si="71"/>
        <v>7063941.4793999922</v>
      </c>
      <c r="AT214" s="36">
        <f t="shared" si="58"/>
        <v>7063941.4793999922</v>
      </c>
      <c r="AU214" s="2"/>
    </row>
    <row r="215" spans="1:47" ht="31.5" outlineLevel="2" x14ac:dyDescent="0.25">
      <c r="A215" s="21">
        <f t="shared" si="68"/>
        <v>209</v>
      </c>
      <c r="B215" s="327"/>
      <c r="C215" s="83" t="s">
        <v>271</v>
      </c>
      <c r="D215" s="84">
        <v>403.1</v>
      </c>
      <c r="E215" s="38">
        <f>'A-RR Cross-Reference '!FA215</f>
        <v>0</v>
      </c>
      <c r="AQ215" s="36">
        <f t="shared" si="70"/>
        <v>0</v>
      </c>
      <c r="AR215" s="38">
        <f t="shared" si="71"/>
        <v>0</v>
      </c>
      <c r="AT215" s="36">
        <f t="shared" si="58"/>
        <v>0</v>
      </c>
      <c r="AU215" s="2"/>
    </row>
    <row r="216" spans="1:47" outlineLevel="2" x14ac:dyDescent="0.25">
      <c r="A216" s="21">
        <f t="shared" si="68"/>
        <v>210</v>
      </c>
      <c r="B216" s="327"/>
      <c r="C216" s="85" t="s">
        <v>272</v>
      </c>
      <c r="D216" s="84">
        <v>403.1</v>
      </c>
      <c r="E216" s="38">
        <f>'A-RR Cross-Reference '!FA216</f>
        <v>0</v>
      </c>
      <c r="AQ216" s="36">
        <f t="shared" si="70"/>
        <v>0</v>
      </c>
      <c r="AR216" s="38">
        <f t="shared" si="71"/>
        <v>0</v>
      </c>
      <c r="AT216" s="36">
        <f t="shared" si="58"/>
        <v>0</v>
      </c>
      <c r="AU216" s="2"/>
    </row>
    <row r="217" spans="1:47" ht="31.5" outlineLevel="2" x14ac:dyDescent="0.25">
      <c r="A217" s="21">
        <f t="shared" si="68"/>
        <v>211</v>
      </c>
      <c r="B217" s="327"/>
      <c r="C217" s="83" t="s">
        <v>273</v>
      </c>
      <c r="D217" s="84">
        <v>403.1</v>
      </c>
      <c r="E217" s="38">
        <f>'A-RR Cross-Reference '!FA217</f>
        <v>0</v>
      </c>
      <c r="AQ217" s="36">
        <f t="shared" si="70"/>
        <v>0</v>
      </c>
      <c r="AR217" s="38">
        <f t="shared" si="71"/>
        <v>0</v>
      </c>
      <c r="AT217" s="36">
        <f t="shared" si="58"/>
        <v>0</v>
      </c>
      <c r="AU217" s="2"/>
    </row>
    <row r="218" spans="1:47" ht="31.5" outlineLevel="2" x14ac:dyDescent="0.25">
      <c r="A218" s="21">
        <f t="shared" si="68"/>
        <v>212</v>
      </c>
      <c r="B218" s="327"/>
      <c r="C218" s="83" t="s">
        <v>274</v>
      </c>
      <c r="D218" s="84">
        <v>403.1</v>
      </c>
      <c r="E218" s="38">
        <f>'A-RR Cross-Reference '!FA218</f>
        <v>0</v>
      </c>
      <c r="G218" s="37"/>
      <c r="H218" s="37"/>
      <c r="I218" s="37"/>
      <c r="J218" s="37"/>
      <c r="K218" s="37"/>
      <c r="L218" s="37"/>
      <c r="M218" s="37"/>
      <c r="N218" s="37"/>
      <c r="O218" s="37"/>
      <c r="P218" s="36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C218" s="37"/>
      <c r="AD218" s="37"/>
      <c r="AE218" s="37"/>
      <c r="AF218" s="37"/>
      <c r="AG218" s="37"/>
      <c r="AN218" s="37"/>
      <c r="AP218" s="37"/>
      <c r="AQ218" s="36">
        <f t="shared" si="70"/>
        <v>0</v>
      </c>
      <c r="AR218" s="38">
        <f t="shared" si="71"/>
        <v>0</v>
      </c>
      <c r="AT218" s="36">
        <f t="shared" si="58"/>
        <v>0</v>
      </c>
      <c r="AU218" s="2"/>
    </row>
    <row r="219" spans="1:47" ht="31.5" outlineLevel="2" x14ac:dyDescent="0.25">
      <c r="A219" s="21">
        <f t="shared" si="68"/>
        <v>213</v>
      </c>
      <c r="B219" s="327"/>
      <c r="C219" s="83" t="s">
        <v>275</v>
      </c>
      <c r="D219" s="84">
        <v>403.1</v>
      </c>
      <c r="E219" s="38">
        <f>'A-RR Cross-Reference '!FA219</f>
        <v>0</v>
      </c>
      <c r="AQ219" s="36">
        <f t="shared" si="70"/>
        <v>0</v>
      </c>
      <c r="AR219" s="38">
        <f t="shared" si="71"/>
        <v>0</v>
      </c>
      <c r="AT219" s="36">
        <f t="shared" si="58"/>
        <v>0</v>
      </c>
      <c r="AU219" s="2"/>
    </row>
    <row r="220" spans="1:47" ht="31.5" outlineLevel="2" x14ac:dyDescent="0.25">
      <c r="A220" s="21">
        <f t="shared" si="68"/>
        <v>214</v>
      </c>
      <c r="B220" s="328"/>
      <c r="C220" s="83" t="s">
        <v>276</v>
      </c>
      <c r="D220" s="84">
        <v>403.1</v>
      </c>
      <c r="E220" s="38">
        <f>'A-RR Cross-Reference '!FA220</f>
        <v>0</v>
      </c>
      <c r="G220" s="37"/>
      <c r="H220" s="37"/>
      <c r="I220" s="37"/>
      <c r="J220" s="37"/>
      <c r="K220" s="37"/>
      <c r="L220" s="37"/>
      <c r="M220" s="37"/>
      <c r="N220" s="37"/>
      <c r="O220" s="37"/>
      <c r="P220" s="36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C220" s="37"/>
      <c r="AD220" s="37"/>
      <c r="AE220" s="37"/>
      <c r="AF220" s="37"/>
      <c r="AG220" s="37"/>
      <c r="AN220" s="37"/>
      <c r="AP220" s="37"/>
      <c r="AQ220" s="36">
        <f t="shared" si="70"/>
        <v>0</v>
      </c>
      <c r="AR220" s="38">
        <f t="shared" si="71"/>
        <v>0</v>
      </c>
      <c r="AT220" s="36">
        <f t="shared" si="58"/>
        <v>0</v>
      </c>
      <c r="AU220" s="2"/>
    </row>
    <row r="221" spans="1:47" outlineLevel="1" x14ac:dyDescent="0.25">
      <c r="A221" s="21">
        <f t="shared" si="68"/>
        <v>215</v>
      </c>
      <c r="B221" s="329" t="s">
        <v>277</v>
      </c>
      <c r="C221" s="329"/>
      <c r="D221" s="329"/>
      <c r="E221" s="46">
        <f>SUM(E209:E220)</f>
        <v>167936610.59713998</v>
      </c>
      <c r="F221" s="46">
        <f t="shared" ref="F221:AT221" si="72">SUM(F209:F220)</f>
        <v>0</v>
      </c>
      <c r="G221" s="46">
        <f t="shared" si="72"/>
        <v>0</v>
      </c>
      <c r="H221" s="46">
        <f t="shared" si="72"/>
        <v>0</v>
      </c>
      <c r="I221" s="46">
        <f t="shared" si="72"/>
        <v>0</v>
      </c>
      <c r="J221" s="46">
        <f t="shared" si="72"/>
        <v>0</v>
      </c>
      <c r="K221" s="46">
        <f t="shared" si="72"/>
        <v>0</v>
      </c>
      <c r="L221" s="46">
        <f t="shared" si="72"/>
        <v>0</v>
      </c>
      <c r="M221" s="46">
        <f t="shared" si="72"/>
        <v>0</v>
      </c>
      <c r="N221" s="46">
        <f t="shared" si="72"/>
        <v>0</v>
      </c>
      <c r="O221" s="46">
        <f t="shared" si="72"/>
        <v>0</v>
      </c>
      <c r="P221" s="46">
        <f t="shared" si="72"/>
        <v>0</v>
      </c>
      <c r="Q221" s="46">
        <f t="shared" si="72"/>
        <v>0</v>
      </c>
      <c r="R221" s="46">
        <f t="shared" si="72"/>
        <v>0</v>
      </c>
      <c r="S221" s="46">
        <f t="shared" si="72"/>
        <v>0</v>
      </c>
      <c r="T221" s="46">
        <f t="shared" si="72"/>
        <v>0</v>
      </c>
      <c r="U221" s="46">
        <f t="shared" si="72"/>
        <v>0</v>
      </c>
      <c r="V221" s="46">
        <f t="shared" si="72"/>
        <v>0</v>
      </c>
      <c r="W221" s="46">
        <f t="shared" si="72"/>
        <v>0</v>
      </c>
      <c r="X221" s="46">
        <f t="shared" si="72"/>
        <v>0</v>
      </c>
      <c r="Y221" s="46">
        <f t="shared" si="72"/>
        <v>0</v>
      </c>
      <c r="Z221" s="46">
        <f t="shared" si="72"/>
        <v>0</v>
      </c>
      <c r="AA221" s="46">
        <f t="shared" si="72"/>
        <v>0</v>
      </c>
      <c r="AB221" s="46">
        <f t="shared" si="72"/>
        <v>0</v>
      </c>
      <c r="AC221" s="46">
        <f t="shared" si="72"/>
        <v>0</v>
      </c>
      <c r="AD221" s="46">
        <f t="shared" si="72"/>
        <v>0</v>
      </c>
      <c r="AE221" s="46">
        <f t="shared" si="72"/>
        <v>0</v>
      </c>
      <c r="AF221" s="46">
        <f t="shared" si="72"/>
        <v>0</v>
      </c>
      <c r="AG221" s="46">
        <f t="shared" si="72"/>
        <v>0</v>
      </c>
      <c r="AH221" s="46">
        <f t="shared" si="72"/>
        <v>-4652212.2972340025</v>
      </c>
      <c r="AI221" s="46">
        <f t="shared" si="72"/>
        <v>-593219.48881600145</v>
      </c>
      <c r="AJ221" s="46">
        <f t="shared" si="72"/>
        <v>9335774.4909739979</v>
      </c>
      <c r="AK221" s="46">
        <f t="shared" si="72"/>
        <v>2327081.9800000116</v>
      </c>
      <c r="AL221" s="46">
        <f t="shared" si="72"/>
        <v>4269.860373999999</v>
      </c>
      <c r="AM221" s="46">
        <f t="shared" si="72"/>
        <v>748479.11696200003</v>
      </c>
      <c r="AN221" s="46">
        <f t="shared" si="72"/>
        <v>0</v>
      </c>
      <c r="AO221" s="46">
        <f t="shared" si="72"/>
        <v>0</v>
      </c>
      <c r="AP221" s="46">
        <f t="shared" si="72"/>
        <v>0</v>
      </c>
      <c r="AQ221" s="46">
        <f t="shared" si="72"/>
        <v>7170173.6622600071</v>
      </c>
      <c r="AR221" s="46">
        <f t="shared" si="72"/>
        <v>175106784.25939998</v>
      </c>
      <c r="AS221" s="46">
        <f t="shared" si="72"/>
        <v>0</v>
      </c>
      <c r="AT221" s="46">
        <f t="shared" si="72"/>
        <v>175106784.25939998</v>
      </c>
      <c r="AU221" s="12">
        <v>0</v>
      </c>
    </row>
    <row r="222" spans="1:47" ht="31.5" outlineLevel="2" x14ac:dyDescent="0.25">
      <c r="A222" s="21">
        <f t="shared" si="68"/>
        <v>216</v>
      </c>
      <c r="B222" s="318" t="s">
        <v>278</v>
      </c>
      <c r="C222" s="39" t="s">
        <v>279</v>
      </c>
      <c r="D222" s="86">
        <v>404.1</v>
      </c>
      <c r="E222" s="38">
        <f>'A-RR Cross-Reference '!FA222</f>
        <v>0</v>
      </c>
      <c r="AQ222" s="36">
        <f t="shared" ref="AQ222:AQ228" si="73">SUM(F222:AP222)</f>
        <v>0</v>
      </c>
      <c r="AR222" s="38">
        <f t="shared" ref="AR222:AR228" si="74">SUM(E222,AQ222)</f>
        <v>0</v>
      </c>
      <c r="AT222" s="36">
        <f t="shared" si="58"/>
        <v>0</v>
      </c>
      <c r="AU222" s="2"/>
    </row>
    <row r="223" spans="1:47" ht="31.5" outlineLevel="2" x14ac:dyDescent="0.25">
      <c r="A223" s="21">
        <f t="shared" si="68"/>
        <v>217</v>
      </c>
      <c r="B223" s="330"/>
      <c r="C223" s="39" t="s">
        <v>280</v>
      </c>
      <c r="D223" s="86">
        <v>404.2</v>
      </c>
      <c r="E223" s="38">
        <f>'A-RR Cross-Reference '!FA223</f>
        <v>0</v>
      </c>
      <c r="AQ223" s="36">
        <f t="shared" si="73"/>
        <v>0</v>
      </c>
      <c r="AR223" s="38">
        <f t="shared" si="74"/>
        <v>0</v>
      </c>
      <c r="AT223" s="36">
        <f t="shared" si="58"/>
        <v>0</v>
      </c>
      <c r="AU223" s="2"/>
    </row>
    <row r="224" spans="1:47" outlineLevel="2" x14ac:dyDescent="0.25">
      <c r="A224" s="21">
        <f t="shared" si="68"/>
        <v>218</v>
      </c>
      <c r="B224" s="330"/>
      <c r="C224" s="39" t="s">
        <v>281</v>
      </c>
      <c r="D224" s="86">
        <v>404.3</v>
      </c>
      <c r="E224" s="38">
        <f>'A-RR Cross-Reference '!FA224</f>
        <v>29914564.759885989</v>
      </c>
      <c r="AH224" s="36">
        <v>-3473612.2279520039</v>
      </c>
      <c r="AI224" s="36">
        <v>-1826.7774479999998</v>
      </c>
      <c r="AJ224" s="36">
        <v>2232823.3056200012</v>
      </c>
      <c r="AK224" s="87"/>
      <c r="AL224" s="36">
        <v>198825.049046</v>
      </c>
      <c r="AM224" s="36">
        <v>4952487.1261859974</v>
      </c>
      <c r="AQ224" s="36">
        <f t="shared" si="73"/>
        <v>3908696.4754519947</v>
      </c>
      <c r="AR224" s="38">
        <f>SUM(E224,AQ224)</f>
        <v>33823261.235337988</v>
      </c>
      <c r="AT224" s="36">
        <f t="shared" si="58"/>
        <v>33823261.235337988</v>
      </c>
      <c r="AU224" s="2"/>
    </row>
    <row r="225" spans="1:88" outlineLevel="2" x14ac:dyDescent="0.25">
      <c r="A225" s="21">
        <f t="shared" si="68"/>
        <v>219</v>
      </c>
      <c r="B225" s="330"/>
      <c r="C225" s="39" t="s">
        <v>282</v>
      </c>
      <c r="D225" s="86">
        <v>405</v>
      </c>
      <c r="E225" s="38">
        <f>'A-RR Cross-Reference '!FA225</f>
        <v>0</v>
      </c>
      <c r="AQ225" s="36">
        <f t="shared" si="73"/>
        <v>0</v>
      </c>
      <c r="AR225" s="38">
        <f t="shared" si="74"/>
        <v>0</v>
      </c>
      <c r="AT225" s="36">
        <f t="shared" si="58"/>
        <v>0</v>
      </c>
      <c r="AU225" s="2"/>
    </row>
    <row r="226" spans="1:88" ht="31.5" outlineLevel="2" x14ac:dyDescent="0.25">
      <c r="A226" s="21">
        <f t="shared" si="68"/>
        <v>220</v>
      </c>
      <c r="B226" s="330"/>
      <c r="C226" s="39" t="s">
        <v>283</v>
      </c>
      <c r="D226" s="86">
        <v>406</v>
      </c>
      <c r="E226" s="38">
        <f>'A-RR Cross-Reference '!FA226</f>
        <v>0</v>
      </c>
      <c r="AQ226" s="36">
        <f t="shared" si="73"/>
        <v>0</v>
      </c>
      <c r="AR226" s="38">
        <f t="shared" si="74"/>
        <v>0</v>
      </c>
      <c r="AT226" s="36">
        <f t="shared" si="58"/>
        <v>0</v>
      </c>
      <c r="AU226" s="2"/>
    </row>
    <row r="227" spans="1:88" ht="31.5" outlineLevel="2" x14ac:dyDescent="0.25">
      <c r="A227" s="21">
        <f t="shared" si="68"/>
        <v>221</v>
      </c>
      <c r="B227" s="330"/>
      <c r="C227" s="39" t="s">
        <v>284</v>
      </c>
      <c r="D227" s="86">
        <v>407.1</v>
      </c>
      <c r="E227" s="38">
        <f>'A-RR Cross-Reference '!FA227</f>
        <v>0</v>
      </c>
      <c r="AQ227" s="36">
        <f t="shared" si="73"/>
        <v>0</v>
      </c>
      <c r="AR227" s="38">
        <f t="shared" si="74"/>
        <v>0</v>
      </c>
      <c r="AT227" s="36">
        <f t="shared" si="58"/>
        <v>0</v>
      </c>
      <c r="AU227" s="2"/>
    </row>
    <row r="228" spans="1:88" outlineLevel="2" x14ac:dyDescent="0.25">
      <c r="A228" s="21">
        <f t="shared" si="68"/>
        <v>222</v>
      </c>
      <c r="B228" s="331"/>
      <c r="C228" s="39" t="s">
        <v>285</v>
      </c>
      <c r="D228" s="86">
        <v>407.2</v>
      </c>
      <c r="E228" s="38">
        <f>'A-RR Cross-Reference '!FA228</f>
        <v>0</v>
      </c>
      <c r="AQ228" s="36">
        <f t="shared" si="73"/>
        <v>0</v>
      </c>
      <c r="AR228" s="38">
        <f t="shared" si="74"/>
        <v>0</v>
      </c>
      <c r="AT228" s="36">
        <f t="shared" si="58"/>
        <v>0</v>
      </c>
      <c r="AU228" s="2"/>
    </row>
    <row r="229" spans="1:88" outlineLevel="1" x14ac:dyDescent="0.25">
      <c r="A229" s="21">
        <f t="shared" si="68"/>
        <v>223</v>
      </c>
      <c r="B229" s="323" t="s">
        <v>286</v>
      </c>
      <c r="C229" s="323"/>
      <c r="D229" s="323"/>
      <c r="E229" s="46">
        <f>SUM(E222:E228)</f>
        <v>29914564.759885989</v>
      </c>
      <c r="F229" s="46">
        <f t="shared" ref="F229:AT229" si="75">SUM(F222:F228)</f>
        <v>0</v>
      </c>
      <c r="G229" s="46">
        <f t="shared" si="75"/>
        <v>0</v>
      </c>
      <c r="H229" s="46">
        <f t="shared" si="75"/>
        <v>0</v>
      </c>
      <c r="I229" s="46">
        <f t="shared" si="75"/>
        <v>0</v>
      </c>
      <c r="J229" s="46">
        <f t="shared" si="75"/>
        <v>0</v>
      </c>
      <c r="K229" s="46">
        <f t="shared" si="75"/>
        <v>0</v>
      </c>
      <c r="L229" s="46">
        <f t="shared" si="75"/>
        <v>0</v>
      </c>
      <c r="M229" s="46">
        <f t="shared" si="75"/>
        <v>0</v>
      </c>
      <c r="N229" s="46">
        <f t="shared" si="75"/>
        <v>0</v>
      </c>
      <c r="O229" s="46">
        <f t="shared" si="75"/>
        <v>0</v>
      </c>
      <c r="P229" s="46">
        <f t="shared" si="75"/>
        <v>0</v>
      </c>
      <c r="Q229" s="46">
        <f t="shared" si="75"/>
        <v>0</v>
      </c>
      <c r="R229" s="46">
        <f t="shared" si="75"/>
        <v>0</v>
      </c>
      <c r="S229" s="46">
        <f t="shared" si="75"/>
        <v>0</v>
      </c>
      <c r="T229" s="46">
        <f t="shared" si="75"/>
        <v>0</v>
      </c>
      <c r="U229" s="46">
        <f t="shared" si="75"/>
        <v>0</v>
      </c>
      <c r="V229" s="46">
        <f t="shared" si="75"/>
        <v>0</v>
      </c>
      <c r="W229" s="46">
        <f t="shared" si="75"/>
        <v>0</v>
      </c>
      <c r="X229" s="46">
        <f t="shared" si="75"/>
        <v>0</v>
      </c>
      <c r="Y229" s="46">
        <f t="shared" si="75"/>
        <v>0</v>
      </c>
      <c r="Z229" s="46">
        <f t="shared" si="75"/>
        <v>0</v>
      </c>
      <c r="AA229" s="46">
        <f t="shared" si="75"/>
        <v>0</v>
      </c>
      <c r="AB229" s="46">
        <f t="shared" si="75"/>
        <v>0</v>
      </c>
      <c r="AC229" s="46">
        <f t="shared" si="75"/>
        <v>0</v>
      </c>
      <c r="AD229" s="46">
        <f t="shared" si="75"/>
        <v>0</v>
      </c>
      <c r="AE229" s="46">
        <f t="shared" si="75"/>
        <v>0</v>
      </c>
      <c r="AF229" s="46">
        <f t="shared" si="75"/>
        <v>0</v>
      </c>
      <c r="AG229" s="46">
        <f t="shared" si="75"/>
        <v>0</v>
      </c>
      <c r="AH229" s="46">
        <f t="shared" si="75"/>
        <v>-3473612.2279520039</v>
      </c>
      <c r="AI229" s="46">
        <f t="shared" si="75"/>
        <v>-1826.7774479999998</v>
      </c>
      <c r="AJ229" s="46">
        <f t="shared" si="75"/>
        <v>2232823.3056200012</v>
      </c>
      <c r="AK229" s="46">
        <f t="shared" si="75"/>
        <v>0</v>
      </c>
      <c r="AL229" s="46">
        <f t="shared" si="75"/>
        <v>198825.049046</v>
      </c>
      <c r="AM229" s="46">
        <f t="shared" si="75"/>
        <v>4952487.1261859974</v>
      </c>
      <c r="AN229" s="46">
        <f t="shared" si="75"/>
        <v>0</v>
      </c>
      <c r="AO229" s="46">
        <f t="shared" si="75"/>
        <v>0</v>
      </c>
      <c r="AP229" s="46">
        <f t="shared" si="75"/>
        <v>0</v>
      </c>
      <c r="AQ229" s="46">
        <f t="shared" si="75"/>
        <v>3908696.4754519947</v>
      </c>
      <c r="AR229" s="46">
        <f t="shared" si="75"/>
        <v>33823261.235337988</v>
      </c>
      <c r="AS229" s="46">
        <f t="shared" si="75"/>
        <v>0</v>
      </c>
      <c r="AT229" s="46">
        <f t="shared" si="75"/>
        <v>33823261.235337988</v>
      </c>
      <c r="AU229" s="12">
        <v>0</v>
      </c>
    </row>
    <row r="230" spans="1:88" outlineLevel="2" x14ac:dyDescent="0.25">
      <c r="A230" s="21">
        <f t="shared" si="68"/>
        <v>224</v>
      </c>
      <c r="B230" s="290" t="s">
        <v>287</v>
      </c>
      <c r="C230" s="88" t="s">
        <v>288</v>
      </c>
      <c r="D230" s="89">
        <v>407.3</v>
      </c>
      <c r="E230" s="38">
        <f>'A-RR Cross-Reference '!FA230</f>
        <v>13534504.095610742</v>
      </c>
      <c r="G230" s="37"/>
      <c r="H230" s="37"/>
      <c r="I230" s="37"/>
      <c r="J230" s="37"/>
      <c r="K230" s="37"/>
      <c r="L230" s="37"/>
      <c r="M230" s="37"/>
      <c r="N230" s="37"/>
      <c r="O230" s="37"/>
      <c r="P230" s="36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6">
        <v>1702851.2984038936</v>
      </c>
      <c r="AC230" s="37"/>
      <c r="AD230" s="37"/>
      <c r="AE230" s="37"/>
      <c r="AF230" s="37"/>
      <c r="AG230" s="37"/>
      <c r="AN230" s="37"/>
      <c r="AO230" s="38">
        <v>-4378457.0469807265</v>
      </c>
      <c r="AP230" s="37"/>
      <c r="AQ230" s="36">
        <f>SUM(F230:AP230)</f>
        <v>-2675605.7485768329</v>
      </c>
      <c r="AR230" s="38">
        <f>SUM(E230,AQ230)</f>
        <v>10858898.347033909</v>
      </c>
      <c r="AT230" s="36">
        <f t="shared" si="58"/>
        <v>10858898.347033909</v>
      </c>
      <c r="AU230" s="2"/>
    </row>
    <row r="231" spans="1:88" outlineLevel="2" x14ac:dyDescent="0.25">
      <c r="A231" s="21">
        <f t="shared" si="68"/>
        <v>225</v>
      </c>
      <c r="B231" s="283"/>
      <c r="C231" s="90" t="s">
        <v>289</v>
      </c>
      <c r="D231" s="91">
        <v>407.4</v>
      </c>
      <c r="E231" s="38">
        <f>'A-RR Cross-Reference '!FA231</f>
        <v>1929119.7006000001</v>
      </c>
      <c r="AB231" s="36"/>
      <c r="AQ231" s="36">
        <f t="shared" ref="AQ231" si="76">SUM(F231:AP231)</f>
        <v>0</v>
      </c>
      <c r="AR231" s="38">
        <f t="shared" ref="AR231" si="77">SUM(E231,AQ231)</f>
        <v>1929119.7006000001</v>
      </c>
      <c r="AT231" s="36">
        <f t="shared" si="58"/>
        <v>1929119.7006000001</v>
      </c>
      <c r="AU231" s="2"/>
    </row>
    <row r="232" spans="1:88" outlineLevel="1" x14ac:dyDescent="0.25">
      <c r="A232" s="21">
        <f t="shared" si="68"/>
        <v>226</v>
      </c>
      <c r="B232" s="324" t="s">
        <v>290</v>
      </c>
      <c r="C232" s="316"/>
      <c r="D232" s="317"/>
      <c r="E232" s="46">
        <f>SUM(E230:E231)</f>
        <v>15463623.796210742</v>
      </c>
      <c r="F232" s="46">
        <f t="shared" ref="F232:AT232" si="78">SUM(F230:F231)</f>
        <v>0</v>
      </c>
      <c r="G232" s="46">
        <f t="shared" si="78"/>
        <v>0</v>
      </c>
      <c r="H232" s="46">
        <f t="shared" si="78"/>
        <v>0</v>
      </c>
      <c r="I232" s="46">
        <f t="shared" si="78"/>
        <v>0</v>
      </c>
      <c r="J232" s="46">
        <f t="shared" si="78"/>
        <v>0</v>
      </c>
      <c r="K232" s="46">
        <f t="shared" si="78"/>
        <v>0</v>
      </c>
      <c r="L232" s="46">
        <f t="shared" si="78"/>
        <v>0</v>
      </c>
      <c r="M232" s="46">
        <f t="shared" si="78"/>
        <v>0</v>
      </c>
      <c r="N232" s="46">
        <f t="shared" si="78"/>
        <v>0</v>
      </c>
      <c r="O232" s="46">
        <f t="shared" si="78"/>
        <v>0</v>
      </c>
      <c r="P232" s="46">
        <f t="shared" si="78"/>
        <v>0</v>
      </c>
      <c r="Q232" s="46">
        <f t="shared" si="78"/>
        <v>0</v>
      </c>
      <c r="R232" s="46">
        <f t="shared" si="78"/>
        <v>0</v>
      </c>
      <c r="S232" s="46">
        <f t="shared" si="78"/>
        <v>0</v>
      </c>
      <c r="T232" s="46">
        <f t="shared" si="78"/>
        <v>0</v>
      </c>
      <c r="U232" s="46">
        <f t="shared" si="78"/>
        <v>0</v>
      </c>
      <c r="V232" s="46">
        <f t="shared" si="78"/>
        <v>0</v>
      </c>
      <c r="W232" s="46">
        <f t="shared" si="78"/>
        <v>0</v>
      </c>
      <c r="X232" s="46">
        <f t="shared" si="78"/>
        <v>0</v>
      </c>
      <c r="Y232" s="46">
        <f t="shared" si="78"/>
        <v>0</v>
      </c>
      <c r="Z232" s="46">
        <f t="shared" si="78"/>
        <v>0</v>
      </c>
      <c r="AA232" s="46">
        <f t="shared" si="78"/>
        <v>0</v>
      </c>
      <c r="AB232" s="46">
        <f t="shared" si="78"/>
        <v>1702851.2984038936</v>
      </c>
      <c r="AC232" s="46">
        <f t="shared" si="78"/>
        <v>0</v>
      </c>
      <c r="AD232" s="46">
        <f t="shared" si="78"/>
        <v>0</v>
      </c>
      <c r="AE232" s="46">
        <f t="shared" si="78"/>
        <v>0</v>
      </c>
      <c r="AF232" s="46">
        <f t="shared" si="78"/>
        <v>0</v>
      </c>
      <c r="AG232" s="46">
        <f t="shared" si="78"/>
        <v>0</v>
      </c>
      <c r="AH232" s="46">
        <f t="shared" si="78"/>
        <v>0</v>
      </c>
      <c r="AI232" s="46">
        <f t="shared" si="78"/>
        <v>0</v>
      </c>
      <c r="AJ232" s="46">
        <f t="shared" si="78"/>
        <v>0</v>
      </c>
      <c r="AK232" s="46">
        <f t="shared" si="78"/>
        <v>0</v>
      </c>
      <c r="AL232" s="46">
        <f t="shared" si="78"/>
        <v>0</v>
      </c>
      <c r="AM232" s="46">
        <f t="shared" si="78"/>
        <v>0</v>
      </c>
      <c r="AN232" s="46">
        <f t="shared" si="78"/>
        <v>0</v>
      </c>
      <c r="AO232" s="46">
        <f t="shared" si="78"/>
        <v>-4378457.0469807265</v>
      </c>
      <c r="AP232" s="46">
        <f t="shared" si="78"/>
        <v>0</v>
      </c>
      <c r="AQ232" s="46">
        <f t="shared" si="78"/>
        <v>-2675605.7485768329</v>
      </c>
      <c r="AR232" s="46">
        <f t="shared" si="78"/>
        <v>12788018.047633909</v>
      </c>
      <c r="AS232" s="46">
        <f t="shared" si="78"/>
        <v>0</v>
      </c>
      <c r="AT232" s="46">
        <f t="shared" si="78"/>
        <v>12788018.047633909</v>
      </c>
      <c r="AU232" s="2"/>
    </row>
    <row r="233" spans="1:88" outlineLevel="2" x14ac:dyDescent="0.25">
      <c r="A233" s="21">
        <f t="shared" si="68"/>
        <v>227</v>
      </c>
      <c r="B233" s="306" t="s">
        <v>291</v>
      </c>
      <c r="C233" s="93" t="s">
        <v>292</v>
      </c>
      <c r="D233" s="94">
        <v>408.1</v>
      </c>
      <c r="E233" s="38">
        <f>'A-RR Cross-Reference '!FA233</f>
        <v>25369683.371347442</v>
      </c>
      <c r="F233" s="36">
        <v>159000.54566344077</v>
      </c>
      <c r="G233" s="36"/>
      <c r="H233" s="35"/>
      <c r="I233" s="37"/>
      <c r="J233" s="37"/>
      <c r="K233" s="37"/>
      <c r="L233" s="37"/>
      <c r="M233" s="36"/>
      <c r="N233" s="37"/>
      <c r="O233" s="37"/>
      <c r="P233" s="36">
        <v>55325.062206358234</v>
      </c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6">
        <v>164934.15280500427</v>
      </c>
      <c r="AB233" s="36"/>
      <c r="AC233" s="37"/>
      <c r="AD233" s="37"/>
      <c r="AE233" s="37"/>
      <c r="AF233" s="37"/>
      <c r="AG233" s="37"/>
      <c r="AH233" s="36"/>
      <c r="AI233" s="36"/>
      <c r="AN233" s="37"/>
      <c r="AP233" s="37"/>
      <c r="AQ233" s="36">
        <f t="shared" ref="AQ233:AQ238" si="79">SUM(F233:AP233)</f>
        <v>379259.76067480328</v>
      </c>
      <c r="AR233" s="38">
        <f t="shared" ref="AR233:AR238" si="80">SUM(E233,AQ233)</f>
        <v>25748943.132022247</v>
      </c>
      <c r="AS233" s="169">
        <v>4341605.2616726561</v>
      </c>
      <c r="AT233" s="36">
        <f t="shared" si="58"/>
        <v>30090548.393694904</v>
      </c>
      <c r="AU233" s="2"/>
    </row>
    <row r="234" spans="1:88" ht="31.5" outlineLevel="2" x14ac:dyDescent="0.25">
      <c r="A234" s="21">
        <f t="shared" si="68"/>
        <v>228</v>
      </c>
      <c r="B234" s="307"/>
      <c r="C234" s="72" t="s">
        <v>293</v>
      </c>
      <c r="D234" s="95">
        <v>409.1</v>
      </c>
      <c r="E234" s="38">
        <f>'A-RR Cross-Reference '!FA234</f>
        <v>14496775.322369756</v>
      </c>
      <c r="F234" s="36">
        <v>831700.93966527714</v>
      </c>
      <c r="G234" s="36"/>
      <c r="H234" s="35"/>
      <c r="I234" s="36">
        <v>0</v>
      </c>
      <c r="J234" s="36">
        <v>-461108.44557288941</v>
      </c>
      <c r="K234" s="36"/>
      <c r="L234" s="36"/>
      <c r="M234" s="36"/>
      <c r="N234" s="36"/>
      <c r="O234" s="36"/>
      <c r="P234" s="36">
        <v>-139431.93812752917</v>
      </c>
      <c r="Q234" s="36"/>
      <c r="R234" s="37"/>
      <c r="S234" s="36"/>
      <c r="T234" s="36"/>
      <c r="U234" s="36"/>
      <c r="V234" s="36"/>
      <c r="W234" s="36"/>
      <c r="X234" s="36"/>
      <c r="Y234" s="36"/>
      <c r="Z234" s="36"/>
      <c r="AA234" s="36"/>
      <c r="AB234" s="36">
        <v>-357598.77266481763</v>
      </c>
      <c r="AC234" s="36">
        <v>-288396.90205149609</v>
      </c>
      <c r="AD234" s="36"/>
      <c r="AE234" s="36"/>
      <c r="AF234" s="36"/>
      <c r="AG234" s="36"/>
      <c r="AH234" s="36"/>
      <c r="AI234" s="36"/>
      <c r="AJ234" s="169"/>
      <c r="AK234" s="169"/>
      <c r="AL234" s="169"/>
      <c r="AM234" s="169"/>
      <c r="AN234" s="169"/>
      <c r="AO234" s="169"/>
      <c r="AP234" s="36"/>
      <c r="AQ234" s="36">
        <f t="shared" si="79"/>
        <v>-414835.11875145516</v>
      </c>
      <c r="AR234" s="38">
        <f t="shared" si="80"/>
        <v>14081940.203618301</v>
      </c>
      <c r="AS234" s="169">
        <v>22710065.814635448</v>
      </c>
      <c r="AT234" s="36">
        <f t="shared" si="58"/>
        <v>36792006.018253751</v>
      </c>
      <c r="AU234" s="2"/>
    </row>
    <row r="235" spans="1:88" ht="31.5" outlineLevel="2" x14ac:dyDescent="0.25">
      <c r="A235" s="21">
        <f t="shared" si="68"/>
        <v>229</v>
      </c>
      <c r="B235" s="307"/>
      <c r="C235" s="72" t="s">
        <v>294</v>
      </c>
      <c r="D235" s="95">
        <v>409.1</v>
      </c>
      <c r="E235" s="38">
        <f>'A-RR Cross-Reference '!FA235</f>
        <v>-7393595.6175326332</v>
      </c>
      <c r="F235" s="36"/>
      <c r="I235" s="36"/>
      <c r="AA235" s="36">
        <v>-1302724.3291234814</v>
      </c>
      <c r="AB235" s="36"/>
      <c r="AH235" s="36">
        <v>1706423.1502890631</v>
      </c>
      <c r="AI235" s="36">
        <v>124959.71591544038</v>
      </c>
      <c r="AJ235" s="169">
        <v>-2429405.5372847388</v>
      </c>
      <c r="AK235" s="169">
        <v>-488687.21580000222</v>
      </c>
      <c r="AL235" s="169">
        <v>-42649.930978199998</v>
      </c>
      <c r="AM235" s="169">
        <v>-1197202.9110610795</v>
      </c>
      <c r="AN235" s="169"/>
      <c r="AO235" s="169">
        <v>919475.97986595251</v>
      </c>
      <c r="AQ235" s="36">
        <f t="shared" si="79"/>
        <v>-2709811.078177046</v>
      </c>
      <c r="AR235" s="38">
        <f t="shared" si="80"/>
        <v>-10103406.695709679</v>
      </c>
      <c r="AS235" s="169"/>
      <c r="AT235" s="36">
        <f t="shared" si="58"/>
        <v>-10103406.695709679</v>
      </c>
      <c r="AU235" s="2"/>
    </row>
    <row r="236" spans="1:88" s="96" customFormat="1" ht="31.5" outlineLevel="2" x14ac:dyDescent="0.25">
      <c r="A236" s="21">
        <f t="shared" si="68"/>
        <v>230</v>
      </c>
      <c r="B236" s="307"/>
      <c r="C236" s="72" t="s">
        <v>294</v>
      </c>
      <c r="D236" s="95">
        <v>410.1</v>
      </c>
      <c r="E236" s="38">
        <f>'A-RR Cross-Reference '!FA236</f>
        <v>69151578.755940497</v>
      </c>
      <c r="F236" s="36"/>
      <c r="G236" s="37"/>
      <c r="H236" s="37"/>
      <c r="I236" s="36">
        <v>-273596.78379599995</v>
      </c>
      <c r="J236" s="37"/>
      <c r="K236" s="37"/>
      <c r="L236" s="37"/>
      <c r="M236" s="37"/>
      <c r="N236" s="37"/>
      <c r="O236" s="37"/>
      <c r="P236" s="36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6"/>
      <c r="AC236" s="37"/>
      <c r="AD236" s="37"/>
      <c r="AE236" s="37"/>
      <c r="AF236" s="37"/>
      <c r="AG236" s="37"/>
      <c r="AH236" s="36"/>
      <c r="AI236" s="36"/>
      <c r="AJ236" s="169"/>
      <c r="AK236" s="169"/>
      <c r="AL236" s="169"/>
      <c r="AM236" s="169"/>
      <c r="AN236" s="169"/>
      <c r="AO236" s="169"/>
      <c r="AP236" s="37"/>
      <c r="AQ236" s="36">
        <f t="shared" si="79"/>
        <v>-273596.78379599995</v>
      </c>
      <c r="AR236" s="38">
        <f t="shared" si="80"/>
        <v>68877981.972144499</v>
      </c>
      <c r="AS236" s="2"/>
      <c r="AT236" s="36">
        <f t="shared" si="58"/>
        <v>68877981.972144499</v>
      </c>
      <c r="AU236" s="2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</row>
    <row r="237" spans="1:88" ht="31.5" outlineLevel="2" x14ac:dyDescent="0.25">
      <c r="A237" s="21">
        <f t="shared" si="68"/>
        <v>231</v>
      </c>
      <c r="B237" s="307"/>
      <c r="C237" s="72" t="s">
        <v>295</v>
      </c>
      <c r="D237" s="95">
        <v>411.1</v>
      </c>
      <c r="E237" s="38">
        <f>'A-RR Cross-Reference '!FA237</f>
        <v>-70839009.626036882</v>
      </c>
      <c r="F237" s="36"/>
      <c r="I237" s="36">
        <v>-254245.73392200284</v>
      </c>
      <c r="AB237" s="36"/>
      <c r="AH237" s="36"/>
      <c r="AI237" s="36"/>
      <c r="AJ237" s="169"/>
      <c r="AK237" s="169"/>
      <c r="AL237" s="169"/>
      <c r="AM237" s="169"/>
      <c r="AN237" s="169"/>
      <c r="AO237" s="169"/>
      <c r="AQ237" s="36">
        <f t="shared" si="79"/>
        <v>-254245.73392200284</v>
      </c>
      <c r="AR237" s="38">
        <f t="shared" si="80"/>
        <v>-71093255.359958887</v>
      </c>
      <c r="AT237" s="36">
        <f t="shared" si="58"/>
        <v>-71093255.359958887</v>
      </c>
      <c r="AU237" s="2"/>
    </row>
    <row r="238" spans="1:88" outlineLevel="2" x14ac:dyDescent="0.25">
      <c r="A238" s="21">
        <f t="shared" si="68"/>
        <v>232</v>
      </c>
      <c r="B238" s="308"/>
      <c r="C238" s="75" t="s">
        <v>296</v>
      </c>
      <c r="D238" s="97">
        <v>411.4</v>
      </c>
      <c r="E238" s="38">
        <f>'A-RR Cross-Reference '!FA238</f>
        <v>0</v>
      </c>
      <c r="F238" s="36"/>
      <c r="I238" s="36"/>
      <c r="AB238" s="36"/>
      <c r="AH238" s="36"/>
      <c r="AI238" s="36"/>
      <c r="AQ238" s="36">
        <f t="shared" si="79"/>
        <v>0</v>
      </c>
      <c r="AR238" s="38">
        <f t="shared" si="80"/>
        <v>0</v>
      </c>
      <c r="AT238" s="36">
        <f t="shared" si="58"/>
        <v>0</v>
      </c>
      <c r="AU238" s="2"/>
    </row>
    <row r="239" spans="1:88" outlineLevel="1" x14ac:dyDescent="0.25">
      <c r="A239" s="21">
        <f t="shared" si="68"/>
        <v>233</v>
      </c>
      <c r="B239" s="323" t="s">
        <v>297</v>
      </c>
      <c r="C239" s="323"/>
      <c r="D239" s="323"/>
      <c r="E239" s="46">
        <f>SUM(E233:E238)</f>
        <v>30785432.206088185</v>
      </c>
      <c r="F239" s="46">
        <f t="shared" ref="F239:AT239" si="81">SUM(F233:F238)</f>
        <v>990701.48532871786</v>
      </c>
      <c r="G239" s="46">
        <f t="shared" si="81"/>
        <v>0</v>
      </c>
      <c r="H239" s="46">
        <f t="shared" si="81"/>
        <v>0</v>
      </c>
      <c r="I239" s="46">
        <f t="shared" si="81"/>
        <v>-527842.51771800278</v>
      </c>
      <c r="J239" s="46">
        <f t="shared" si="81"/>
        <v>-461108.44557288941</v>
      </c>
      <c r="K239" s="46">
        <f t="shared" si="81"/>
        <v>0</v>
      </c>
      <c r="L239" s="46">
        <f t="shared" si="81"/>
        <v>0</v>
      </c>
      <c r="M239" s="46">
        <f t="shared" si="81"/>
        <v>0</v>
      </c>
      <c r="N239" s="46">
        <f t="shared" si="81"/>
        <v>0</v>
      </c>
      <c r="O239" s="46">
        <f t="shared" si="81"/>
        <v>0</v>
      </c>
      <c r="P239" s="46">
        <f t="shared" si="81"/>
        <v>-84106.875921170926</v>
      </c>
      <c r="Q239" s="46">
        <f t="shared" si="81"/>
        <v>0</v>
      </c>
      <c r="R239" s="46">
        <f t="shared" si="81"/>
        <v>0</v>
      </c>
      <c r="S239" s="46">
        <f t="shared" si="81"/>
        <v>0</v>
      </c>
      <c r="T239" s="46">
        <f t="shared" si="81"/>
        <v>0</v>
      </c>
      <c r="U239" s="46">
        <f t="shared" si="81"/>
        <v>0</v>
      </c>
      <c r="V239" s="46">
        <f t="shared" si="81"/>
        <v>0</v>
      </c>
      <c r="W239" s="46">
        <f t="shared" si="81"/>
        <v>0</v>
      </c>
      <c r="X239" s="46">
        <f t="shared" si="81"/>
        <v>0</v>
      </c>
      <c r="Y239" s="46">
        <f t="shared" si="81"/>
        <v>0</v>
      </c>
      <c r="Z239" s="46">
        <f t="shared" si="81"/>
        <v>0</v>
      </c>
      <c r="AA239" s="46">
        <f t="shared" si="81"/>
        <v>-1137790.1763184771</v>
      </c>
      <c r="AB239" s="46">
        <f t="shared" si="81"/>
        <v>-357598.77266481763</v>
      </c>
      <c r="AC239" s="46">
        <f t="shared" si="81"/>
        <v>-288396.90205149609</v>
      </c>
      <c r="AD239" s="46">
        <f t="shared" si="81"/>
        <v>0</v>
      </c>
      <c r="AE239" s="46">
        <f t="shared" si="81"/>
        <v>0</v>
      </c>
      <c r="AF239" s="46">
        <f t="shared" si="81"/>
        <v>0</v>
      </c>
      <c r="AG239" s="46">
        <f t="shared" si="81"/>
        <v>0</v>
      </c>
      <c r="AH239" s="46">
        <f t="shared" si="81"/>
        <v>1706423.1502890631</v>
      </c>
      <c r="AI239" s="46">
        <f t="shared" si="81"/>
        <v>124959.71591544038</v>
      </c>
      <c r="AJ239" s="46">
        <f t="shared" si="81"/>
        <v>-2429405.5372847388</v>
      </c>
      <c r="AK239" s="46">
        <f t="shared" si="81"/>
        <v>-488687.21580000222</v>
      </c>
      <c r="AL239" s="46">
        <f t="shared" si="81"/>
        <v>-42649.930978199998</v>
      </c>
      <c r="AM239" s="46">
        <f t="shared" si="81"/>
        <v>-1197202.9110610795</v>
      </c>
      <c r="AN239" s="46">
        <f t="shared" si="81"/>
        <v>0</v>
      </c>
      <c r="AO239" s="46">
        <f t="shared" si="81"/>
        <v>919475.97986595251</v>
      </c>
      <c r="AP239" s="46">
        <f t="shared" si="81"/>
        <v>0</v>
      </c>
      <c r="AQ239" s="46">
        <f t="shared" si="81"/>
        <v>-3273228.9539717007</v>
      </c>
      <c r="AR239" s="46">
        <f t="shared" si="81"/>
        <v>27512203.252116486</v>
      </c>
      <c r="AS239" s="46">
        <f t="shared" si="81"/>
        <v>27051671.076308105</v>
      </c>
      <c r="AT239" s="46">
        <f t="shared" si="81"/>
        <v>54563874.328424588</v>
      </c>
      <c r="AU239" s="12">
        <v>0</v>
      </c>
    </row>
    <row r="240" spans="1:88" outlineLevel="2" x14ac:dyDescent="0.25">
      <c r="A240" s="21">
        <f t="shared" si="68"/>
        <v>234</v>
      </c>
      <c r="B240" s="290" t="s">
        <v>298</v>
      </c>
      <c r="C240" s="77" t="s">
        <v>299</v>
      </c>
      <c r="D240" s="98">
        <v>411.6</v>
      </c>
      <c r="E240" s="38">
        <f>'A-RR Cross-Reference '!FA240</f>
        <v>2.7284841053187847E-11</v>
      </c>
      <c r="G240" s="37"/>
      <c r="H240" s="37"/>
      <c r="I240" s="37"/>
      <c r="J240" s="37"/>
      <c r="K240" s="37"/>
      <c r="L240" s="37"/>
      <c r="M240" s="37"/>
      <c r="N240" s="37"/>
      <c r="O240" s="37"/>
      <c r="P240" s="36"/>
      <c r="Q240" s="37"/>
      <c r="R240" s="37"/>
      <c r="S240" s="37"/>
      <c r="T240" s="36"/>
      <c r="U240" s="37"/>
      <c r="V240" s="37"/>
      <c r="W240" s="37"/>
      <c r="X240" s="37"/>
      <c r="Y240" s="37"/>
      <c r="Z240" s="37"/>
      <c r="AA240" s="37"/>
      <c r="AC240" s="37"/>
      <c r="AD240" s="37"/>
      <c r="AE240" s="37"/>
      <c r="AF240" s="37"/>
      <c r="AG240" s="37"/>
      <c r="AH240" s="37"/>
      <c r="AI240" s="37"/>
      <c r="AN240" s="37"/>
      <c r="AP240" s="37"/>
      <c r="AQ240" s="36">
        <f t="shared" ref="AQ240:AQ245" si="82">SUM(F240:AP240)</f>
        <v>0</v>
      </c>
      <c r="AR240" s="38">
        <f t="shared" ref="AR240:AR244" si="83">SUM(E240,AQ240)</f>
        <v>2.7284841053187847E-11</v>
      </c>
      <c r="AT240" s="36">
        <f t="shared" si="58"/>
        <v>2.7284841053187847E-11</v>
      </c>
      <c r="AU240" s="2"/>
    </row>
    <row r="241" spans="1:47" outlineLevel="2" x14ac:dyDescent="0.25">
      <c r="A241" s="21">
        <f t="shared" si="68"/>
        <v>235</v>
      </c>
      <c r="B241" s="291"/>
      <c r="C241" s="66" t="s">
        <v>300</v>
      </c>
      <c r="D241" s="69">
        <v>411.7</v>
      </c>
      <c r="E241" s="38">
        <f>'A-RR Cross-Reference '!FA241</f>
        <v>1908181.236666667</v>
      </c>
      <c r="AQ241" s="36">
        <f t="shared" si="82"/>
        <v>0</v>
      </c>
      <c r="AR241" s="38">
        <f t="shared" si="83"/>
        <v>1908181.236666667</v>
      </c>
      <c r="AT241" s="36">
        <f t="shared" si="58"/>
        <v>1908181.236666667</v>
      </c>
      <c r="AU241" s="2"/>
    </row>
    <row r="242" spans="1:47" outlineLevel="2" x14ac:dyDescent="0.25">
      <c r="A242" s="21">
        <f t="shared" si="68"/>
        <v>236</v>
      </c>
      <c r="B242" s="291"/>
      <c r="C242" s="66" t="s">
        <v>301</v>
      </c>
      <c r="D242" s="69">
        <v>412</v>
      </c>
      <c r="E242" s="38">
        <f>'A-RR Cross-Reference '!FA242</f>
        <v>0</v>
      </c>
      <c r="AQ242" s="36">
        <f t="shared" si="82"/>
        <v>0</v>
      </c>
      <c r="AR242" s="38">
        <f t="shared" si="83"/>
        <v>0</v>
      </c>
      <c r="AT242" s="36">
        <f t="shared" ref="AT242:AT245" si="84">SUM(AR242:AS242)</f>
        <v>0</v>
      </c>
      <c r="AU242" s="2"/>
    </row>
    <row r="243" spans="1:47" outlineLevel="2" x14ac:dyDescent="0.25">
      <c r="A243" s="21">
        <f t="shared" si="68"/>
        <v>237</v>
      </c>
      <c r="B243" s="291"/>
      <c r="C243" s="66" t="s">
        <v>302</v>
      </c>
      <c r="D243" s="69">
        <v>413</v>
      </c>
      <c r="E243" s="38">
        <f>'A-RR Cross-Reference '!FA243</f>
        <v>0</v>
      </c>
      <c r="AQ243" s="36">
        <f t="shared" si="82"/>
        <v>0</v>
      </c>
      <c r="AR243" s="38">
        <f t="shared" si="83"/>
        <v>0</v>
      </c>
      <c r="AT243" s="36">
        <f t="shared" si="84"/>
        <v>0</v>
      </c>
      <c r="AU243" s="2"/>
    </row>
    <row r="244" spans="1:47" outlineLevel="2" x14ac:dyDescent="0.25">
      <c r="A244" s="21">
        <f t="shared" si="68"/>
        <v>238</v>
      </c>
      <c r="B244" s="291"/>
      <c r="C244" s="66" t="s">
        <v>303</v>
      </c>
      <c r="D244" s="99">
        <v>414</v>
      </c>
      <c r="E244" s="38">
        <f>'A-RR Cross-Reference '!FA244</f>
        <v>0</v>
      </c>
      <c r="AQ244" s="36">
        <f t="shared" si="82"/>
        <v>0</v>
      </c>
      <c r="AR244" s="38">
        <f t="shared" si="83"/>
        <v>0</v>
      </c>
      <c r="AT244" s="36">
        <f t="shared" si="84"/>
        <v>0</v>
      </c>
      <c r="AU244" s="2"/>
    </row>
    <row r="245" spans="1:47" ht="15.6" customHeight="1" outlineLevel="2" x14ac:dyDescent="0.25">
      <c r="A245" s="21">
        <f t="shared" si="68"/>
        <v>239</v>
      </c>
      <c r="B245" s="292"/>
      <c r="C245" s="78" t="s">
        <v>304</v>
      </c>
      <c r="D245" s="100">
        <v>411.1</v>
      </c>
      <c r="E245" s="38">
        <f>'A-RR Cross-Reference '!FA245</f>
        <v>1.1699999740812927E-3</v>
      </c>
      <c r="G245" s="37"/>
      <c r="H245" s="37"/>
      <c r="I245" s="37"/>
      <c r="J245" s="37"/>
      <c r="K245" s="37"/>
      <c r="L245" s="37"/>
      <c r="M245" s="37"/>
      <c r="N245" s="37"/>
      <c r="O245" s="37"/>
      <c r="P245" s="36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C245" s="37"/>
      <c r="AD245" s="37"/>
      <c r="AE245" s="37"/>
      <c r="AF245" s="37"/>
      <c r="AG245" s="37"/>
      <c r="AH245" s="37"/>
      <c r="AI245" s="37"/>
      <c r="AN245" s="37"/>
      <c r="AP245" s="37"/>
      <c r="AQ245" s="36">
        <f t="shared" si="82"/>
        <v>0</v>
      </c>
      <c r="AR245" s="38">
        <f>SUM(E245,AQ245)</f>
        <v>1.1699999740812927E-3</v>
      </c>
      <c r="AT245" s="36">
        <f t="shared" si="84"/>
        <v>1.1699999740812927E-3</v>
      </c>
      <c r="AU245" s="2"/>
    </row>
    <row r="246" spans="1:47" outlineLevel="1" x14ac:dyDescent="0.25">
      <c r="A246" s="21">
        <f t="shared" si="68"/>
        <v>240</v>
      </c>
      <c r="B246" s="324" t="s">
        <v>305</v>
      </c>
      <c r="C246" s="316"/>
      <c r="D246" s="317"/>
      <c r="E246" s="46">
        <f>SUM(E240:E245)</f>
        <v>1908181.2378366671</v>
      </c>
      <c r="F246" s="46">
        <f t="shared" ref="F246:AT246" si="85">SUM(F240:F245)</f>
        <v>0</v>
      </c>
      <c r="G246" s="46">
        <f t="shared" si="85"/>
        <v>0</v>
      </c>
      <c r="H246" s="46">
        <f t="shared" si="85"/>
        <v>0</v>
      </c>
      <c r="I246" s="46">
        <f t="shared" si="85"/>
        <v>0</v>
      </c>
      <c r="J246" s="46">
        <f t="shared" si="85"/>
        <v>0</v>
      </c>
      <c r="K246" s="46">
        <f t="shared" si="85"/>
        <v>0</v>
      </c>
      <c r="L246" s="46">
        <f t="shared" si="85"/>
        <v>0</v>
      </c>
      <c r="M246" s="46">
        <f t="shared" si="85"/>
        <v>0</v>
      </c>
      <c r="N246" s="46">
        <f t="shared" si="85"/>
        <v>0</v>
      </c>
      <c r="O246" s="46">
        <f t="shared" si="85"/>
        <v>0</v>
      </c>
      <c r="P246" s="46">
        <f t="shared" si="85"/>
        <v>0</v>
      </c>
      <c r="Q246" s="46">
        <f t="shared" si="85"/>
        <v>0</v>
      </c>
      <c r="R246" s="46">
        <f t="shared" si="85"/>
        <v>0</v>
      </c>
      <c r="S246" s="46">
        <f t="shared" si="85"/>
        <v>0</v>
      </c>
      <c r="T246" s="46">
        <f t="shared" si="85"/>
        <v>0</v>
      </c>
      <c r="U246" s="46">
        <f t="shared" si="85"/>
        <v>0</v>
      </c>
      <c r="V246" s="46">
        <f t="shared" si="85"/>
        <v>0</v>
      </c>
      <c r="W246" s="46">
        <f t="shared" si="85"/>
        <v>0</v>
      </c>
      <c r="X246" s="46">
        <f t="shared" si="85"/>
        <v>0</v>
      </c>
      <c r="Y246" s="46">
        <f t="shared" si="85"/>
        <v>0</v>
      </c>
      <c r="Z246" s="46">
        <f t="shared" si="85"/>
        <v>0</v>
      </c>
      <c r="AA246" s="46">
        <f t="shared" si="85"/>
        <v>0</v>
      </c>
      <c r="AB246" s="46">
        <f t="shared" si="85"/>
        <v>0</v>
      </c>
      <c r="AC246" s="46">
        <f t="shared" si="85"/>
        <v>0</v>
      </c>
      <c r="AD246" s="46">
        <f t="shared" si="85"/>
        <v>0</v>
      </c>
      <c r="AE246" s="46">
        <f t="shared" si="85"/>
        <v>0</v>
      </c>
      <c r="AF246" s="46">
        <f t="shared" si="85"/>
        <v>0</v>
      </c>
      <c r="AG246" s="46">
        <f t="shared" si="85"/>
        <v>0</v>
      </c>
      <c r="AH246" s="46">
        <f t="shared" si="85"/>
        <v>0</v>
      </c>
      <c r="AI246" s="46">
        <f t="shared" si="85"/>
        <v>0</v>
      </c>
      <c r="AJ246" s="46">
        <f t="shared" si="85"/>
        <v>0</v>
      </c>
      <c r="AK246" s="46">
        <f t="shared" si="85"/>
        <v>0</v>
      </c>
      <c r="AL246" s="46">
        <f t="shared" si="85"/>
        <v>0</v>
      </c>
      <c r="AM246" s="46">
        <f t="shared" si="85"/>
        <v>0</v>
      </c>
      <c r="AN246" s="46">
        <f t="shared" si="85"/>
        <v>0</v>
      </c>
      <c r="AO246" s="46">
        <f t="shared" si="85"/>
        <v>0</v>
      </c>
      <c r="AP246" s="46">
        <f t="shared" si="85"/>
        <v>0</v>
      </c>
      <c r="AQ246" s="46">
        <f t="shared" si="85"/>
        <v>0</v>
      </c>
      <c r="AR246" s="46">
        <f t="shared" si="85"/>
        <v>1908181.2378366671</v>
      </c>
      <c r="AS246" s="46">
        <f t="shared" si="85"/>
        <v>0</v>
      </c>
      <c r="AT246" s="46">
        <f t="shared" si="85"/>
        <v>1908181.2378366671</v>
      </c>
      <c r="AU246" s="12">
        <v>0</v>
      </c>
    </row>
    <row r="247" spans="1:47" ht="16.5" outlineLevel="1" thickBot="1" x14ac:dyDescent="0.3">
      <c r="A247" s="21">
        <f t="shared" si="68"/>
        <v>241</v>
      </c>
      <c r="B247" s="270" t="s">
        <v>306</v>
      </c>
      <c r="C247" s="270"/>
      <c r="D247" s="271"/>
      <c r="E247" s="56">
        <f>SUM(E88,E131,E152,E177,E183,E188,E193,E208,E221,E229,E232,E239,E246)</f>
        <v>425693814.40432405</v>
      </c>
      <c r="F247" s="56">
        <f t="shared" ref="F247:AP247" si="86">SUM(F88,F131,F152,F177,F183,F188,F193,F208,F221,F229,F232,F239,F246)</f>
        <v>1016393.2675390001</v>
      </c>
      <c r="G247" s="56">
        <f t="shared" si="86"/>
        <v>0</v>
      </c>
      <c r="H247" s="56">
        <f t="shared" si="86"/>
        <v>0</v>
      </c>
      <c r="I247" s="56">
        <f t="shared" si="86"/>
        <v>-527842.51771800278</v>
      </c>
      <c r="J247" s="56">
        <f t="shared" si="86"/>
        <v>-461108.44557288941</v>
      </c>
      <c r="K247" s="56">
        <f t="shared" si="86"/>
        <v>0</v>
      </c>
      <c r="L247" s="56">
        <f t="shared" si="86"/>
        <v>0</v>
      </c>
      <c r="M247" s="56">
        <f t="shared" si="86"/>
        <v>0</v>
      </c>
      <c r="N247" s="56">
        <f t="shared" si="86"/>
        <v>0</v>
      </c>
      <c r="O247" s="56">
        <f t="shared" si="86"/>
        <v>0</v>
      </c>
      <c r="P247" s="56">
        <f t="shared" si="86"/>
        <v>524530.6720035621</v>
      </c>
      <c r="Q247" s="56">
        <f t="shared" si="86"/>
        <v>0</v>
      </c>
      <c r="R247" s="56">
        <f t="shared" si="86"/>
        <v>0</v>
      </c>
      <c r="S247" s="56">
        <f t="shared" si="86"/>
        <v>0</v>
      </c>
      <c r="T247" s="56">
        <f t="shared" si="86"/>
        <v>0</v>
      </c>
      <c r="U247" s="56">
        <f t="shared" si="86"/>
        <v>0</v>
      </c>
      <c r="V247" s="56">
        <f t="shared" si="86"/>
        <v>0</v>
      </c>
      <c r="W247" s="56">
        <f t="shared" si="86"/>
        <v>0</v>
      </c>
      <c r="X247" s="56">
        <f t="shared" si="86"/>
        <v>0</v>
      </c>
      <c r="Y247" s="56">
        <f t="shared" si="86"/>
        <v>0</v>
      </c>
      <c r="Z247" s="56">
        <f t="shared" si="86"/>
        <v>0</v>
      </c>
      <c r="AA247" s="56">
        <f t="shared" si="86"/>
        <v>4900723.8571788361</v>
      </c>
      <c r="AB247" s="56">
        <f t="shared" si="86"/>
        <v>1345252.5257390761</v>
      </c>
      <c r="AC247" s="56">
        <f t="shared" si="86"/>
        <v>-288396.90205149609</v>
      </c>
      <c r="AD247" s="56">
        <f t="shared" si="86"/>
        <v>0</v>
      </c>
      <c r="AE247" s="56">
        <f t="shared" si="86"/>
        <v>0</v>
      </c>
      <c r="AF247" s="56">
        <f t="shared" si="86"/>
        <v>0</v>
      </c>
      <c r="AG247" s="56">
        <f t="shared" si="86"/>
        <v>0</v>
      </c>
      <c r="AH247" s="56">
        <f t="shared" si="86"/>
        <v>-6419401.3748969426</v>
      </c>
      <c r="AI247" s="56">
        <f t="shared" si="86"/>
        <v>-470086.55034856114</v>
      </c>
      <c r="AJ247" s="56">
        <f t="shared" si="86"/>
        <v>9139192.2593092602</v>
      </c>
      <c r="AK247" s="56">
        <f t="shared" si="86"/>
        <v>1838394.7642000094</v>
      </c>
      <c r="AL247" s="56">
        <f t="shared" si="86"/>
        <v>160444.97844180002</v>
      </c>
      <c r="AM247" s="56">
        <f t="shared" si="86"/>
        <v>4503763.3320869179</v>
      </c>
      <c r="AN247" s="56">
        <f t="shared" si="86"/>
        <v>0</v>
      </c>
      <c r="AO247" s="56">
        <f t="shared" si="86"/>
        <v>-3458981.0671147741</v>
      </c>
      <c r="AP247" s="56">
        <f t="shared" si="86"/>
        <v>0</v>
      </c>
      <c r="AQ247" s="56">
        <f>SUM(AQ88,AQ131,AQ152,AQ177,AQ183,AQ188,AQ193,AQ208,AQ221,AQ229,AQ232,AQ239,AQ246)</f>
        <v>11802878.798795797</v>
      </c>
      <c r="AR247" s="56">
        <f t="shared" ref="AR247:AT247" si="87">SUM(AR88,AR131,AR152,AR177,AR183,AR188,AR193,AR208,AR221,AR229,AR232,AR239,AR246)</f>
        <v>437496693.20311987</v>
      </c>
      <c r="AS247" s="56">
        <f t="shared" si="87"/>
        <v>27753200.598489843</v>
      </c>
      <c r="AT247" s="56">
        <f t="shared" si="87"/>
        <v>465249893.80160969</v>
      </c>
      <c r="AU247" s="12">
        <v>0</v>
      </c>
    </row>
    <row r="248" spans="1:47" ht="16.5" outlineLevel="1" thickBot="1" x14ac:dyDescent="0.3">
      <c r="A248" s="21">
        <f t="shared" si="68"/>
        <v>242</v>
      </c>
      <c r="B248" s="325" t="s">
        <v>307</v>
      </c>
      <c r="C248" s="325"/>
      <c r="D248" s="326"/>
      <c r="E248" s="56">
        <f>+E32-E247</f>
        <v>114551186.70970201</v>
      </c>
      <c r="F248" s="56">
        <f t="shared" ref="F248:AT248" si="88">+F32-F247</f>
        <v>3128779.7254074709</v>
      </c>
      <c r="G248" s="56">
        <f t="shared" si="88"/>
        <v>0</v>
      </c>
      <c r="H248" s="56">
        <f t="shared" si="88"/>
        <v>0</v>
      </c>
      <c r="I248" s="56">
        <f t="shared" si="88"/>
        <v>527842.51771800278</v>
      </c>
      <c r="J248" s="56">
        <f t="shared" si="88"/>
        <v>461108.44557288941</v>
      </c>
      <c r="K248" s="56">
        <f t="shared" si="88"/>
        <v>0</v>
      </c>
      <c r="L248" s="56">
        <f t="shared" si="88"/>
        <v>0</v>
      </c>
      <c r="M248" s="56">
        <f t="shared" si="88"/>
        <v>0</v>
      </c>
      <c r="N248" s="56">
        <f t="shared" si="88"/>
        <v>0</v>
      </c>
      <c r="O248" s="56">
        <f t="shared" si="88"/>
        <v>0</v>
      </c>
      <c r="P248" s="56">
        <f t="shared" si="88"/>
        <v>-524530.6720035621</v>
      </c>
      <c r="Q248" s="56">
        <f t="shared" si="88"/>
        <v>0</v>
      </c>
      <c r="R248" s="56">
        <f t="shared" si="88"/>
        <v>0</v>
      </c>
      <c r="S248" s="56">
        <f t="shared" si="88"/>
        <v>0</v>
      </c>
      <c r="T248" s="56">
        <f t="shared" si="88"/>
        <v>0</v>
      </c>
      <c r="U248" s="56">
        <f t="shared" si="88"/>
        <v>0</v>
      </c>
      <c r="V248" s="56">
        <f t="shared" si="88"/>
        <v>0</v>
      </c>
      <c r="W248" s="56">
        <f t="shared" si="88"/>
        <v>0</v>
      </c>
      <c r="X248" s="56">
        <f t="shared" si="88"/>
        <v>0</v>
      </c>
      <c r="Y248" s="56">
        <f t="shared" si="88"/>
        <v>0</v>
      </c>
      <c r="Z248" s="56">
        <f t="shared" si="88"/>
        <v>0</v>
      </c>
      <c r="AA248" s="56">
        <f t="shared" si="88"/>
        <v>-4900723.8571788361</v>
      </c>
      <c r="AB248" s="56">
        <f t="shared" si="88"/>
        <v>-1345252.5257390761</v>
      </c>
      <c r="AC248" s="56">
        <f t="shared" si="88"/>
        <v>-1084921.6791461043</v>
      </c>
      <c r="AD248" s="56">
        <f t="shared" si="88"/>
        <v>0</v>
      </c>
      <c r="AE248" s="56">
        <f t="shared" si="88"/>
        <v>0</v>
      </c>
      <c r="AF248" s="56">
        <f t="shared" si="88"/>
        <v>0</v>
      </c>
      <c r="AG248" s="56">
        <f t="shared" si="88"/>
        <v>0</v>
      </c>
      <c r="AH248" s="56">
        <f t="shared" si="88"/>
        <v>6419401.3748969426</v>
      </c>
      <c r="AI248" s="56">
        <f t="shared" si="88"/>
        <v>470086.55034856114</v>
      </c>
      <c r="AJ248" s="56">
        <f t="shared" si="88"/>
        <v>-9139192.2593092602</v>
      </c>
      <c r="AK248" s="56">
        <f t="shared" si="88"/>
        <v>-1838394.7642000094</v>
      </c>
      <c r="AL248" s="56">
        <f t="shared" si="88"/>
        <v>-160444.97844180002</v>
      </c>
      <c r="AM248" s="56">
        <f t="shared" si="88"/>
        <v>-4503763.3320869179</v>
      </c>
      <c r="AN248" s="56">
        <f t="shared" si="88"/>
        <v>0</v>
      </c>
      <c r="AO248" s="56">
        <f t="shared" si="88"/>
        <v>3458981.0671147741</v>
      </c>
      <c r="AP248" s="56">
        <f t="shared" si="88"/>
        <v>0</v>
      </c>
      <c r="AQ248" s="56">
        <f t="shared" si="88"/>
        <v>-9031024.3870469257</v>
      </c>
      <c r="AR248" s="56">
        <f t="shared" si="88"/>
        <v>105520162.32265508</v>
      </c>
      <c r="AS248" s="56">
        <f t="shared" si="88"/>
        <v>85433234.087173015</v>
      </c>
      <c r="AT248" s="56">
        <f t="shared" si="88"/>
        <v>190953396.40982813</v>
      </c>
      <c r="AU248" s="12">
        <v>0</v>
      </c>
    </row>
    <row r="249" spans="1:47" outlineLevel="1" x14ac:dyDescent="0.25">
      <c r="A249" s="21"/>
      <c r="B249" s="101"/>
      <c r="C249" s="101"/>
      <c r="D249" s="101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</row>
    <row r="250" spans="1:47" x14ac:dyDescent="0.25">
      <c r="A250" s="21"/>
      <c r="B250" s="103"/>
      <c r="C250" s="103"/>
      <c r="D250" s="10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</row>
    <row r="251" spans="1:47" x14ac:dyDescent="0.25">
      <c r="A251" s="21">
        <f>A248+1</f>
        <v>243</v>
      </c>
      <c r="B251" s="318" t="s">
        <v>308</v>
      </c>
      <c r="C251" s="104" t="s">
        <v>309</v>
      </c>
      <c r="D251" s="74">
        <v>301</v>
      </c>
      <c r="E251" s="61">
        <f>'A-RR Cross-Reference '!FA251</f>
        <v>158691.96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105"/>
      <c r="Y251" s="105"/>
      <c r="Z251" s="6"/>
      <c r="AA251" s="6"/>
      <c r="AB251" s="6"/>
      <c r="AC251" s="105"/>
      <c r="AD251" s="6"/>
      <c r="AE251" s="6"/>
      <c r="AF251" s="6"/>
      <c r="AG251" s="6"/>
      <c r="AH251" s="6"/>
      <c r="AI251" s="105"/>
      <c r="AJ251" s="105"/>
      <c r="AQ251" s="61">
        <f>SUM(F251:AP251)</f>
        <v>0</v>
      </c>
      <c r="AR251" s="38">
        <f>SUM(E251,AQ251)</f>
        <v>158691.96</v>
      </c>
      <c r="AT251" s="36">
        <f t="shared" ref="AT251:AT314" si="89">SUM(AR251:AS251)</f>
        <v>158691.96</v>
      </c>
    </row>
    <row r="252" spans="1:47" x14ac:dyDescent="0.25">
      <c r="A252" s="21">
        <f t="shared" ref="A252:A315" si="90">A251+1</f>
        <v>244</v>
      </c>
      <c r="B252" s="319"/>
      <c r="C252" s="104" t="s">
        <v>310</v>
      </c>
      <c r="D252" s="74">
        <v>302</v>
      </c>
      <c r="E252" s="61">
        <f>'A-RR Cross-Reference '!FA252</f>
        <v>2149026.4931991668</v>
      </c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105"/>
      <c r="Y252" s="105"/>
      <c r="Z252" s="6"/>
      <c r="AA252" s="6"/>
      <c r="AB252" s="6"/>
      <c r="AC252" s="105"/>
      <c r="AD252" s="6"/>
      <c r="AE252" s="6"/>
      <c r="AF252" s="6"/>
      <c r="AG252" s="6"/>
      <c r="AH252" s="6"/>
      <c r="AI252" s="105"/>
      <c r="AJ252" s="105"/>
      <c r="AM252" s="61">
        <v>1919473.6155020001</v>
      </c>
      <c r="AQ252" s="61">
        <f t="shared" ref="AQ252:AQ253" si="91">SUM(F252:AP252)</f>
        <v>1919473.6155020001</v>
      </c>
      <c r="AR252" s="38">
        <f t="shared" ref="AR252:AR253" si="92">SUM(E252,AQ252)</f>
        <v>4068500.1087011667</v>
      </c>
      <c r="AT252" s="36">
        <f t="shared" si="89"/>
        <v>4068500.1087011667</v>
      </c>
    </row>
    <row r="253" spans="1:47" x14ac:dyDescent="0.25">
      <c r="A253" s="21">
        <f t="shared" si="90"/>
        <v>245</v>
      </c>
      <c r="B253" s="319"/>
      <c r="C253" s="107" t="s">
        <v>311</v>
      </c>
      <c r="D253" s="76">
        <v>303</v>
      </c>
      <c r="E253" s="61">
        <f>'A-RR Cross-Reference '!FA253</f>
        <v>276778212.44076008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105"/>
      <c r="Y253" s="105"/>
      <c r="Z253" s="6"/>
      <c r="AA253" s="6"/>
      <c r="AB253" s="6"/>
      <c r="AC253" s="105"/>
      <c r="AD253" s="6"/>
      <c r="AE253" s="6"/>
      <c r="AF253" s="6"/>
      <c r="AG253" s="6"/>
      <c r="AH253" s="6"/>
      <c r="AI253" s="105"/>
      <c r="AJ253" s="105">
        <v>11224772.057437997</v>
      </c>
      <c r="AL253" s="105">
        <v>1792262.4827379999</v>
      </c>
      <c r="AM253" s="61">
        <v>23439131.824376002</v>
      </c>
      <c r="AQ253" s="61">
        <f t="shared" si="91"/>
        <v>36456166.364551999</v>
      </c>
      <c r="AR253" s="38">
        <f t="shared" si="92"/>
        <v>313234378.8053121</v>
      </c>
      <c r="AT253" s="36">
        <f t="shared" si="89"/>
        <v>313234378.8053121</v>
      </c>
    </row>
    <row r="254" spans="1:47" x14ac:dyDescent="0.25">
      <c r="A254" s="21">
        <f t="shared" si="90"/>
        <v>246</v>
      </c>
      <c r="B254" s="319"/>
      <c r="C254" s="321" t="s">
        <v>312</v>
      </c>
      <c r="D254" s="322"/>
      <c r="E254" s="108">
        <f>SUM(E251:E253)</f>
        <v>279085930.89395922</v>
      </c>
      <c r="F254" s="108">
        <f t="shared" ref="F254:AT254" si="93">SUM(F251:F253)</f>
        <v>0</v>
      </c>
      <c r="G254" s="108">
        <f t="shared" si="93"/>
        <v>0</v>
      </c>
      <c r="H254" s="108">
        <f t="shared" si="93"/>
        <v>0</v>
      </c>
      <c r="I254" s="108">
        <f t="shared" si="93"/>
        <v>0</v>
      </c>
      <c r="J254" s="108">
        <f t="shared" si="93"/>
        <v>0</v>
      </c>
      <c r="K254" s="108">
        <f t="shared" si="93"/>
        <v>0</v>
      </c>
      <c r="L254" s="108">
        <f t="shared" si="93"/>
        <v>0</v>
      </c>
      <c r="M254" s="108">
        <f t="shared" si="93"/>
        <v>0</v>
      </c>
      <c r="N254" s="108">
        <f t="shared" si="93"/>
        <v>0</v>
      </c>
      <c r="O254" s="108">
        <f t="shared" si="93"/>
        <v>0</v>
      </c>
      <c r="P254" s="108">
        <f t="shared" si="93"/>
        <v>0</v>
      </c>
      <c r="Q254" s="108">
        <f t="shared" si="93"/>
        <v>0</v>
      </c>
      <c r="R254" s="108">
        <f t="shared" si="93"/>
        <v>0</v>
      </c>
      <c r="S254" s="108">
        <f t="shared" si="93"/>
        <v>0</v>
      </c>
      <c r="T254" s="108">
        <f t="shared" si="93"/>
        <v>0</v>
      </c>
      <c r="U254" s="108">
        <f t="shared" si="93"/>
        <v>0</v>
      </c>
      <c r="V254" s="108">
        <f t="shared" si="93"/>
        <v>0</v>
      </c>
      <c r="W254" s="108">
        <f t="shared" si="93"/>
        <v>0</v>
      </c>
      <c r="X254" s="108">
        <f t="shared" si="93"/>
        <v>0</v>
      </c>
      <c r="Y254" s="108">
        <f t="shared" si="93"/>
        <v>0</v>
      </c>
      <c r="Z254" s="108">
        <f t="shared" si="93"/>
        <v>0</v>
      </c>
      <c r="AA254" s="108">
        <f t="shared" si="93"/>
        <v>0</v>
      </c>
      <c r="AB254" s="108">
        <f t="shared" si="93"/>
        <v>0</v>
      </c>
      <c r="AC254" s="108">
        <f t="shared" si="93"/>
        <v>0</v>
      </c>
      <c r="AD254" s="108">
        <f t="shared" si="93"/>
        <v>0</v>
      </c>
      <c r="AE254" s="108">
        <f t="shared" si="93"/>
        <v>0</v>
      </c>
      <c r="AF254" s="108">
        <f t="shared" si="93"/>
        <v>0</v>
      </c>
      <c r="AG254" s="108">
        <f t="shared" si="93"/>
        <v>0</v>
      </c>
      <c r="AH254" s="108">
        <f t="shared" si="93"/>
        <v>0</v>
      </c>
      <c r="AI254" s="109">
        <f t="shared" si="93"/>
        <v>0</v>
      </c>
      <c r="AJ254" s="109">
        <f t="shared" si="93"/>
        <v>11224772.057437997</v>
      </c>
      <c r="AK254" s="108">
        <f t="shared" si="93"/>
        <v>0</v>
      </c>
      <c r="AL254" s="108">
        <f t="shared" si="93"/>
        <v>1792262.4827379999</v>
      </c>
      <c r="AM254" s="108">
        <f t="shared" si="93"/>
        <v>25358605.439878002</v>
      </c>
      <c r="AN254" s="108">
        <f t="shared" si="93"/>
        <v>0</v>
      </c>
      <c r="AO254" s="108">
        <f t="shared" si="93"/>
        <v>0</v>
      </c>
      <c r="AP254" s="108">
        <f t="shared" si="93"/>
        <v>0</v>
      </c>
      <c r="AQ254" s="108">
        <f t="shared" si="93"/>
        <v>38375639.980053999</v>
      </c>
      <c r="AR254" s="108">
        <f t="shared" si="93"/>
        <v>317461570.87401325</v>
      </c>
      <c r="AS254" s="108">
        <f t="shared" si="93"/>
        <v>0</v>
      </c>
      <c r="AT254" s="108">
        <f t="shared" si="93"/>
        <v>317461570.87401325</v>
      </c>
    </row>
    <row r="255" spans="1:47" outlineLevel="1" x14ac:dyDescent="0.25">
      <c r="A255" s="21">
        <f t="shared" si="90"/>
        <v>247</v>
      </c>
      <c r="B255" s="291"/>
      <c r="C255" s="88" t="s">
        <v>313</v>
      </c>
      <c r="D255" s="110">
        <v>304</v>
      </c>
      <c r="E255" s="61">
        <f>'A-RR Cross-Reference '!FA255</f>
        <v>2042.5200000000002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1">
        <f t="shared" ref="AQ255:AQ259" si="94">SUM(F255:AP255)</f>
        <v>0</v>
      </c>
      <c r="AR255" s="38">
        <f>SUM(E255,AQ255)</f>
        <v>2042.5200000000002</v>
      </c>
      <c r="AS255" s="6"/>
      <c r="AT255" s="36">
        <f t="shared" si="89"/>
        <v>2042.5200000000002</v>
      </c>
    </row>
    <row r="256" spans="1:47" outlineLevel="1" x14ac:dyDescent="0.25">
      <c r="A256" s="21">
        <f t="shared" si="90"/>
        <v>248</v>
      </c>
      <c r="B256" s="291"/>
      <c r="C256" s="111" t="s">
        <v>314</v>
      </c>
      <c r="D256" s="112">
        <v>305</v>
      </c>
      <c r="E256" s="61">
        <f>'A-RR Cross-Reference '!FA256</f>
        <v>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1">
        <f t="shared" si="94"/>
        <v>0</v>
      </c>
      <c r="AR256" s="38">
        <f t="shared" ref="AR256:AR259" si="95">SUM(E256,AQ256)</f>
        <v>0</v>
      </c>
      <c r="AS256" s="6"/>
      <c r="AT256" s="36">
        <f t="shared" si="89"/>
        <v>0</v>
      </c>
    </row>
    <row r="257" spans="1:46" outlineLevel="1" x14ac:dyDescent="0.25">
      <c r="A257" s="21">
        <f t="shared" si="90"/>
        <v>249</v>
      </c>
      <c r="B257" s="291"/>
      <c r="C257" s="111" t="s">
        <v>315</v>
      </c>
      <c r="D257" s="112">
        <v>311</v>
      </c>
      <c r="E257" s="61">
        <f>'A-RR Cross-Reference '!FA257</f>
        <v>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1">
        <f t="shared" si="94"/>
        <v>0</v>
      </c>
      <c r="AR257" s="38">
        <f t="shared" si="95"/>
        <v>0</v>
      </c>
      <c r="AS257" s="6"/>
      <c r="AT257" s="36">
        <f t="shared" si="89"/>
        <v>0</v>
      </c>
    </row>
    <row r="258" spans="1:46" outlineLevel="1" x14ac:dyDescent="0.25">
      <c r="A258" s="21">
        <f t="shared" si="90"/>
        <v>250</v>
      </c>
      <c r="B258" s="291"/>
      <c r="C258" s="111" t="s">
        <v>316</v>
      </c>
      <c r="D258" s="112">
        <v>320</v>
      </c>
      <c r="E258" s="61">
        <f>'A-RR Cross-Reference '!FA258</f>
        <v>0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1">
        <f t="shared" si="94"/>
        <v>0</v>
      </c>
      <c r="AR258" s="38">
        <f>SUM(E258,AQ258)</f>
        <v>0</v>
      </c>
      <c r="AS258" s="6"/>
      <c r="AT258" s="36">
        <f t="shared" si="89"/>
        <v>0</v>
      </c>
    </row>
    <row r="259" spans="1:46" ht="31.5" outlineLevel="1" x14ac:dyDescent="0.25">
      <c r="A259" s="21">
        <f t="shared" si="90"/>
        <v>251</v>
      </c>
      <c r="B259" s="291"/>
      <c r="C259" s="90" t="s">
        <v>317</v>
      </c>
      <c r="D259" s="113">
        <v>321</v>
      </c>
      <c r="E259" s="61">
        <f>'A-RR Cross-Reference '!FA259</f>
        <v>0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1">
        <f t="shared" si="94"/>
        <v>0</v>
      </c>
      <c r="AR259" s="38">
        <f t="shared" si="95"/>
        <v>0</v>
      </c>
      <c r="AS259" s="6"/>
      <c r="AT259" s="36">
        <f t="shared" si="89"/>
        <v>0</v>
      </c>
    </row>
    <row r="260" spans="1:46" outlineLevel="1" x14ac:dyDescent="0.25">
      <c r="A260" s="21">
        <f t="shared" si="90"/>
        <v>252</v>
      </c>
      <c r="B260" s="319"/>
      <c r="C260" s="314" t="s">
        <v>318</v>
      </c>
      <c r="D260" s="315"/>
      <c r="E260" s="108">
        <f>SUM(E255:E259)</f>
        <v>2042.5200000000002</v>
      </c>
      <c r="F260" s="108">
        <f t="shared" ref="F260:AT260" si="96">SUM(F255:F259)</f>
        <v>0</v>
      </c>
      <c r="G260" s="108">
        <f t="shared" si="96"/>
        <v>0</v>
      </c>
      <c r="H260" s="108">
        <f t="shared" si="96"/>
        <v>0</v>
      </c>
      <c r="I260" s="108">
        <f t="shared" si="96"/>
        <v>0</v>
      </c>
      <c r="J260" s="108">
        <f t="shared" si="96"/>
        <v>0</v>
      </c>
      <c r="K260" s="108">
        <f t="shared" si="96"/>
        <v>0</v>
      </c>
      <c r="L260" s="108">
        <f t="shared" si="96"/>
        <v>0</v>
      </c>
      <c r="M260" s="108">
        <f t="shared" si="96"/>
        <v>0</v>
      </c>
      <c r="N260" s="108">
        <f t="shared" si="96"/>
        <v>0</v>
      </c>
      <c r="O260" s="108">
        <f t="shared" si="96"/>
        <v>0</v>
      </c>
      <c r="P260" s="108">
        <f t="shared" si="96"/>
        <v>0</v>
      </c>
      <c r="Q260" s="108">
        <f t="shared" si="96"/>
        <v>0</v>
      </c>
      <c r="R260" s="108">
        <f t="shared" si="96"/>
        <v>0</v>
      </c>
      <c r="S260" s="108">
        <f t="shared" si="96"/>
        <v>0</v>
      </c>
      <c r="T260" s="108">
        <f t="shared" si="96"/>
        <v>0</v>
      </c>
      <c r="U260" s="108">
        <f t="shared" si="96"/>
        <v>0</v>
      </c>
      <c r="V260" s="108">
        <f t="shared" si="96"/>
        <v>0</v>
      </c>
      <c r="W260" s="108">
        <f t="shared" si="96"/>
        <v>0</v>
      </c>
      <c r="X260" s="108">
        <f t="shared" si="96"/>
        <v>0</v>
      </c>
      <c r="Y260" s="108">
        <f t="shared" si="96"/>
        <v>0</v>
      </c>
      <c r="Z260" s="108">
        <f t="shared" si="96"/>
        <v>0</v>
      </c>
      <c r="AA260" s="108">
        <f t="shared" si="96"/>
        <v>0</v>
      </c>
      <c r="AB260" s="108">
        <f t="shared" si="96"/>
        <v>0</v>
      </c>
      <c r="AC260" s="108">
        <f t="shared" si="96"/>
        <v>0</v>
      </c>
      <c r="AD260" s="108">
        <f t="shared" si="96"/>
        <v>0</v>
      </c>
      <c r="AE260" s="108">
        <f t="shared" si="96"/>
        <v>0</v>
      </c>
      <c r="AF260" s="108">
        <f t="shared" si="96"/>
        <v>0</v>
      </c>
      <c r="AG260" s="108">
        <f t="shared" si="96"/>
        <v>0</v>
      </c>
      <c r="AH260" s="108">
        <f t="shared" si="96"/>
        <v>0</v>
      </c>
      <c r="AI260" s="108">
        <f t="shared" si="96"/>
        <v>0</v>
      </c>
      <c r="AJ260" s="108">
        <f t="shared" si="96"/>
        <v>0</v>
      </c>
      <c r="AK260" s="108">
        <f t="shared" si="96"/>
        <v>0</v>
      </c>
      <c r="AL260" s="108">
        <f t="shared" si="96"/>
        <v>0</v>
      </c>
      <c r="AM260" s="108">
        <f t="shared" si="96"/>
        <v>0</v>
      </c>
      <c r="AN260" s="108">
        <f t="shared" si="96"/>
        <v>0</v>
      </c>
      <c r="AO260" s="108">
        <f t="shared" si="96"/>
        <v>0</v>
      </c>
      <c r="AP260" s="108">
        <f t="shared" si="96"/>
        <v>0</v>
      </c>
      <c r="AQ260" s="108">
        <f t="shared" si="96"/>
        <v>0</v>
      </c>
      <c r="AR260" s="108">
        <f t="shared" si="96"/>
        <v>2042.5200000000002</v>
      </c>
      <c r="AS260" s="108">
        <f t="shared" si="96"/>
        <v>0</v>
      </c>
      <c r="AT260" s="108">
        <f t="shared" si="96"/>
        <v>2042.5200000000002</v>
      </c>
    </row>
    <row r="261" spans="1:46" outlineLevel="1" x14ac:dyDescent="0.25">
      <c r="A261" s="21">
        <f t="shared" si="90"/>
        <v>253</v>
      </c>
      <c r="B261" s="319"/>
      <c r="C261" s="114" t="s">
        <v>319</v>
      </c>
      <c r="D261" s="115">
        <v>350.1</v>
      </c>
      <c r="E261" s="61">
        <f>'A-RR Cross-Reference '!FA261</f>
        <v>1342896.1999999997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1"/>
      <c r="AN261" s="6"/>
      <c r="AO261" s="6"/>
      <c r="AP261" s="6"/>
      <c r="AQ261" s="61">
        <f t="shared" ref="AQ261:AQ324" si="97">SUM(F261:AP261)</f>
        <v>0</v>
      </c>
      <c r="AR261" s="38">
        <f>SUM(E261,AQ261)</f>
        <v>1342896.1999999997</v>
      </c>
      <c r="AS261" s="6"/>
      <c r="AT261" s="36">
        <f t="shared" si="89"/>
        <v>1342896.1999999997</v>
      </c>
    </row>
    <row r="262" spans="1:46" outlineLevel="1" x14ac:dyDescent="0.25">
      <c r="A262" s="21">
        <f t="shared" si="90"/>
        <v>254</v>
      </c>
      <c r="B262" s="319"/>
      <c r="C262" s="104" t="s">
        <v>320</v>
      </c>
      <c r="D262" s="116">
        <v>350.2</v>
      </c>
      <c r="E262" s="61">
        <f>'A-RR Cross-Reference '!FA262</f>
        <v>37077.749999999993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1"/>
      <c r="AN262" s="6"/>
      <c r="AO262" s="6"/>
      <c r="AP262" s="6"/>
      <c r="AQ262" s="61">
        <f t="shared" si="97"/>
        <v>0</v>
      </c>
      <c r="AR262" s="38">
        <f t="shared" ref="AR262:AR273" si="98">SUM(E262,AQ262)</f>
        <v>37077.749999999993</v>
      </c>
      <c r="AS262" s="6"/>
      <c r="AT262" s="36">
        <f t="shared" si="89"/>
        <v>37077.749999999993</v>
      </c>
    </row>
    <row r="263" spans="1:46" outlineLevel="1" x14ac:dyDescent="0.25">
      <c r="A263" s="21">
        <f t="shared" si="90"/>
        <v>255</v>
      </c>
      <c r="B263" s="319"/>
      <c r="C263" s="104" t="s">
        <v>314</v>
      </c>
      <c r="D263" s="116">
        <v>351</v>
      </c>
      <c r="E263" s="61">
        <f>'A-RR Cross-Reference '!FA263</f>
        <v>1230839.56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105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105"/>
      <c r="AJ263" s="105"/>
      <c r="AK263" s="6"/>
      <c r="AL263" s="6"/>
      <c r="AM263" s="61">
        <v>59483.640000000014</v>
      </c>
      <c r="AN263" s="6"/>
      <c r="AO263" s="6"/>
      <c r="AP263" s="6"/>
      <c r="AQ263" s="61">
        <f t="shared" si="97"/>
        <v>59483.640000000014</v>
      </c>
      <c r="AR263" s="38">
        <f t="shared" si="98"/>
        <v>1290323.2000000002</v>
      </c>
      <c r="AS263" s="6"/>
      <c r="AT263" s="36">
        <f t="shared" si="89"/>
        <v>1290323.2000000002</v>
      </c>
    </row>
    <row r="264" spans="1:46" x14ac:dyDescent="0.25">
      <c r="A264" s="21">
        <f t="shared" si="90"/>
        <v>256</v>
      </c>
      <c r="B264" s="319"/>
      <c r="C264" s="104" t="s">
        <v>321</v>
      </c>
      <c r="D264" s="116">
        <v>352</v>
      </c>
      <c r="E264" s="61">
        <f>'A-RR Cross-Reference '!FA264</f>
        <v>18372663.560000002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105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105"/>
      <c r="AJ264" s="105"/>
      <c r="AK264" s="6"/>
      <c r="AL264" s="6"/>
      <c r="AM264" s="61">
        <v>1037078.6999999997</v>
      </c>
      <c r="AN264" s="6"/>
      <c r="AO264" s="6"/>
      <c r="AP264" s="6"/>
      <c r="AQ264" s="61">
        <f t="shared" si="97"/>
        <v>1037078.6999999997</v>
      </c>
      <c r="AR264" s="38">
        <f>SUM(E264,AQ264)</f>
        <v>19409742.260000002</v>
      </c>
      <c r="AS264" s="6"/>
      <c r="AT264" s="36">
        <f t="shared" si="89"/>
        <v>19409742.260000002</v>
      </c>
    </row>
    <row r="265" spans="1:46" outlineLevel="1" x14ac:dyDescent="0.25">
      <c r="A265" s="21">
        <f t="shared" si="90"/>
        <v>257</v>
      </c>
      <c r="B265" s="319"/>
      <c r="C265" s="104" t="s">
        <v>322</v>
      </c>
      <c r="D265" s="116">
        <v>352.1</v>
      </c>
      <c r="E265" s="61">
        <f>'A-RR Cross-Reference '!FA265</f>
        <v>0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105"/>
      <c r="AJ265" s="105"/>
      <c r="AK265" s="6"/>
      <c r="AL265" s="6"/>
      <c r="AM265" s="61"/>
      <c r="AN265" s="6"/>
      <c r="AO265" s="6"/>
      <c r="AP265" s="6"/>
      <c r="AQ265" s="61">
        <f t="shared" si="97"/>
        <v>0</v>
      </c>
      <c r="AR265" s="38">
        <f t="shared" si="98"/>
        <v>0</v>
      </c>
      <c r="AS265" s="6"/>
      <c r="AT265" s="36">
        <f t="shared" si="89"/>
        <v>0</v>
      </c>
    </row>
    <row r="266" spans="1:46" outlineLevel="1" x14ac:dyDescent="0.25">
      <c r="A266" s="21">
        <f t="shared" si="90"/>
        <v>258</v>
      </c>
      <c r="B266" s="319"/>
      <c r="C266" s="104" t="s">
        <v>323</v>
      </c>
      <c r="D266" s="116">
        <v>352.2</v>
      </c>
      <c r="E266" s="61">
        <f>'A-RR Cross-Reference '!FA266</f>
        <v>1757701.3599999996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105"/>
      <c r="AJ266" s="105"/>
      <c r="AK266" s="6"/>
      <c r="AL266" s="6"/>
      <c r="AM266" s="61"/>
      <c r="AN266" s="6"/>
      <c r="AO266" s="6"/>
      <c r="AP266" s="6"/>
      <c r="AQ266" s="61">
        <f t="shared" si="97"/>
        <v>0</v>
      </c>
      <c r="AR266" s="38">
        <f t="shared" si="98"/>
        <v>1757701.3599999996</v>
      </c>
      <c r="AS266" s="6"/>
      <c r="AT266" s="36">
        <f t="shared" si="89"/>
        <v>1757701.3599999996</v>
      </c>
    </row>
    <row r="267" spans="1:46" outlineLevel="1" x14ac:dyDescent="0.25">
      <c r="A267" s="21">
        <f t="shared" si="90"/>
        <v>259</v>
      </c>
      <c r="B267" s="319"/>
      <c r="C267" s="104" t="s">
        <v>324</v>
      </c>
      <c r="D267" s="116">
        <v>352.3</v>
      </c>
      <c r="E267" s="61">
        <f>'A-RR Cross-Reference '!FA267</f>
        <v>4185430.8299999987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105"/>
      <c r="AJ267" s="105"/>
      <c r="AK267" s="6"/>
      <c r="AL267" s="6"/>
      <c r="AM267" s="61"/>
      <c r="AN267" s="6"/>
      <c r="AO267" s="6"/>
      <c r="AP267" s="6"/>
      <c r="AQ267" s="61">
        <f t="shared" si="97"/>
        <v>0</v>
      </c>
      <c r="AR267" s="38">
        <f t="shared" si="98"/>
        <v>4185430.8299999987</v>
      </c>
      <c r="AS267" s="6"/>
      <c r="AT267" s="36">
        <f t="shared" si="89"/>
        <v>4185430.8299999987</v>
      </c>
    </row>
    <row r="268" spans="1:46" outlineLevel="1" x14ac:dyDescent="0.25">
      <c r="A268" s="21">
        <f t="shared" si="90"/>
        <v>260</v>
      </c>
      <c r="B268" s="319"/>
      <c r="C268" s="104" t="s">
        <v>325</v>
      </c>
      <c r="D268" s="116">
        <v>353</v>
      </c>
      <c r="E268" s="61">
        <f>'A-RR Cross-Reference '!FA268</f>
        <v>3585421.8899999987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105"/>
      <c r="AJ268" s="105"/>
      <c r="AK268" s="6"/>
      <c r="AL268" s="6"/>
      <c r="AM268" s="61">
        <v>110953.44</v>
      </c>
      <c r="AN268" s="6"/>
      <c r="AO268" s="6"/>
      <c r="AP268" s="6"/>
      <c r="AQ268" s="61">
        <f t="shared" si="97"/>
        <v>110953.44</v>
      </c>
      <c r="AR268" s="38">
        <f t="shared" si="98"/>
        <v>3696375.3299999987</v>
      </c>
      <c r="AS268" s="6"/>
      <c r="AT268" s="36">
        <f t="shared" si="89"/>
        <v>3696375.3299999987</v>
      </c>
    </row>
    <row r="269" spans="1:46" outlineLevel="1" x14ac:dyDescent="0.25">
      <c r="A269" s="21">
        <f t="shared" si="90"/>
        <v>261</v>
      </c>
      <c r="B269" s="319"/>
      <c r="C269" s="104" t="s">
        <v>326</v>
      </c>
      <c r="D269" s="116">
        <v>354</v>
      </c>
      <c r="E269" s="61">
        <f>'A-RR Cross-Reference '!FA269</f>
        <v>24102756.216249999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105"/>
      <c r="AJ269" s="105"/>
      <c r="AK269" s="6"/>
      <c r="AL269" s="6"/>
      <c r="AM269" s="61">
        <v>1158388.92</v>
      </c>
      <c r="AN269" s="6"/>
      <c r="AO269" s="6"/>
      <c r="AP269" s="6"/>
      <c r="AQ269" s="61">
        <f t="shared" si="97"/>
        <v>1158388.92</v>
      </c>
      <c r="AR269" s="38">
        <f t="shared" si="98"/>
        <v>25261145.136249997</v>
      </c>
      <c r="AS269" s="6"/>
      <c r="AT269" s="36">
        <f t="shared" si="89"/>
        <v>25261145.136249997</v>
      </c>
    </row>
    <row r="270" spans="1:46" outlineLevel="1" x14ac:dyDescent="0.25">
      <c r="A270" s="21">
        <f t="shared" si="90"/>
        <v>262</v>
      </c>
      <c r="B270" s="319"/>
      <c r="C270" s="104" t="s">
        <v>327</v>
      </c>
      <c r="D270" s="116">
        <v>355</v>
      </c>
      <c r="E270" s="61">
        <f>'A-RR Cross-Reference '!FA270</f>
        <v>3118435.5137499995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105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105"/>
      <c r="AJ270" s="105"/>
      <c r="AK270" s="6"/>
      <c r="AL270" s="6"/>
      <c r="AM270" s="61">
        <v>199838.21999999997</v>
      </c>
      <c r="AN270" s="6"/>
      <c r="AO270" s="6"/>
      <c r="AP270" s="6"/>
      <c r="AQ270" s="61">
        <f t="shared" si="97"/>
        <v>199838.21999999997</v>
      </c>
      <c r="AR270" s="38">
        <f t="shared" si="98"/>
        <v>3318273.7337499997</v>
      </c>
      <c r="AS270" s="6"/>
      <c r="AT270" s="36">
        <f t="shared" si="89"/>
        <v>3318273.7337499997</v>
      </c>
    </row>
    <row r="271" spans="1:46" outlineLevel="1" x14ac:dyDescent="0.25">
      <c r="A271" s="21">
        <f t="shared" si="90"/>
        <v>263</v>
      </c>
      <c r="B271" s="319"/>
      <c r="C271" s="104" t="s">
        <v>328</v>
      </c>
      <c r="D271" s="116">
        <v>356</v>
      </c>
      <c r="E271" s="61">
        <f>'A-RR Cross-Reference '!FA271</f>
        <v>2926755.0100000007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105"/>
      <c r="AJ271" s="105"/>
      <c r="AK271" s="6"/>
      <c r="AL271" s="6"/>
      <c r="AM271" s="61">
        <v>45793.430000000008</v>
      </c>
      <c r="AN271" s="6"/>
      <c r="AO271" s="6"/>
      <c r="AP271" s="6"/>
      <c r="AQ271" s="61">
        <f t="shared" si="97"/>
        <v>45793.430000000008</v>
      </c>
      <c r="AR271" s="38">
        <f t="shared" si="98"/>
        <v>2972548.4400000009</v>
      </c>
      <c r="AS271" s="6"/>
      <c r="AT271" s="36">
        <f t="shared" si="89"/>
        <v>2972548.4400000009</v>
      </c>
    </row>
    <row r="272" spans="1:46" outlineLevel="1" x14ac:dyDescent="0.25">
      <c r="A272" s="21">
        <f t="shared" si="90"/>
        <v>264</v>
      </c>
      <c r="B272" s="319"/>
      <c r="C272" s="104" t="s">
        <v>316</v>
      </c>
      <c r="D272" s="117">
        <v>357</v>
      </c>
      <c r="E272" s="61">
        <f>'A-RR Cross-Reference '!FA272</f>
        <v>529044.61</v>
      </c>
      <c r="X272" s="105"/>
      <c r="AI272" s="105"/>
      <c r="AJ272" s="105"/>
      <c r="AM272" s="61">
        <v>29834.28</v>
      </c>
      <c r="AQ272" s="61">
        <f t="shared" si="97"/>
        <v>29834.28</v>
      </c>
      <c r="AR272" s="38">
        <f t="shared" si="98"/>
        <v>558878.89</v>
      </c>
      <c r="AT272" s="36">
        <f t="shared" si="89"/>
        <v>558878.89</v>
      </c>
    </row>
    <row r="273" spans="1:46" ht="31.5" outlineLevel="1" x14ac:dyDescent="0.25">
      <c r="A273" s="21">
        <f t="shared" si="90"/>
        <v>265</v>
      </c>
      <c r="B273" s="319"/>
      <c r="C273" s="118" t="s">
        <v>329</v>
      </c>
      <c r="D273" s="119">
        <v>358</v>
      </c>
      <c r="E273" s="61">
        <f>'A-RR Cross-Reference '!FA273</f>
        <v>0</v>
      </c>
      <c r="AQ273" s="61">
        <f t="shared" si="97"/>
        <v>0</v>
      </c>
      <c r="AR273" s="38">
        <f t="shared" si="98"/>
        <v>0</v>
      </c>
      <c r="AT273" s="36">
        <f t="shared" si="89"/>
        <v>0</v>
      </c>
    </row>
    <row r="274" spans="1:46" outlineLevel="1" x14ac:dyDescent="0.25">
      <c r="A274" s="21">
        <f t="shared" si="90"/>
        <v>266</v>
      </c>
      <c r="B274" s="319"/>
      <c r="C274" s="304" t="s">
        <v>330</v>
      </c>
      <c r="D274" s="305"/>
      <c r="E274" s="108">
        <f>SUM(E261:E273)</f>
        <v>61189022.499999993</v>
      </c>
      <c r="F274" s="108">
        <f t="shared" ref="F274:AT274" si="99">SUM(F261:F273)</f>
        <v>0</v>
      </c>
      <c r="G274" s="108">
        <f t="shared" si="99"/>
        <v>0</v>
      </c>
      <c r="H274" s="108">
        <f t="shared" si="99"/>
        <v>0</v>
      </c>
      <c r="I274" s="108">
        <f t="shared" si="99"/>
        <v>0</v>
      </c>
      <c r="J274" s="108">
        <f t="shared" si="99"/>
        <v>0</v>
      </c>
      <c r="K274" s="108">
        <f t="shared" si="99"/>
        <v>0</v>
      </c>
      <c r="L274" s="108">
        <f t="shared" si="99"/>
        <v>0</v>
      </c>
      <c r="M274" s="108">
        <f t="shared" si="99"/>
        <v>0</v>
      </c>
      <c r="N274" s="108">
        <f t="shared" si="99"/>
        <v>0</v>
      </c>
      <c r="O274" s="108">
        <f t="shared" si="99"/>
        <v>0</v>
      </c>
      <c r="P274" s="108">
        <f t="shared" si="99"/>
        <v>0</v>
      </c>
      <c r="Q274" s="108">
        <f t="shared" si="99"/>
        <v>0</v>
      </c>
      <c r="R274" s="108">
        <f t="shared" si="99"/>
        <v>0</v>
      </c>
      <c r="S274" s="108">
        <f t="shared" si="99"/>
        <v>0</v>
      </c>
      <c r="T274" s="108">
        <f t="shared" si="99"/>
        <v>0</v>
      </c>
      <c r="U274" s="108">
        <f t="shared" si="99"/>
        <v>0</v>
      </c>
      <c r="V274" s="108">
        <f t="shared" si="99"/>
        <v>0</v>
      </c>
      <c r="W274" s="108">
        <f t="shared" si="99"/>
        <v>0</v>
      </c>
      <c r="X274" s="108">
        <f t="shared" si="99"/>
        <v>0</v>
      </c>
      <c r="Y274" s="108">
        <f t="shared" si="99"/>
        <v>0</v>
      </c>
      <c r="Z274" s="108">
        <f t="shared" si="99"/>
        <v>0</v>
      </c>
      <c r="AA274" s="108">
        <f t="shared" si="99"/>
        <v>0</v>
      </c>
      <c r="AB274" s="108">
        <f t="shared" si="99"/>
        <v>0</v>
      </c>
      <c r="AC274" s="108">
        <f t="shared" si="99"/>
        <v>0</v>
      </c>
      <c r="AD274" s="108">
        <f t="shared" si="99"/>
        <v>0</v>
      </c>
      <c r="AE274" s="108">
        <f t="shared" si="99"/>
        <v>0</v>
      </c>
      <c r="AF274" s="108">
        <f t="shared" si="99"/>
        <v>0</v>
      </c>
      <c r="AG274" s="108">
        <f t="shared" si="99"/>
        <v>0</v>
      </c>
      <c r="AH274" s="108">
        <f t="shared" si="99"/>
        <v>0</v>
      </c>
      <c r="AI274" s="109">
        <f t="shared" si="99"/>
        <v>0</v>
      </c>
      <c r="AJ274" s="109">
        <f t="shared" si="99"/>
        <v>0</v>
      </c>
      <c r="AK274" s="108">
        <f t="shared" si="99"/>
        <v>0</v>
      </c>
      <c r="AL274" s="108">
        <f t="shared" si="99"/>
        <v>0</v>
      </c>
      <c r="AM274" s="108">
        <f t="shared" si="99"/>
        <v>2641370.63</v>
      </c>
      <c r="AN274" s="108">
        <f t="shared" si="99"/>
        <v>0</v>
      </c>
      <c r="AO274" s="108">
        <f t="shared" si="99"/>
        <v>0</v>
      </c>
      <c r="AP274" s="108">
        <f t="shared" si="99"/>
        <v>0</v>
      </c>
      <c r="AQ274" s="108">
        <f t="shared" si="99"/>
        <v>2641370.63</v>
      </c>
      <c r="AR274" s="108">
        <f t="shared" si="99"/>
        <v>63830393.129999995</v>
      </c>
      <c r="AS274" s="108">
        <f t="shared" si="99"/>
        <v>0</v>
      </c>
      <c r="AT274" s="108">
        <f t="shared" si="99"/>
        <v>63830393.129999995</v>
      </c>
    </row>
    <row r="275" spans="1:46" outlineLevel="1" x14ac:dyDescent="0.25">
      <c r="A275" s="21">
        <f t="shared" si="90"/>
        <v>267</v>
      </c>
      <c r="B275" s="319"/>
      <c r="C275" s="120" t="s">
        <v>313</v>
      </c>
      <c r="D275" s="112">
        <v>360</v>
      </c>
      <c r="E275" s="61">
        <f>'A-RR Cross-Reference '!FA275</f>
        <v>1704569.3799999992</v>
      </c>
      <c r="AI275" s="61"/>
      <c r="AJ275" s="61"/>
      <c r="AQ275" s="61">
        <f t="shared" si="97"/>
        <v>0</v>
      </c>
      <c r="AR275" s="38">
        <f t="shared" ref="AR275:AR320" si="100">SUM(E275,AQ275)</f>
        <v>1704569.3799999992</v>
      </c>
      <c r="AT275" s="36">
        <f t="shared" si="89"/>
        <v>1704569.3799999992</v>
      </c>
    </row>
    <row r="276" spans="1:46" outlineLevel="1" x14ac:dyDescent="0.25">
      <c r="A276" s="21">
        <f t="shared" si="90"/>
        <v>268</v>
      </c>
      <c r="B276" s="319"/>
      <c r="C276" s="120" t="s">
        <v>314</v>
      </c>
      <c r="D276" s="112">
        <v>361</v>
      </c>
      <c r="E276" s="61">
        <f>'A-RR Cross-Reference '!FA276</f>
        <v>4155602.1199999996</v>
      </c>
      <c r="AI276" s="61"/>
      <c r="AJ276" s="61"/>
      <c r="AQ276" s="61">
        <f t="shared" si="97"/>
        <v>0</v>
      </c>
      <c r="AR276" s="38">
        <f t="shared" si="100"/>
        <v>4155602.1199999996</v>
      </c>
      <c r="AT276" s="36">
        <f t="shared" si="89"/>
        <v>4155602.1199999996</v>
      </c>
    </row>
    <row r="277" spans="1:46" outlineLevel="1" x14ac:dyDescent="0.25">
      <c r="A277" s="21">
        <f t="shared" si="90"/>
        <v>269</v>
      </c>
      <c r="B277" s="319"/>
      <c r="C277" s="120" t="s">
        <v>331</v>
      </c>
      <c r="D277" s="112">
        <v>362</v>
      </c>
      <c r="E277" s="61">
        <f>'A-RR Cross-Reference '!FA277</f>
        <v>6459932.9800000004</v>
      </c>
      <c r="AI277" s="61"/>
      <c r="AJ277" s="61"/>
      <c r="AQ277" s="61">
        <f t="shared" si="97"/>
        <v>0</v>
      </c>
      <c r="AR277" s="38">
        <f t="shared" si="100"/>
        <v>6459932.9800000004</v>
      </c>
      <c r="AT277" s="36">
        <f t="shared" si="89"/>
        <v>6459932.9800000004</v>
      </c>
    </row>
    <row r="278" spans="1:46" outlineLevel="1" x14ac:dyDescent="0.25">
      <c r="A278" s="21">
        <f t="shared" si="90"/>
        <v>270</v>
      </c>
      <c r="B278" s="319"/>
      <c r="C278" s="120" t="s">
        <v>328</v>
      </c>
      <c r="D278" s="112">
        <v>363</v>
      </c>
      <c r="E278" s="61">
        <f>'A-RR Cross-Reference '!FA278</f>
        <v>3984038.93</v>
      </c>
      <c r="AI278" s="61"/>
      <c r="AJ278" s="61"/>
      <c r="AQ278" s="61">
        <f t="shared" si="97"/>
        <v>0</v>
      </c>
      <c r="AR278" s="38">
        <f t="shared" si="100"/>
        <v>3984038.93</v>
      </c>
      <c r="AT278" s="36">
        <f t="shared" si="89"/>
        <v>3984038.93</v>
      </c>
    </row>
    <row r="279" spans="1:46" outlineLevel="1" x14ac:dyDescent="0.25">
      <c r="A279" s="21">
        <f t="shared" si="90"/>
        <v>271</v>
      </c>
      <c r="B279" s="319"/>
      <c r="C279" s="120" t="s">
        <v>332</v>
      </c>
      <c r="D279" s="121">
        <v>363.1</v>
      </c>
      <c r="E279" s="61">
        <f>'A-RR Cross-Reference '!FA279</f>
        <v>0</v>
      </c>
      <c r="AQ279" s="61">
        <f t="shared" si="97"/>
        <v>0</v>
      </c>
      <c r="AR279" s="38">
        <f t="shared" si="100"/>
        <v>0</v>
      </c>
      <c r="AT279" s="36">
        <f t="shared" si="89"/>
        <v>0</v>
      </c>
    </row>
    <row r="280" spans="1:46" outlineLevel="1" x14ac:dyDescent="0.25">
      <c r="A280" s="21">
        <f t="shared" si="90"/>
        <v>272</v>
      </c>
      <c r="B280" s="319"/>
      <c r="C280" s="120" t="s">
        <v>333</v>
      </c>
      <c r="D280" s="121">
        <v>363.2</v>
      </c>
      <c r="E280" s="61">
        <f>'A-RR Cross-Reference '!FA280</f>
        <v>0</v>
      </c>
      <c r="AQ280" s="61">
        <f t="shared" si="97"/>
        <v>0</v>
      </c>
      <c r="AR280" s="38">
        <f t="shared" si="100"/>
        <v>0</v>
      </c>
      <c r="AT280" s="36">
        <f t="shared" si="89"/>
        <v>0</v>
      </c>
    </row>
    <row r="281" spans="1:46" outlineLevel="1" x14ac:dyDescent="0.25">
      <c r="A281" s="21">
        <f t="shared" si="90"/>
        <v>273</v>
      </c>
      <c r="B281" s="319"/>
      <c r="C281" s="120" t="s">
        <v>334</v>
      </c>
      <c r="D281" s="121">
        <v>363.3</v>
      </c>
      <c r="E281" s="61">
        <f>'A-RR Cross-Reference '!FA281</f>
        <v>0</v>
      </c>
      <c r="AQ281" s="61">
        <f t="shared" si="97"/>
        <v>0</v>
      </c>
      <c r="AR281" s="38">
        <f t="shared" si="100"/>
        <v>0</v>
      </c>
      <c r="AT281" s="36">
        <f t="shared" si="89"/>
        <v>0</v>
      </c>
    </row>
    <row r="282" spans="1:46" outlineLevel="1" x14ac:dyDescent="0.25">
      <c r="A282" s="21">
        <f t="shared" si="90"/>
        <v>274</v>
      </c>
      <c r="B282" s="319"/>
      <c r="C282" s="120" t="s">
        <v>335</v>
      </c>
      <c r="D282" s="121">
        <v>363.4</v>
      </c>
      <c r="E282" s="61">
        <f>'A-RR Cross-Reference '!FA282</f>
        <v>0</v>
      </c>
      <c r="AQ282" s="61">
        <f t="shared" si="97"/>
        <v>0</v>
      </c>
      <c r="AR282" s="38">
        <f t="shared" si="100"/>
        <v>0</v>
      </c>
      <c r="AT282" s="36">
        <f t="shared" si="89"/>
        <v>0</v>
      </c>
    </row>
    <row r="283" spans="1:46" outlineLevel="1" x14ac:dyDescent="0.25">
      <c r="A283" s="21">
        <f t="shared" si="90"/>
        <v>275</v>
      </c>
      <c r="B283" s="319"/>
      <c r="C283" s="120" t="s">
        <v>336</v>
      </c>
      <c r="D283" s="121">
        <v>363.5</v>
      </c>
      <c r="E283" s="61">
        <f>'A-RR Cross-Reference '!FA283</f>
        <v>0</v>
      </c>
      <c r="AQ283" s="61">
        <f t="shared" si="97"/>
        <v>0</v>
      </c>
      <c r="AR283" s="38">
        <f t="shared" si="100"/>
        <v>0</v>
      </c>
      <c r="AT283" s="36">
        <f t="shared" si="89"/>
        <v>0</v>
      </c>
    </row>
    <row r="284" spans="1:46" ht="31.5" outlineLevel="1" x14ac:dyDescent="0.25">
      <c r="A284" s="21">
        <f t="shared" si="90"/>
        <v>276</v>
      </c>
      <c r="B284" s="319"/>
      <c r="C284" s="120" t="s">
        <v>337</v>
      </c>
      <c r="D284" s="121">
        <v>363.6</v>
      </c>
      <c r="E284" s="61">
        <f>'A-RR Cross-Reference '!FA284</f>
        <v>0</v>
      </c>
      <c r="AQ284" s="61">
        <f t="shared" si="97"/>
        <v>0</v>
      </c>
      <c r="AR284" s="38">
        <f t="shared" si="100"/>
        <v>0</v>
      </c>
      <c r="AT284" s="36">
        <f t="shared" si="89"/>
        <v>0</v>
      </c>
    </row>
    <row r="285" spans="1:46" outlineLevel="1" x14ac:dyDescent="0.25">
      <c r="A285" s="21">
        <f t="shared" si="90"/>
        <v>277</v>
      </c>
      <c r="B285" s="319"/>
      <c r="C285" s="304" t="s">
        <v>338</v>
      </c>
      <c r="D285" s="305"/>
      <c r="E285" s="108">
        <f t="shared" ref="E285:AQ285" si="101">SUM(E275:E284)</f>
        <v>16304143.41</v>
      </c>
      <c r="F285" s="108">
        <f t="shared" si="101"/>
        <v>0</v>
      </c>
      <c r="G285" s="108">
        <f t="shared" si="101"/>
        <v>0</v>
      </c>
      <c r="H285" s="108">
        <f t="shared" si="101"/>
        <v>0</v>
      </c>
      <c r="I285" s="108">
        <f t="shared" si="101"/>
        <v>0</v>
      </c>
      <c r="J285" s="108">
        <f t="shared" si="101"/>
        <v>0</v>
      </c>
      <c r="K285" s="108">
        <f t="shared" si="101"/>
        <v>0</v>
      </c>
      <c r="L285" s="108">
        <f t="shared" si="101"/>
        <v>0</v>
      </c>
      <c r="M285" s="108">
        <f t="shared" si="101"/>
        <v>0</v>
      </c>
      <c r="N285" s="108">
        <f t="shared" si="101"/>
        <v>0</v>
      </c>
      <c r="O285" s="108">
        <f t="shared" si="101"/>
        <v>0</v>
      </c>
      <c r="P285" s="108">
        <f t="shared" si="101"/>
        <v>0</v>
      </c>
      <c r="Q285" s="108">
        <f t="shared" si="101"/>
        <v>0</v>
      </c>
      <c r="R285" s="108">
        <f t="shared" si="101"/>
        <v>0</v>
      </c>
      <c r="S285" s="108">
        <f t="shared" si="101"/>
        <v>0</v>
      </c>
      <c r="T285" s="108">
        <f t="shared" si="101"/>
        <v>0</v>
      </c>
      <c r="U285" s="108">
        <f t="shared" si="101"/>
        <v>0</v>
      </c>
      <c r="V285" s="108">
        <f t="shared" si="101"/>
        <v>0</v>
      </c>
      <c r="W285" s="108">
        <f t="shared" si="101"/>
        <v>0</v>
      </c>
      <c r="X285" s="108">
        <f t="shared" si="101"/>
        <v>0</v>
      </c>
      <c r="Y285" s="108">
        <f t="shared" si="101"/>
        <v>0</v>
      </c>
      <c r="Z285" s="108">
        <f t="shared" si="101"/>
        <v>0</v>
      </c>
      <c r="AA285" s="108">
        <f t="shared" si="101"/>
        <v>0</v>
      </c>
      <c r="AB285" s="108">
        <f t="shared" si="101"/>
        <v>0</v>
      </c>
      <c r="AC285" s="108">
        <f t="shared" si="101"/>
        <v>0</v>
      </c>
      <c r="AD285" s="108">
        <f t="shared" si="101"/>
        <v>0</v>
      </c>
      <c r="AE285" s="108">
        <f t="shared" si="101"/>
        <v>0</v>
      </c>
      <c r="AF285" s="108">
        <f t="shared" si="101"/>
        <v>0</v>
      </c>
      <c r="AG285" s="108">
        <f t="shared" si="101"/>
        <v>0</v>
      </c>
      <c r="AH285" s="108">
        <f t="shared" si="101"/>
        <v>0</v>
      </c>
      <c r="AI285" s="108">
        <f t="shared" si="101"/>
        <v>0</v>
      </c>
      <c r="AJ285" s="108">
        <f t="shared" ref="AJ285:AM285" si="102">SUM(AJ275:AJ284)</f>
        <v>0</v>
      </c>
      <c r="AK285" s="108">
        <f t="shared" si="102"/>
        <v>0</v>
      </c>
      <c r="AL285" s="108">
        <f t="shared" si="102"/>
        <v>0</v>
      </c>
      <c r="AM285" s="108">
        <f t="shared" si="102"/>
        <v>0</v>
      </c>
      <c r="AN285" s="108">
        <f t="shared" si="101"/>
        <v>0</v>
      </c>
      <c r="AO285" s="108">
        <f t="shared" si="101"/>
        <v>0</v>
      </c>
      <c r="AP285" s="108">
        <f t="shared" si="101"/>
        <v>0</v>
      </c>
      <c r="AQ285" s="108">
        <f t="shared" si="101"/>
        <v>0</v>
      </c>
      <c r="AR285" s="108">
        <f t="shared" ref="AR285:AT285" si="103">SUM(AR275:AR284)</f>
        <v>16304143.41</v>
      </c>
      <c r="AS285" s="108">
        <f t="shared" si="103"/>
        <v>0</v>
      </c>
      <c r="AT285" s="108">
        <f t="shared" si="103"/>
        <v>16304143.41</v>
      </c>
    </row>
    <row r="286" spans="1:46" outlineLevel="1" x14ac:dyDescent="0.25">
      <c r="A286" s="21">
        <f t="shared" si="90"/>
        <v>278</v>
      </c>
      <c r="B286" s="319"/>
      <c r="C286" s="120" t="s">
        <v>339</v>
      </c>
      <c r="D286" s="121">
        <v>364.1</v>
      </c>
      <c r="E286" s="61">
        <f>'A-RR Cross-Reference '!FA286</f>
        <v>0</v>
      </c>
      <c r="AQ286" s="61">
        <f t="shared" si="97"/>
        <v>0</v>
      </c>
      <c r="AR286" s="38">
        <f t="shared" si="100"/>
        <v>0</v>
      </c>
      <c r="AT286" s="36">
        <f t="shared" si="89"/>
        <v>0</v>
      </c>
    </row>
    <row r="287" spans="1:46" outlineLevel="1" x14ac:dyDescent="0.25">
      <c r="A287" s="21">
        <f t="shared" si="90"/>
        <v>279</v>
      </c>
      <c r="B287" s="319"/>
      <c r="C287" s="120" t="s">
        <v>340</v>
      </c>
      <c r="D287" s="121">
        <v>364.2</v>
      </c>
      <c r="E287" s="61">
        <f>'A-RR Cross-Reference '!FA287</f>
        <v>0</v>
      </c>
      <c r="AQ287" s="61">
        <f t="shared" si="97"/>
        <v>0</v>
      </c>
      <c r="AR287" s="38">
        <f t="shared" si="100"/>
        <v>0</v>
      </c>
      <c r="AT287" s="36">
        <f t="shared" si="89"/>
        <v>0</v>
      </c>
    </row>
    <row r="288" spans="1:46" outlineLevel="1" x14ac:dyDescent="0.25">
      <c r="A288" s="21">
        <f t="shared" si="90"/>
        <v>280</v>
      </c>
      <c r="B288" s="319"/>
      <c r="C288" s="120" t="s">
        <v>341</v>
      </c>
      <c r="D288" s="121">
        <v>364.3</v>
      </c>
      <c r="E288" s="61">
        <f>'A-RR Cross-Reference '!FA288</f>
        <v>0</v>
      </c>
      <c r="AQ288" s="61">
        <f t="shared" si="97"/>
        <v>0</v>
      </c>
      <c r="AR288" s="38">
        <f t="shared" si="100"/>
        <v>0</v>
      </c>
      <c r="AT288" s="36">
        <f t="shared" si="89"/>
        <v>0</v>
      </c>
    </row>
    <row r="289" spans="1:46" outlineLevel="1" x14ac:dyDescent="0.25">
      <c r="A289" s="21">
        <f t="shared" si="90"/>
        <v>281</v>
      </c>
      <c r="B289" s="319"/>
      <c r="C289" s="120" t="s">
        <v>342</v>
      </c>
      <c r="D289" s="121">
        <v>364.4</v>
      </c>
      <c r="E289" s="61">
        <f>'A-RR Cross-Reference '!FA289</f>
        <v>2837048.13</v>
      </c>
      <c r="X289" s="105"/>
      <c r="AI289" s="61"/>
      <c r="AJ289" s="61"/>
      <c r="AQ289" s="61">
        <f t="shared" si="97"/>
        <v>0</v>
      </c>
      <c r="AR289" s="38">
        <f t="shared" si="100"/>
        <v>2837048.13</v>
      </c>
      <c r="AT289" s="36">
        <f t="shared" si="89"/>
        <v>2837048.13</v>
      </c>
    </row>
    <row r="290" spans="1:46" outlineLevel="1" x14ac:dyDescent="0.25">
      <c r="A290" s="21">
        <f t="shared" si="90"/>
        <v>282</v>
      </c>
      <c r="B290" s="319"/>
      <c r="C290" s="120" t="s">
        <v>335</v>
      </c>
      <c r="D290" s="121">
        <v>364.5</v>
      </c>
      <c r="E290" s="61">
        <f>'A-RR Cross-Reference '!FA290</f>
        <v>0</v>
      </c>
      <c r="AQ290" s="61">
        <f t="shared" si="97"/>
        <v>0</v>
      </c>
      <c r="AR290" s="38">
        <f t="shared" si="100"/>
        <v>0</v>
      </c>
      <c r="AT290" s="36">
        <f t="shared" si="89"/>
        <v>0</v>
      </c>
    </row>
    <row r="291" spans="1:46" outlineLevel="1" x14ac:dyDescent="0.25">
      <c r="A291" s="21">
        <f t="shared" si="90"/>
        <v>283</v>
      </c>
      <c r="B291" s="319"/>
      <c r="C291" s="120" t="s">
        <v>343</v>
      </c>
      <c r="D291" s="121">
        <v>364.6</v>
      </c>
      <c r="E291" s="61">
        <f>'A-RR Cross-Reference '!FA291</f>
        <v>0</v>
      </c>
      <c r="AQ291" s="61">
        <f t="shared" si="97"/>
        <v>0</v>
      </c>
      <c r="AR291" s="38">
        <f t="shared" si="100"/>
        <v>0</v>
      </c>
      <c r="AT291" s="36">
        <f t="shared" si="89"/>
        <v>0</v>
      </c>
    </row>
    <row r="292" spans="1:46" outlineLevel="1" x14ac:dyDescent="0.25">
      <c r="A292" s="21">
        <f t="shared" si="90"/>
        <v>284</v>
      </c>
      <c r="B292" s="319"/>
      <c r="C292" s="120" t="s">
        <v>344</v>
      </c>
      <c r="D292" s="121">
        <v>364.7</v>
      </c>
      <c r="E292" s="61">
        <f>'A-RR Cross-Reference '!FA292</f>
        <v>0</v>
      </c>
      <c r="AQ292" s="61">
        <f t="shared" si="97"/>
        <v>0</v>
      </c>
      <c r="AR292" s="38">
        <f t="shared" si="100"/>
        <v>0</v>
      </c>
      <c r="AT292" s="36">
        <f t="shared" si="89"/>
        <v>0</v>
      </c>
    </row>
    <row r="293" spans="1:46" outlineLevel="1" x14ac:dyDescent="0.25">
      <c r="A293" s="21">
        <f t="shared" si="90"/>
        <v>285</v>
      </c>
      <c r="B293" s="319"/>
      <c r="C293" s="120" t="s">
        <v>336</v>
      </c>
      <c r="D293" s="121">
        <v>364.8</v>
      </c>
      <c r="E293" s="61">
        <f>'A-RR Cross-Reference '!FA293</f>
        <v>0</v>
      </c>
      <c r="AQ293" s="61">
        <f t="shared" si="97"/>
        <v>0</v>
      </c>
      <c r="AR293" s="38">
        <f t="shared" si="100"/>
        <v>0</v>
      </c>
      <c r="AT293" s="36">
        <f t="shared" si="89"/>
        <v>0</v>
      </c>
    </row>
    <row r="294" spans="1:46" ht="31.5" outlineLevel="1" x14ac:dyDescent="0.25">
      <c r="A294" s="21">
        <f t="shared" si="90"/>
        <v>286</v>
      </c>
      <c r="B294" s="319"/>
      <c r="C294" s="120" t="s">
        <v>345</v>
      </c>
      <c r="D294" s="121">
        <v>364.9</v>
      </c>
      <c r="E294" s="61">
        <f>'A-RR Cross-Reference '!FA294</f>
        <v>1370782.38</v>
      </c>
      <c r="X294" s="105"/>
      <c r="AQ294" s="61">
        <f t="shared" si="97"/>
        <v>0</v>
      </c>
      <c r="AR294" s="38">
        <f t="shared" si="100"/>
        <v>1370782.38</v>
      </c>
      <c r="AT294" s="36">
        <f t="shared" si="89"/>
        <v>1370782.38</v>
      </c>
    </row>
    <row r="295" spans="1:46" outlineLevel="1" x14ac:dyDescent="0.25">
      <c r="A295" s="21">
        <f t="shared" si="90"/>
        <v>287</v>
      </c>
      <c r="B295" s="319"/>
      <c r="C295" s="304" t="s">
        <v>346</v>
      </c>
      <c r="D295" s="305"/>
      <c r="E295" s="108">
        <f t="shared" ref="E295:AT295" si="104">SUM(E286:E294)</f>
        <v>4207830.51</v>
      </c>
      <c r="F295" s="108">
        <f t="shared" si="104"/>
        <v>0</v>
      </c>
      <c r="G295" s="108">
        <f t="shared" si="104"/>
        <v>0</v>
      </c>
      <c r="H295" s="108">
        <f t="shared" si="104"/>
        <v>0</v>
      </c>
      <c r="I295" s="108">
        <f t="shared" si="104"/>
        <v>0</v>
      </c>
      <c r="J295" s="108">
        <f t="shared" si="104"/>
        <v>0</v>
      </c>
      <c r="K295" s="108">
        <f t="shared" si="104"/>
        <v>0</v>
      </c>
      <c r="L295" s="108">
        <f t="shared" si="104"/>
        <v>0</v>
      </c>
      <c r="M295" s="108">
        <f t="shared" si="104"/>
        <v>0</v>
      </c>
      <c r="N295" s="108">
        <f t="shared" si="104"/>
        <v>0</v>
      </c>
      <c r="O295" s="108">
        <f t="shared" si="104"/>
        <v>0</v>
      </c>
      <c r="P295" s="108">
        <f t="shared" si="104"/>
        <v>0</v>
      </c>
      <c r="Q295" s="108">
        <f t="shared" si="104"/>
        <v>0</v>
      </c>
      <c r="R295" s="108">
        <f t="shared" si="104"/>
        <v>0</v>
      </c>
      <c r="S295" s="108">
        <f t="shared" si="104"/>
        <v>0</v>
      </c>
      <c r="T295" s="108">
        <f t="shared" si="104"/>
        <v>0</v>
      </c>
      <c r="U295" s="108">
        <f t="shared" si="104"/>
        <v>0</v>
      </c>
      <c r="V295" s="108">
        <f t="shared" si="104"/>
        <v>0</v>
      </c>
      <c r="W295" s="108">
        <f t="shared" si="104"/>
        <v>0</v>
      </c>
      <c r="X295" s="108">
        <f t="shared" si="104"/>
        <v>0</v>
      </c>
      <c r="Y295" s="108">
        <f t="shared" si="104"/>
        <v>0</v>
      </c>
      <c r="Z295" s="108">
        <f t="shared" si="104"/>
        <v>0</v>
      </c>
      <c r="AA295" s="108">
        <f t="shared" si="104"/>
        <v>0</v>
      </c>
      <c r="AB295" s="108">
        <f t="shared" si="104"/>
        <v>0</v>
      </c>
      <c r="AC295" s="108">
        <f t="shared" si="104"/>
        <v>0</v>
      </c>
      <c r="AD295" s="108">
        <f t="shared" si="104"/>
        <v>0</v>
      </c>
      <c r="AE295" s="108">
        <f t="shared" si="104"/>
        <v>0</v>
      </c>
      <c r="AF295" s="108">
        <f t="shared" si="104"/>
        <v>0</v>
      </c>
      <c r="AG295" s="108">
        <f t="shared" si="104"/>
        <v>0</v>
      </c>
      <c r="AH295" s="108">
        <f t="shared" si="104"/>
        <v>0</v>
      </c>
      <c r="AI295" s="108">
        <f t="shared" si="104"/>
        <v>0</v>
      </c>
      <c r="AJ295" s="108">
        <f t="shared" si="104"/>
        <v>0</v>
      </c>
      <c r="AK295" s="108">
        <f t="shared" si="104"/>
        <v>0</v>
      </c>
      <c r="AL295" s="108">
        <f t="shared" si="104"/>
        <v>0</v>
      </c>
      <c r="AM295" s="108">
        <f t="shared" si="104"/>
        <v>0</v>
      </c>
      <c r="AN295" s="108">
        <f t="shared" si="104"/>
        <v>0</v>
      </c>
      <c r="AO295" s="108">
        <f t="shared" si="104"/>
        <v>0</v>
      </c>
      <c r="AP295" s="108">
        <f t="shared" si="104"/>
        <v>0</v>
      </c>
      <c r="AQ295" s="108">
        <f t="shared" si="104"/>
        <v>0</v>
      </c>
      <c r="AR295" s="108">
        <f t="shared" si="104"/>
        <v>4207830.51</v>
      </c>
      <c r="AS295" s="108">
        <f t="shared" si="104"/>
        <v>0</v>
      </c>
      <c r="AT295" s="108">
        <f t="shared" si="104"/>
        <v>4207830.51</v>
      </c>
    </row>
    <row r="296" spans="1:46" outlineLevel="1" x14ac:dyDescent="0.25">
      <c r="A296" s="21">
        <f t="shared" si="90"/>
        <v>288</v>
      </c>
      <c r="B296" s="319"/>
      <c r="C296" s="120" t="s">
        <v>313</v>
      </c>
      <c r="D296" s="121">
        <v>365.1</v>
      </c>
      <c r="E296" s="61">
        <f>'A-RR Cross-Reference '!FA296</f>
        <v>0</v>
      </c>
      <c r="AI296" s="61"/>
      <c r="AJ296" s="61"/>
      <c r="AQ296" s="61">
        <f t="shared" si="97"/>
        <v>0</v>
      </c>
      <c r="AR296" s="38">
        <f t="shared" si="100"/>
        <v>0</v>
      </c>
      <c r="AT296" s="36">
        <f t="shared" si="89"/>
        <v>0</v>
      </c>
    </row>
    <row r="297" spans="1:46" outlineLevel="1" x14ac:dyDescent="0.25">
      <c r="A297" s="21">
        <f t="shared" si="90"/>
        <v>289</v>
      </c>
      <c r="B297" s="319"/>
      <c r="C297" s="120" t="s">
        <v>320</v>
      </c>
      <c r="D297" s="121">
        <v>365.2</v>
      </c>
      <c r="E297" s="61">
        <f>'A-RR Cross-Reference '!FA297</f>
        <v>0</v>
      </c>
      <c r="AQ297" s="61">
        <f t="shared" si="97"/>
        <v>0</v>
      </c>
      <c r="AR297" s="38">
        <f t="shared" si="100"/>
        <v>0</v>
      </c>
      <c r="AT297" s="36">
        <f t="shared" si="89"/>
        <v>0</v>
      </c>
    </row>
    <row r="298" spans="1:46" outlineLevel="1" x14ac:dyDescent="0.25">
      <c r="A298" s="21">
        <f t="shared" si="90"/>
        <v>290</v>
      </c>
      <c r="B298" s="319"/>
      <c r="C298" s="120" t="s">
        <v>314</v>
      </c>
      <c r="D298" s="112">
        <v>366</v>
      </c>
      <c r="E298" s="61">
        <f>'A-RR Cross-Reference '!FA298</f>
        <v>0</v>
      </c>
      <c r="AQ298" s="61">
        <f t="shared" si="97"/>
        <v>0</v>
      </c>
      <c r="AR298" s="38">
        <f t="shared" si="100"/>
        <v>0</v>
      </c>
      <c r="AT298" s="36">
        <f t="shared" si="89"/>
        <v>0</v>
      </c>
    </row>
    <row r="299" spans="1:46" x14ac:dyDescent="0.25">
      <c r="A299" s="21">
        <f t="shared" si="90"/>
        <v>291</v>
      </c>
      <c r="B299" s="319"/>
      <c r="C299" s="120" t="s">
        <v>347</v>
      </c>
      <c r="D299" s="112">
        <v>367</v>
      </c>
      <c r="E299" s="61">
        <f>'A-RR Cross-Reference '!FA299</f>
        <v>0</v>
      </c>
      <c r="AQ299" s="61">
        <f t="shared" si="97"/>
        <v>0</v>
      </c>
      <c r="AR299" s="38">
        <f t="shared" si="100"/>
        <v>0</v>
      </c>
      <c r="AT299" s="36">
        <f t="shared" si="89"/>
        <v>0</v>
      </c>
    </row>
    <row r="300" spans="1:46" outlineLevel="1" x14ac:dyDescent="0.25">
      <c r="A300" s="21">
        <f t="shared" si="90"/>
        <v>292</v>
      </c>
      <c r="B300" s="319"/>
      <c r="C300" s="120" t="s">
        <v>326</v>
      </c>
      <c r="D300" s="112">
        <v>368</v>
      </c>
      <c r="E300" s="61">
        <f>'A-RR Cross-Reference '!FA300</f>
        <v>0</v>
      </c>
      <c r="AQ300" s="61">
        <f t="shared" si="97"/>
        <v>0</v>
      </c>
      <c r="AR300" s="38">
        <f t="shared" si="100"/>
        <v>0</v>
      </c>
      <c r="AT300" s="36">
        <f t="shared" si="89"/>
        <v>0</v>
      </c>
    </row>
    <row r="301" spans="1:46" ht="31.5" outlineLevel="1" x14ac:dyDescent="0.25">
      <c r="A301" s="21">
        <f t="shared" si="90"/>
        <v>293</v>
      </c>
      <c r="B301" s="319"/>
      <c r="C301" s="120" t="s">
        <v>348</v>
      </c>
      <c r="D301" s="112">
        <v>369</v>
      </c>
      <c r="E301" s="61">
        <f>'A-RR Cross-Reference '!FA301</f>
        <v>0</v>
      </c>
      <c r="AQ301" s="61">
        <f t="shared" si="97"/>
        <v>0</v>
      </c>
      <c r="AR301" s="38">
        <f t="shared" si="100"/>
        <v>0</v>
      </c>
      <c r="AT301" s="36">
        <f t="shared" si="89"/>
        <v>0</v>
      </c>
    </row>
    <row r="302" spans="1:46" ht="14.45" customHeight="1" outlineLevel="1" x14ac:dyDescent="0.25">
      <c r="A302" s="21">
        <f t="shared" si="90"/>
        <v>294</v>
      </c>
      <c r="B302" s="319"/>
      <c r="C302" s="120" t="s">
        <v>349</v>
      </c>
      <c r="D302" s="112">
        <v>370</v>
      </c>
      <c r="E302" s="61">
        <f>'A-RR Cross-Reference '!FA302</f>
        <v>0</v>
      </c>
      <c r="AQ302" s="61">
        <f t="shared" si="97"/>
        <v>0</v>
      </c>
      <c r="AR302" s="38">
        <f t="shared" si="100"/>
        <v>0</v>
      </c>
      <c r="AT302" s="36">
        <f t="shared" si="89"/>
        <v>0</v>
      </c>
    </row>
    <row r="303" spans="1:46" ht="14.45" customHeight="1" outlineLevel="1" x14ac:dyDescent="0.25">
      <c r="A303" s="21">
        <f t="shared" si="90"/>
        <v>295</v>
      </c>
      <c r="B303" s="319"/>
      <c r="C303" s="120" t="s">
        <v>316</v>
      </c>
      <c r="D303" s="112">
        <v>371</v>
      </c>
      <c r="E303" s="61">
        <f>'A-RR Cross-Reference '!FA303</f>
        <v>0</v>
      </c>
      <c r="AQ303" s="61">
        <f t="shared" si="97"/>
        <v>0</v>
      </c>
      <c r="AR303" s="38">
        <f t="shared" si="100"/>
        <v>0</v>
      </c>
      <c r="AT303" s="36">
        <f t="shared" si="89"/>
        <v>0</v>
      </c>
    </row>
    <row r="304" spans="1:46" ht="14.45" customHeight="1" outlineLevel="1" x14ac:dyDescent="0.25">
      <c r="A304" s="21">
        <f t="shared" si="90"/>
        <v>296</v>
      </c>
      <c r="B304" s="319"/>
      <c r="C304" s="118" t="s">
        <v>350</v>
      </c>
      <c r="D304" s="123">
        <v>372</v>
      </c>
      <c r="E304" s="61">
        <f>'A-RR Cross-Reference '!FA304</f>
        <v>0</v>
      </c>
      <c r="AQ304" s="61">
        <f t="shared" si="97"/>
        <v>0</v>
      </c>
      <c r="AR304" s="38">
        <f t="shared" si="100"/>
        <v>0</v>
      </c>
      <c r="AT304" s="36">
        <f t="shared" si="89"/>
        <v>0</v>
      </c>
    </row>
    <row r="305" spans="1:46" ht="14.45" customHeight="1" outlineLevel="1" x14ac:dyDescent="0.25">
      <c r="A305" s="21">
        <f t="shared" si="90"/>
        <v>297</v>
      </c>
      <c r="B305" s="319"/>
      <c r="C305" s="304" t="s">
        <v>351</v>
      </c>
      <c r="D305" s="305"/>
      <c r="E305" s="108">
        <f t="shared" ref="E305:AT305" si="105">SUM(E296:E304)</f>
        <v>0</v>
      </c>
      <c r="F305" s="108">
        <f t="shared" si="105"/>
        <v>0</v>
      </c>
      <c r="G305" s="108">
        <f t="shared" si="105"/>
        <v>0</v>
      </c>
      <c r="H305" s="108">
        <f t="shared" si="105"/>
        <v>0</v>
      </c>
      <c r="I305" s="108">
        <f t="shared" si="105"/>
        <v>0</v>
      </c>
      <c r="J305" s="108">
        <f t="shared" si="105"/>
        <v>0</v>
      </c>
      <c r="K305" s="108">
        <f t="shared" si="105"/>
        <v>0</v>
      </c>
      <c r="L305" s="108">
        <f t="shared" si="105"/>
        <v>0</v>
      </c>
      <c r="M305" s="108">
        <f t="shared" si="105"/>
        <v>0</v>
      </c>
      <c r="N305" s="108">
        <f t="shared" si="105"/>
        <v>0</v>
      </c>
      <c r="O305" s="108">
        <f t="shared" si="105"/>
        <v>0</v>
      </c>
      <c r="P305" s="108">
        <f t="shared" si="105"/>
        <v>0</v>
      </c>
      <c r="Q305" s="108">
        <f t="shared" si="105"/>
        <v>0</v>
      </c>
      <c r="R305" s="108">
        <f t="shared" si="105"/>
        <v>0</v>
      </c>
      <c r="S305" s="108">
        <f t="shared" si="105"/>
        <v>0</v>
      </c>
      <c r="T305" s="108">
        <f t="shared" si="105"/>
        <v>0</v>
      </c>
      <c r="U305" s="108">
        <f t="shared" si="105"/>
        <v>0</v>
      </c>
      <c r="V305" s="108">
        <f t="shared" si="105"/>
        <v>0</v>
      </c>
      <c r="W305" s="108">
        <f t="shared" si="105"/>
        <v>0</v>
      </c>
      <c r="X305" s="108">
        <f t="shared" si="105"/>
        <v>0</v>
      </c>
      <c r="Y305" s="108">
        <f t="shared" si="105"/>
        <v>0</v>
      </c>
      <c r="Z305" s="108">
        <f t="shared" si="105"/>
        <v>0</v>
      </c>
      <c r="AA305" s="108">
        <f t="shared" si="105"/>
        <v>0</v>
      </c>
      <c r="AB305" s="108">
        <f t="shared" si="105"/>
        <v>0</v>
      </c>
      <c r="AC305" s="108">
        <f t="shared" si="105"/>
        <v>0</v>
      </c>
      <c r="AD305" s="108">
        <f t="shared" si="105"/>
        <v>0</v>
      </c>
      <c r="AE305" s="108">
        <f t="shared" si="105"/>
        <v>0</v>
      </c>
      <c r="AF305" s="108">
        <f t="shared" si="105"/>
        <v>0</v>
      </c>
      <c r="AG305" s="108">
        <f t="shared" si="105"/>
        <v>0</v>
      </c>
      <c r="AH305" s="108">
        <f t="shared" si="105"/>
        <v>0</v>
      </c>
      <c r="AI305" s="108">
        <f t="shared" si="105"/>
        <v>0</v>
      </c>
      <c r="AJ305" s="108">
        <f t="shared" si="105"/>
        <v>0</v>
      </c>
      <c r="AK305" s="108">
        <f t="shared" si="105"/>
        <v>0</v>
      </c>
      <c r="AL305" s="108">
        <f t="shared" si="105"/>
        <v>0</v>
      </c>
      <c r="AM305" s="108">
        <f t="shared" si="105"/>
        <v>0</v>
      </c>
      <c r="AN305" s="108">
        <f t="shared" si="105"/>
        <v>0</v>
      </c>
      <c r="AO305" s="108">
        <f t="shared" si="105"/>
        <v>0</v>
      </c>
      <c r="AP305" s="108">
        <f t="shared" si="105"/>
        <v>0</v>
      </c>
      <c r="AQ305" s="108">
        <f t="shared" si="105"/>
        <v>0</v>
      </c>
      <c r="AR305" s="108">
        <f t="shared" si="105"/>
        <v>0</v>
      </c>
      <c r="AS305" s="108">
        <f t="shared" si="105"/>
        <v>0</v>
      </c>
      <c r="AT305" s="108">
        <f t="shared" si="105"/>
        <v>0</v>
      </c>
    </row>
    <row r="306" spans="1:46" ht="14.45" customHeight="1" outlineLevel="1" x14ac:dyDescent="0.25">
      <c r="A306" s="21">
        <f t="shared" si="90"/>
        <v>298</v>
      </c>
      <c r="B306" s="319"/>
      <c r="C306" s="120" t="s">
        <v>313</v>
      </c>
      <c r="D306" s="112">
        <v>374</v>
      </c>
      <c r="E306" s="61">
        <f>'A-RR Cross-Reference '!FA306</f>
        <v>23808775.760000005</v>
      </c>
      <c r="AI306" s="61"/>
      <c r="AJ306" s="61"/>
      <c r="AK306" s="2">
        <v>2.3999999999999986</v>
      </c>
      <c r="AM306" s="61"/>
      <c r="AQ306" s="61">
        <f t="shared" si="97"/>
        <v>2.3999999999999986</v>
      </c>
      <c r="AR306" s="38">
        <f t="shared" si="100"/>
        <v>23808778.160000004</v>
      </c>
      <c r="AT306" s="36">
        <f t="shared" si="89"/>
        <v>23808778.160000004</v>
      </c>
    </row>
    <row r="307" spans="1:46" ht="14.45" customHeight="1" outlineLevel="1" x14ac:dyDescent="0.25">
      <c r="A307" s="21">
        <f t="shared" si="90"/>
        <v>299</v>
      </c>
      <c r="B307" s="319"/>
      <c r="C307" s="120" t="s">
        <v>314</v>
      </c>
      <c r="D307" s="112">
        <v>375</v>
      </c>
      <c r="E307" s="61">
        <f>'A-RR Cross-Reference '!FA307</f>
        <v>20941720.289999999</v>
      </c>
      <c r="X307" s="105"/>
      <c r="AC307" s="105"/>
      <c r="AH307" s="61"/>
      <c r="AI307" s="61"/>
      <c r="AJ307" s="61">
        <v>216835.03000000003</v>
      </c>
      <c r="AK307" s="61"/>
      <c r="AM307" s="61">
        <v>0</v>
      </c>
      <c r="AQ307" s="61">
        <f t="shared" si="97"/>
        <v>216835.03000000003</v>
      </c>
      <c r="AR307" s="38">
        <f t="shared" si="100"/>
        <v>21158555.32</v>
      </c>
      <c r="AT307" s="36">
        <f t="shared" si="89"/>
        <v>21158555.32</v>
      </c>
    </row>
    <row r="308" spans="1:46" ht="14.45" customHeight="1" outlineLevel="1" x14ac:dyDescent="0.25">
      <c r="A308" s="21">
        <f t="shared" si="90"/>
        <v>300</v>
      </c>
      <c r="B308" s="319"/>
      <c r="C308" s="120" t="s">
        <v>347</v>
      </c>
      <c r="D308" s="112">
        <v>376</v>
      </c>
      <c r="E308" s="61">
        <f>'A-RR Cross-Reference '!FA308</f>
        <v>2520075695.0791669</v>
      </c>
      <c r="X308" s="105"/>
      <c r="AC308" s="105"/>
      <c r="AH308" s="105"/>
      <c r="AI308" s="61"/>
      <c r="AJ308" s="61">
        <v>59041344.100000024</v>
      </c>
      <c r="AK308" s="61">
        <v>85042683.930000007</v>
      </c>
      <c r="AM308" s="61">
        <v>8660905.7600000016</v>
      </c>
      <c r="AQ308" s="61">
        <f t="shared" si="97"/>
        <v>152744933.79000002</v>
      </c>
      <c r="AR308" s="38">
        <f t="shared" si="100"/>
        <v>2672820628.8691669</v>
      </c>
      <c r="AT308" s="36">
        <f t="shared" si="89"/>
        <v>2672820628.8691669</v>
      </c>
    </row>
    <row r="309" spans="1:46" ht="14.45" customHeight="1" x14ac:dyDescent="0.25">
      <c r="A309" s="21">
        <f t="shared" si="90"/>
        <v>301</v>
      </c>
      <c r="B309" s="319"/>
      <c r="C309" s="120" t="s">
        <v>326</v>
      </c>
      <c r="D309" s="112">
        <v>377</v>
      </c>
      <c r="E309" s="61">
        <f>'A-RR Cross-Reference '!FA309</f>
        <v>0</v>
      </c>
      <c r="X309" s="105"/>
      <c r="AC309" s="105"/>
      <c r="AH309" s="105"/>
      <c r="AI309" s="61"/>
      <c r="AJ309" s="61"/>
      <c r="AM309" s="61"/>
      <c r="AQ309" s="61">
        <f t="shared" si="97"/>
        <v>0</v>
      </c>
      <c r="AR309" s="38">
        <f t="shared" si="100"/>
        <v>0</v>
      </c>
      <c r="AT309" s="36">
        <f t="shared" si="89"/>
        <v>0</v>
      </c>
    </row>
    <row r="310" spans="1:46" ht="31.5" outlineLevel="1" x14ac:dyDescent="0.25">
      <c r="A310" s="21">
        <f t="shared" si="90"/>
        <v>302</v>
      </c>
      <c r="B310" s="319"/>
      <c r="C310" s="120" t="s">
        <v>352</v>
      </c>
      <c r="D310" s="112">
        <v>378</v>
      </c>
      <c r="E310" s="61">
        <f>'A-RR Cross-Reference '!FA310</f>
        <v>144686631.31583333</v>
      </c>
      <c r="X310" s="105"/>
      <c r="AC310" s="105"/>
      <c r="AH310" s="105"/>
      <c r="AI310" s="61"/>
      <c r="AJ310" s="61">
        <v>16422225.41</v>
      </c>
      <c r="AK310" s="61">
        <v>5417.1000000000349</v>
      </c>
      <c r="AM310" s="61">
        <v>5635.859999999986</v>
      </c>
      <c r="AQ310" s="61">
        <f t="shared" si="97"/>
        <v>16433278.369999999</v>
      </c>
      <c r="AR310" s="38">
        <f t="shared" si="100"/>
        <v>161119909.68583333</v>
      </c>
      <c r="AT310" s="36">
        <f t="shared" si="89"/>
        <v>161119909.68583333</v>
      </c>
    </row>
    <row r="311" spans="1:46" ht="31.5" outlineLevel="1" x14ac:dyDescent="0.25">
      <c r="A311" s="21">
        <f t="shared" si="90"/>
        <v>303</v>
      </c>
      <c r="B311" s="319"/>
      <c r="C311" s="120" t="s">
        <v>353</v>
      </c>
      <c r="D311" s="112">
        <v>379</v>
      </c>
      <c r="E311" s="61">
        <f>'A-RR Cross-Reference '!FA311</f>
        <v>0</v>
      </c>
      <c r="X311" s="105"/>
      <c r="AC311" s="105"/>
      <c r="AH311" s="105"/>
      <c r="AI311" s="61"/>
      <c r="AJ311" s="61"/>
      <c r="AM311" s="61"/>
      <c r="AQ311" s="61">
        <f t="shared" si="97"/>
        <v>0</v>
      </c>
      <c r="AR311" s="38">
        <f t="shared" si="100"/>
        <v>0</v>
      </c>
      <c r="AT311" s="36">
        <f t="shared" si="89"/>
        <v>0</v>
      </c>
    </row>
    <row r="312" spans="1:46" outlineLevel="1" x14ac:dyDescent="0.25">
      <c r="A312" s="21">
        <f t="shared" si="90"/>
        <v>304</v>
      </c>
      <c r="B312" s="319"/>
      <c r="C312" s="120" t="s">
        <v>354</v>
      </c>
      <c r="D312" s="112">
        <v>380</v>
      </c>
      <c r="E312" s="61">
        <f>'A-RR Cross-Reference '!FA312</f>
        <v>1447311764.9404168</v>
      </c>
      <c r="X312" s="61"/>
      <c r="AC312" s="61"/>
      <c r="AH312" s="61"/>
      <c r="AI312" s="61"/>
      <c r="AJ312" s="61">
        <v>54919975.87000002</v>
      </c>
      <c r="AK312" s="61">
        <v>32019.019999999553</v>
      </c>
      <c r="AM312" s="61">
        <v>24791.770000000019</v>
      </c>
      <c r="AQ312" s="61">
        <f t="shared" si="97"/>
        <v>54976786.660000019</v>
      </c>
      <c r="AR312" s="38">
        <f t="shared" si="100"/>
        <v>1502288551.6004169</v>
      </c>
      <c r="AT312" s="36">
        <f t="shared" si="89"/>
        <v>1502288551.6004169</v>
      </c>
    </row>
    <row r="313" spans="1:46" outlineLevel="1" x14ac:dyDescent="0.25">
      <c r="A313" s="21">
        <f t="shared" si="90"/>
        <v>305</v>
      </c>
      <c r="B313" s="319"/>
      <c r="C313" s="120" t="s">
        <v>355</v>
      </c>
      <c r="D313" s="112">
        <v>381</v>
      </c>
      <c r="E313" s="61">
        <f>'A-RR Cross-Reference '!FA313</f>
        <v>120084492.31458335</v>
      </c>
      <c r="X313" s="61"/>
      <c r="AB313" s="61">
        <v>0</v>
      </c>
      <c r="AC313" s="61"/>
      <c r="AH313" s="61"/>
      <c r="AI313" s="61"/>
      <c r="AJ313" s="61">
        <v>160671.5</v>
      </c>
      <c r="AK313" s="61">
        <v>334.55999999999767</v>
      </c>
      <c r="AM313" s="61">
        <v>9975.1200000000008</v>
      </c>
      <c r="AQ313" s="61">
        <f t="shared" si="97"/>
        <v>170981.18</v>
      </c>
      <c r="AR313" s="38">
        <f t="shared" si="100"/>
        <v>120255473.49458335</v>
      </c>
      <c r="AT313" s="36">
        <f t="shared" si="89"/>
        <v>120255473.49458335</v>
      </c>
    </row>
    <row r="314" spans="1:46" outlineLevel="1" x14ac:dyDescent="0.25">
      <c r="A314" s="21">
        <f t="shared" si="90"/>
        <v>306</v>
      </c>
      <c r="B314" s="319"/>
      <c r="C314" s="120" t="s">
        <v>356</v>
      </c>
      <c r="D314" s="112">
        <v>382</v>
      </c>
      <c r="E314" s="61">
        <f>'A-RR Cross-Reference '!FA314</f>
        <v>213217888.46333334</v>
      </c>
      <c r="X314" s="61"/>
      <c r="AC314" s="61"/>
      <c r="AH314" s="61"/>
      <c r="AI314" s="61"/>
      <c r="AJ314" s="61">
        <v>61631635.430000015</v>
      </c>
      <c r="AK314" s="61">
        <v>19699.429999999702</v>
      </c>
      <c r="AM314" s="61">
        <v>2509361.9900000002</v>
      </c>
      <c r="AQ314" s="61">
        <f t="shared" si="97"/>
        <v>64160696.850000016</v>
      </c>
      <c r="AR314" s="38">
        <f t="shared" si="100"/>
        <v>277378585.31333333</v>
      </c>
      <c r="AT314" s="36">
        <f t="shared" si="89"/>
        <v>277378585.31333333</v>
      </c>
    </row>
    <row r="315" spans="1:46" outlineLevel="1" x14ac:dyDescent="0.25">
      <c r="A315" s="21">
        <f t="shared" si="90"/>
        <v>307</v>
      </c>
      <c r="B315" s="319"/>
      <c r="C315" s="120" t="s">
        <v>357</v>
      </c>
      <c r="D315" s="112">
        <v>383</v>
      </c>
      <c r="E315" s="61">
        <f>'A-RR Cross-Reference '!FA315</f>
        <v>19773407.352500003</v>
      </c>
      <c r="X315" s="61"/>
      <c r="AC315" s="61"/>
      <c r="AH315" s="61"/>
      <c r="AI315" s="61"/>
      <c r="AJ315" s="61">
        <v>7851.74</v>
      </c>
      <c r="AK315" s="61">
        <v>111.72000000000116</v>
      </c>
      <c r="AM315" s="61">
        <v>266.64000000000004</v>
      </c>
      <c r="AQ315" s="61">
        <f t="shared" si="97"/>
        <v>8230.1</v>
      </c>
      <c r="AR315" s="38">
        <f t="shared" si="100"/>
        <v>19781637.452500004</v>
      </c>
      <c r="AT315" s="36">
        <f t="shared" ref="AT315:AT320" si="106">SUM(AR315:AS315)</f>
        <v>19781637.452500004</v>
      </c>
    </row>
    <row r="316" spans="1:46" outlineLevel="1" x14ac:dyDescent="0.25">
      <c r="A316" s="21">
        <f t="shared" ref="A316:A379" si="107">A315+1</f>
        <v>308</v>
      </c>
      <c r="B316" s="319"/>
      <c r="C316" s="120" t="s">
        <v>358</v>
      </c>
      <c r="D316" s="112">
        <v>384</v>
      </c>
      <c r="E316" s="61">
        <f>'A-RR Cross-Reference '!FA316</f>
        <v>83472690.020416677</v>
      </c>
      <c r="X316" s="61"/>
      <c r="AC316" s="61"/>
      <c r="AH316" s="61"/>
      <c r="AI316" s="61"/>
      <c r="AJ316" s="61">
        <v>113147.48000000004</v>
      </c>
      <c r="AK316" s="61">
        <v>111.72000000000116</v>
      </c>
      <c r="AM316" s="61">
        <v>266.64</v>
      </c>
      <c r="AQ316" s="61">
        <f t="shared" si="97"/>
        <v>113525.84000000004</v>
      </c>
      <c r="AR316" s="38">
        <f t="shared" si="100"/>
        <v>83586215.860416681</v>
      </c>
      <c r="AT316" s="36">
        <f t="shared" si="106"/>
        <v>83586215.860416681</v>
      </c>
    </row>
    <row r="317" spans="1:46" ht="31.5" outlineLevel="1" x14ac:dyDescent="0.25">
      <c r="A317" s="21">
        <f t="shared" si="107"/>
        <v>309</v>
      </c>
      <c r="B317" s="319"/>
      <c r="C317" s="120" t="s">
        <v>359</v>
      </c>
      <c r="D317" s="112">
        <v>385</v>
      </c>
      <c r="E317" s="61">
        <f>'A-RR Cross-Reference '!FA317</f>
        <v>51904959.107083336</v>
      </c>
      <c r="X317" s="61"/>
      <c r="AC317" s="61"/>
      <c r="AH317" s="61"/>
      <c r="AI317" s="61"/>
      <c r="AJ317" s="61">
        <v>2656708.4400000013</v>
      </c>
      <c r="AK317" s="61">
        <v>563608.23</v>
      </c>
      <c r="AM317" s="61">
        <v>266.52</v>
      </c>
      <c r="AQ317" s="61">
        <f t="shared" si="97"/>
        <v>3220583.1900000013</v>
      </c>
      <c r="AR317" s="38">
        <f t="shared" si="100"/>
        <v>55125542.297083333</v>
      </c>
      <c r="AT317" s="36">
        <f t="shared" si="106"/>
        <v>55125542.297083333</v>
      </c>
    </row>
    <row r="318" spans="1:46" outlineLevel="1" x14ac:dyDescent="0.25">
      <c r="A318" s="21">
        <f t="shared" si="107"/>
        <v>310</v>
      </c>
      <c r="B318" s="319"/>
      <c r="C318" s="120" t="s">
        <v>360</v>
      </c>
      <c r="D318" s="112">
        <v>386</v>
      </c>
      <c r="E318" s="61">
        <f>'A-RR Cross-Reference '!FA318</f>
        <v>1414887.2274999991</v>
      </c>
      <c r="X318" s="61"/>
      <c r="AC318" s="61"/>
      <c r="AH318" s="61"/>
      <c r="AI318" s="61"/>
      <c r="AJ318" s="61"/>
      <c r="AM318" s="61"/>
      <c r="AQ318" s="61">
        <f t="shared" si="97"/>
        <v>0</v>
      </c>
      <c r="AR318" s="38">
        <f t="shared" si="100"/>
        <v>1414887.2274999991</v>
      </c>
      <c r="AT318" s="36">
        <f t="shared" si="106"/>
        <v>1414887.2274999991</v>
      </c>
    </row>
    <row r="319" spans="1:46" outlineLevel="1" x14ac:dyDescent="0.25">
      <c r="A319" s="21">
        <f t="shared" si="107"/>
        <v>311</v>
      </c>
      <c r="B319" s="319"/>
      <c r="C319" s="120" t="s">
        <v>316</v>
      </c>
      <c r="D319" s="112">
        <v>387</v>
      </c>
      <c r="E319" s="61">
        <f>'A-RR Cross-Reference '!FA319</f>
        <v>5404298.8916666666</v>
      </c>
      <c r="X319" s="61"/>
      <c r="AC319" s="61"/>
      <c r="AH319" s="61"/>
      <c r="AI319" s="61"/>
      <c r="AJ319" s="61">
        <v>41381.76999999999</v>
      </c>
      <c r="AM319" s="61"/>
      <c r="AQ319" s="61">
        <f t="shared" si="97"/>
        <v>41381.76999999999</v>
      </c>
      <c r="AR319" s="38">
        <f t="shared" si="100"/>
        <v>5445680.6616666662</v>
      </c>
      <c r="AT319" s="36">
        <f t="shared" si="106"/>
        <v>5445680.6616666662</v>
      </c>
    </row>
    <row r="320" spans="1:46" outlineLevel="1" x14ac:dyDescent="0.25">
      <c r="A320" s="21">
        <f t="shared" si="107"/>
        <v>312</v>
      </c>
      <c r="B320" s="319"/>
      <c r="C320" s="120" t="s">
        <v>361</v>
      </c>
      <c r="D320" s="112">
        <v>388</v>
      </c>
      <c r="E320" s="61">
        <f>'A-RR Cross-Reference '!FA320</f>
        <v>25733156.44599</v>
      </c>
      <c r="X320" s="61"/>
      <c r="AC320" s="61"/>
      <c r="AH320" s="61"/>
      <c r="AI320" s="61"/>
      <c r="AJ320" s="61">
        <v>45232.72</v>
      </c>
      <c r="AQ320" s="61">
        <f t="shared" si="97"/>
        <v>45232.72</v>
      </c>
      <c r="AR320" s="38">
        <f t="shared" si="100"/>
        <v>25778389.165989999</v>
      </c>
      <c r="AT320" s="36">
        <f t="shared" si="106"/>
        <v>25778389.165989999</v>
      </c>
    </row>
    <row r="321" spans="1:46" outlineLevel="1" x14ac:dyDescent="0.25">
      <c r="A321" s="21">
        <f t="shared" si="107"/>
        <v>313</v>
      </c>
      <c r="B321" s="319"/>
      <c r="C321" s="304" t="s">
        <v>362</v>
      </c>
      <c r="D321" s="305"/>
      <c r="E321" s="108">
        <f t="shared" ref="E321:AQ321" si="108">SUM(E306:E320)</f>
        <v>4677830367.2084894</v>
      </c>
      <c r="F321" s="108">
        <f t="shared" si="108"/>
        <v>0</v>
      </c>
      <c r="G321" s="108">
        <f t="shared" si="108"/>
        <v>0</v>
      </c>
      <c r="H321" s="108">
        <f t="shared" si="108"/>
        <v>0</v>
      </c>
      <c r="I321" s="108">
        <f t="shared" si="108"/>
        <v>0</v>
      </c>
      <c r="J321" s="108">
        <f t="shared" si="108"/>
        <v>0</v>
      </c>
      <c r="K321" s="108">
        <f t="shared" si="108"/>
        <v>0</v>
      </c>
      <c r="L321" s="108">
        <f t="shared" si="108"/>
        <v>0</v>
      </c>
      <c r="M321" s="108">
        <f t="shared" si="108"/>
        <v>0</v>
      </c>
      <c r="N321" s="108">
        <f t="shared" si="108"/>
        <v>0</v>
      </c>
      <c r="O321" s="108">
        <f t="shared" si="108"/>
        <v>0</v>
      </c>
      <c r="P321" s="108">
        <f t="shared" si="108"/>
        <v>0</v>
      </c>
      <c r="Q321" s="108">
        <f t="shared" si="108"/>
        <v>0</v>
      </c>
      <c r="R321" s="108">
        <f t="shared" si="108"/>
        <v>0</v>
      </c>
      <c r="S321" s="108">
        <f t="shared" si="108"/>
        <v>0</v>
      </c>
      <c r="T321" s="108">
        <f t="shared" si="108"/>
        <v>0</v>
      </c>
      <c r="U321" s="108">
        <f t="shared" si="108"/>
        <v>0</v>
      </c>
      <c r="V321" s="108">
        <f t="shared" si="108"/>
        <v>0</v>
      </c>
      <c r="W321" s="108">
        <f t="shared" si="108"/>
        <v>0</v>
      </c>
      <c r="X321" s="108">
        <f t="shared" si="108"/>
        <v>0</v>
      </c>
      <c r="Y321" s="108">
        <f t="shared" si="108"/>
        <v>0</v>
      </c>
      <c r="Z321" s="108">
        <f t="shared" si="108"/>
        <v>0</v>
      </c>
      <c r="AA321" s="108">
        <f t="shared" si="108"/>
        <v>0</v>
      </c>
      <c r="AB321" s="108">
        <f t="shared" si="108"/>
        <v>0</v>
      </c>
      <c r="AC321" s="108">
        <f t="shared" si="108"/>
        <v>0</v>
      </c>
      <c r="AD321" s="108">
        <f t="shared" si="108"/>
        <v>0</v>
      </c>
      <c r="AE321" s="108">
        <f t="shared" si="108"/>
        <v>0</v>
      </c>
      <c r="AF321" s="108">
        <f t="shared" si="108"/>
        <v>0</v>
      </c>
      <c r="AG321" s="108">
        <f t="shared" si="108"/>
        <v>0</v>
      </c>
      <c r="AH321" s="108">
        <f t="shared" si="108"/>
        <v>0</v>
      </c>
      <c r="AI321" s="109">
        <f t="shared" si="108"/>
        <v>0</v>
      </c>
      <c r="AJ321" s="109">
        <f t="shared" ref="AJ321:AM321" si="109">SUM(AJ306:AJ320)</f>
        <v>195257009.49000007</v>
      </c>
      <c r="AK321" s="108">
        <f t="shared" si="109"/>
        <v>85663988.109999999</v>
      </c>
      <c r="AL321" s="108">
        <f t="shared" si="109"/>
        <v>0</v>
      </c>
      <c r="AM321" s="108">
        <f t="shared" si="109"/>
        <v>11211470.300000001</v>
      </c>
      <c r="AN321" s="108">
        <f t="shared" si="108"/>
        <v>0</v>
      </c>
      <c r="AO321" s="108">
        <f t="shared" si="108"/>
        <v>0</v>
      </c>
      <c r="AP321" s="108">
        <f t="shared" si="108"/>
        <v>0</v>
      </c>
      <c r="AQ321" s="108">
        <f t="shared" si="108"/>
        <v>292132467.9000001</v>
      </c>
      <c r="AR321" s="108">
        <f t="shared" ref="AR321:AT321" si="110">SUM(AR306:AR320)</f>
        <v>4969962835.10849</v>
      </c>
      <c r="AS321" s="108">
        <f t="shared" si="110"/>
        <v>0</v>
      </c>
      <c r="AT321" s="108">
        <f t="shared" si="110"/>
        <v>4969962835.10849</v>
      </c>
    </row>
    <row r="322" spans="1:46" outlineLevel="1" x14ac:dyDescent="0.25">
      <c r="A322" s="21">
        <f t="shared" si="107"/>
        <v>314</v>
      </c>
      <c r="B322" s="319"/>
      <c r="C322" s="120" t="s">
        <v>313</v>
      </c>
      <c r="D322" s="112">
        <v>389</v>
      </c>
      <c r="E322" s="61">
        <f>'A-RR Cross-Reference '!FA322</f>
        <v>21790079.729916006</v>
      </c>
      <c r="AI322" s="61"/>
      <c r="AJ322" s="61"/>
      <c r="AL322" s="61">
        <v>220913.03057200002</v>
      </c>
      <c r="AM322" s="61">
        <v>1907360.0136239999</v>
      </c>
      <c r="AQ322" s="61">
        <f t="shared" si="97"/>
        <v>2128273.0441959999</v>
      </c>
      <c r="AR322" s="38">
        <f t="shared" ref="AR322:AR333" si="111">SUM(E322,AQ322)</f>
        <v>23918352.774112005</v>
      </c>
      <c r="AT322" s="36">
        <f t="shared" ref="AT322:AT333" si="112">SUM(AR322:AS322)</f>
        <v>23918352.774112005</v>
      </c>
    </row>
    <row r="323" spans="1:46" outlineLevel="1" x14ac:dyDescent="0.25">
      <c r="A323" s="21">
        <f t="shared" si="107"/>
        <v>315</v>
      </c>
      <c r="B323" s="319"/>
      <c r="C323" s="120" t="s">
        <v>314</v>
      </c>
      <c r="D323" s="112">
        <v>390</v>
      </c>
      <c r="E323" s="61">
        <f>'A-RR Cross-Reference '!FA323</f>
        <v>87757527.706613407</v>
      </c>
      <c r="X323" s="61"/>
      <c r="Y323" s="61"/>
      <c r="AC323" s="61"/>
      <c r="AI323" s="61"/>
      <c r="AJ323" s="61"/>
      <c r="AM323" s="61">
        <v>3757023.0854780003</v>
      </c>
      <c r="AQ323" s="61">
        <f t="shared" si="97"/>
        <v>3757023.0854780003</v>
      </c>
      <c r="AR323" s="38">
        <f t="shared" si="111"/>
        <v>91514550.792091399</v>
      </c>
      <c r="AT323" s="36">
        <f t="shared" si="112"/>
        <v>91514550.792091399</v>
      </c>
    </row>
    <row r="324" spans="1:46" outlineLevel="1" x14ac:dyDescent="0.25">
      <c r="A324" s="21">
        <f t="shared" si="107"/>
        <v>316</v>
      </c>
      <c r="B324" s="319"/>
      <c r="C324" s="120" t="s">
        <v>363</v>
      </c>
      <c r="D324" s="112">
        <v>391</v>
      </c>
      <c r="E324" s="61">
        <f>'A-RR Cross-Reference '!FA324</f>
        <v>49874698.070875086</v>
      </c>
      <c r="X324" s="61"/>
      <c r="Y324" s="61"/>
      <c r="AC324" s="61"/>
      <c r="AI324" s="61"/>
      <c r="AJ324" s="61">
        <v>6569461.1298019998</v>
      </c>
      <c r="AL324" s="61">
        <v>10646.461176000001</v>
      </c>
      <c r="AM324" s="61">
        <v>1977580.2421199991</v>
      </c>
      <c r="AQ324" s="61">
        <f t="shared" si="97"/>
        <v>8557687.8330979981</v>
      </c>
      <c r="AR324" s="38">
        <f t="shared" si="111"/>
        <v>58432385.903973088</v>
      </c>
      <c r="AT324" s="36">
        <f t="shared" si="112"/>
        <v>58432385.903973088</v>
      </c>
    </row>
    <row r="325" spans="1:46" x14ac:dyDescent="0.25">
      <c r="A325" s="21">
        <f t="shared" si="107"/>
        <v>317</v>
      </c>
      <c r="B325" s="319"/>
      <c r="C325" s="120" t="s">
        <v>364</v>
      </c>
      <c r="D325" s="112">
        <v>392</v>
      </c>
      <c r="E325" s="61">
        <f>'A-RR Cross-Reference '!FA325</f>
        <v>4759964.6675262507</v>
      </c>
      <c r="X325" s="61"/>
      <c r="Y325" s="61"/>
      <c r="AC325" s="61"/>
      <c r="AI325" s="61"/>
      <c r="AJ325" s="61"/>
      <c r="AM325" s="61">
        <v>283558.80719199998</v>
      </c>
      <c r="AQ325" s="61">
        <f t="shared" ref="AQ325:AQ333" si="113">SUM(F325:AP325)</f>
        <v>283558.80719199998</v>
      </c>
      <c r="AR325" s="38">
        <f t="shared" si="111"/>
        <v>5043523.4747182503</v>
      </c>
      <c r="AT325" s="36">
        <f t="shared" si="112"/>
        <v>5043523.4747182503</v>
      </c>
    </row>
    <row r="326" spans="1:46" outlineLevel="1" x14ac:dyDescent="0.25">
      <c r="A326" s="21">
        <f t="shared" si="107"/>
        <v>318</v>
      </c>
      <c r="B326" s="319"/>
      <c r="C326" s="120" t="s">
        <v>365</v>
      </c>
      <c r="D326" s="112">
        <v>393</v>
      </c>
      <c r="E326" s="61">
        <f>'A-RR Cross-Reference '!FA326</f>
        <v>31531.307262000002</v>
      </c>
      <c r="X326" s="61"/>
      <c r="Y326" s="61"/>
      <c r="AC326" s="61"/>
      <c r="AI326" s="61"/>
      <c r="AJ326" s="61"/>
      <c r="AM326" s="61"/>
      <c r="AQ326" s="61">
        <f t="shared" si="113"/>
        <v>0</v>
      </c>
      <c r="AR326" s="38">
        <f t="shared" si="111"/>
        <v>31531.307262000002</v>
      </c>
      <c r="AT326" s="36">
        <f t="shared" si="112"/>
        <v>31531.307262000002</v>
      </c>
    </row>
    <row r="327" spans="1:46" outlineLevel="1" x14ac:dyDescent="0.25">
      <c r="A327" s="21">
        <f t="shared" si="107"/>
        <v>319</v>
      </c>
      <c r="B327" s="319"/>
      <c r="C327" s="120" t="s">
        <v>366</v>
      </c>
      <c r="D327" s="112">
        <v>394</v>
      </c>
      <c r="E327" s="61">
        <f>'A-RR Cross-Reference '!FA327</f>
        <v>9143902.63387</v>
      </c>
      <c r="X327" s="61"/>
      <c r="Y327" s="61"/>
      <c r="AC327" s="61"/>
      <c r="AI327" s="61"/>
      <c r="AJ327" s="61"/>
      <c r="AM327" s="61">
        <v>1177432.2800000003</v>
      </c>
      <c r="AQ327" s="61">
        <f t="shared" si="113"/>
        <v>1177432.2800000003</v>
      </c>
      <c r="AR327" s="38">
        <f t="shared" si="111"/>
        <v>10321334.913869999</v>
      </c>
      <c r="AT327" s="36">
        <f t="shared" si="112"/>
        <v>10321334.913869999</v>
      </c>
    </row>
    <row r="328" spans="1:46" outlineLevel="1" x14ac:dyDescent="0.25">
      <c r="A328" s="21">
        <f t="shared" si="107"/>
        <v>320</v>
      </c>
      <c r="B328" s="319"/>
      <c r="C328" s="120" t="s">
        <v>367</v>
      </c>
      <c r="D328" s="112">
        <v>395</v>
      </c>
      <c r="E328" s="61">
        <f>'A-RR Cross-Reference '!FA328</f>
        <v>2856285.8000000003</v>
      </c>
      <c r="X328" s="61"/>
      <c r="Y328" s="61"/>
      <c r="AC328" s="61"/>
      <c r="AI328" s="61"/>
      <c r="AJ328" s="61"/>
      <c r="AM328" s="61">
        <v>62642.95</v>
      </c>
      <c r="AQ328" s="61">
        <f t="shared" si="113"/>
        <v>62642.95</v>
      </c>
      <c r="AR328" s="38">
        <f t="shared" si="111"/>
        <v>2918928.7500000005</v>
      </c>
      <c r="AT328" s="36">
        <f t="shared" si="112"/>
        <v>2918928.7500000005</v>
      </c>
    </row>
    <row r="329" spans="1:46" outlineLevel="1" x14ac:dyDescent="0.25">
      <c r="A329" s="21">
        <f t="shared" si="107"/>
        <v>321</v>
      </c>
      <c r="B329" s="319"/>
      <c r="C329" s="120" t="s">
        <v>368</v>
      </c>
      <c r="D329" s="112">
        <v>396</v>
      </c>
      <c r="E329" s="61">
        <f>'A-RR Cross-Reference '!FA329</f>
        <v>250655.3789365</v>
      </c>
      <c r="X329" s="61"/>
      <c r="Y329" s="61"/>
      <c r="AC329" s="61"/>
      <c r="AI329" s="61"/>
      <c r="AJ329" s="61"/>
      <c r="AM329" s="61">
        <v>9530.7830620000022</v>
      </c>
      <c r="AQ329" s="61">
        <f t="shared" si="113"/>
        <v>9530.7830620000022</v>
      </c>
      <c r="AR329" s="38">
        <f t="shared" si="111"/>
        <v>260186.1619985</v>
      </c>
      <c r="AT329" s="36">
        <f t="shared" si="112"/>
        <v>260186.1619985</v>
      </c>
    </row>
    <row r="330" spans="1:46" outlineLevel="1" x14ac:dyDescent="0.25">
      <c r="A330" s="21">
        <f t="shared" si="107"/>
        <v>322</v>
      </c>
      <c r="B330" s="319"/>
      <c r="C330" s="120" t="s">
        <v>349</v>
      </c>
      <c r="D330" s="112">
        <v>397</v>
      </c>
      <c r="E330" s="61">
        <f>'A-RR Cross-Reference '!FA330</f>
        <v>27996527.116788417</v>
      </c>
      <c r="X330" s="61"/>
      <c r="Y330" s="61"/>
      <c r="AC330" s="61"/>
      <c r="AI330" s="61"/>
      <c r="AJ330" s="61"/>
      <c r="AL330" s="61">
        <v>32108.372218000004</v>
      </c>
      <c r="AM330" s="61">
        <v>172625.25576400012</v>
      </c>
      <c r="AQ330" s="61">
        <f t="shared" si="113"/>
        <v>204733.62798200012</v>
      </c>
      <c r="AR330" s="38">
        <f t="shared" si="111"/>
        <v>28201260.744770419</v>
      </c>
      <c r="AT330" s="36">
        <f t="shared" si="112"/>
        <v>28201260.744770419</v>
      </c>
    </row>
    <row r="331" spans="1:46" outlineLevel="1" x14ac:dyDescent="0.25">
      <c r="A331" s="21">
        <f t="shared" si="107"/>
        <v>323</v>
      </c>
      <c r="B331" s="319"/>
      <c r="C331" s="120" t="s">
        <v>369</v>
      </c>
      <c r="D331" s="112">
        <v>398</v>
      </c>
      <c r="E331" s="61">
        <f>'A-RR Cross-Reference '!FA331</f>
        <v>382376.22353800002</v>
      </c>
      <c r="X331" s="61"/>
      <c r="Y331" s="61"/>
      <c r="AC331" s="61"/>
      <c r="AI331" s="61"/>
      <c r="AJ331" s="61"/>
      <c r="AL331" s="61"/>
      <c r="AM331" s="61"/>
      <c r="AQ331" s="61">
        <f t="shared" si="113"/>
        <v>0</v>
      </c>
      <c r="AR331" s="38">
        <f t="shared" si="111"/>
        <v>382376.22353800002</v>
      </c>
      <c r="AT331" s="36">
        <f t="shared" si="112"/>
        <v>382376.22353800002</v>
      </c>
    </row>
    <row r="332" spans="1:46" outlineLevel="1" x14ac:dyDescent="0.25">
      <c r="A332" s="21">
        <f t="shared" si="107"/>
        <v>324</v>
      </c>
      <c r="B332" s="319"/>
      <c r="C332" s="120" t="s">
        <v>370</v>
      </c>
      <c r="D332" s="112">
        <v>399</v>
      </c>
      <c r="E332" s="61">
        <f>'A-RR Cross-Reference '!FA332</f>
        <v>178792.64982800002</v>
      </c>
      <c r="X332" s="61"/>
      <c r="Y332" s="61"/>
      <c r="AC332" s="61"/>
      <c r="AI332" s="61"/>
      <c r="AJ332" s="124">
        <v>0</v>
      </c>
      <c r="AM332" s="61"/>
      <c r="AQ332" s="61">
        <f t="shared" si="113"/>
        <v>0</v>
      </c>
      <c r="AR332" s="38">
        <f t="shared" si="111"/>
        <v>178792.64982800002</v>
      </c>
      <c r="AT332" s="36">
        <f t="shared" si="112"/>
        <v>178792.64982800002</v>
      </c>
    </row>
    <row r="333" spans="1:46" outlineLevel="1" x14ac:dyDescent="0.25">
      <c r="A333" s="21">
        <f t="shared" si="107"/>
        <v>325</v>
      </c>
      <c r="B333" s="319"/>
      <c r="C333" s="118" t="s">
        <v>371</v>
      </c>
      <c r="D333" s="125">
        <v>399.1</v>
      </c>
      <c r="E333" s="61">
        <f>'A-RR Cross-Reference '!FA333</f>
        <v>0</v>
      </c>
      <c r="AQ333" s="61">
        <f t="shared" si="113"/>
        <v>0</v>
      </c>
      <c r="AR333" s="38">
        <f t="shared" si="111"/>
        <v>0</v>
      </c>
      <c r="AT333" s="36">
        <f t="shared" si="112"/>
        <v>0</v>
      </c>
    </row>
    <row r="334" spans="1:46" outlineLevel="1" x14ac:dyDescent="0.25">
      <c r="A334" s="21">
        <f t="shared" si="107"/>
        <v>326</v>
      </c>
      <c r="B334" s="320"/>
      <c r="C334" s="304" t="s">
        <v>372</v>
      </c>
      <c r="D334" s="305"/>
      <c r="E334" s="108">
        <f t="shared" ref="E334:AP334" si="114">SUM(E322:E333)</f>
        <v>205022341.28515369</v>
      </c>
      <c r="F334" s="108">
        <f t="shared" si="114"/>
        <v>0</v>
      </c>
      <c r="G334" s="108">
        <f t="shared" si="114"/>
        <v>0</v>
      </c>
      <c r="H334" s="108">
        <f t="shared" si="114"/>
        <v>0</v>
      </c>
      <c r="I334" s="108">
        <f t="shared" si="114"/>
        <v>0</v>
      </c>
      <c r="J334" s="108">
        <f t="shared" si="114"/>
        <v>0</v>
      </c>
      <c r="K334" s="108">
        <f t="shared" si="114"/>
        <v>0</v>
      </c>
      <c r="L334" s="108">
        <f t="shared" si="114"/>
        <v>0</v>
      </c>
      <c r="M334" s="108">
        <f t="shared" si="114"/>
        <v>0</v>
      </c>
      <c r="N334" s="108">
        <f t="shared" si="114"/>
        <v>0</v>
      </c>
      <c r="O334" s="108">
        <f t="shared" si="114"/>
        <v>0</v>
      </c>
      <c r="P334" s="108">
        <f t="shared" si="114"/>
        <v>0</v>
      </c>
      <c r="Q334" s="108">
        <f t="shared" si="114"/>
        <v>0</v>
      </c>
      <c r="R334" s="108">
        <f t="shared" si="114"/>
        <v>0</v>
      </c>
      <c r="S334" s="108">
        <f t="shared" si="114"/>
        <v>0</v>
      </c>
      <c r="T334" s="108">
        <f t="shared" si="114"/>
        <v>0</v>
      </c>
      <c r="U334" s="108">
        <f t="shared" si="114"/>
        <v>0</v>
      </c>
      <c r="V334" s="108">
        <f t="shared" si="114"/>
        <v>0</v>
      </c>
      <c r="W334" s="108">
        <f t="shared" si="114"/>
        <v>0</v>
      </c>
      <c r="X334" s="108">
        <f t="shared" si="114"/>
        <v>0</v>
      </c>
      <c r="Y334" s="108">
        <f t="shared" si="114"/>
        <v>0</v>
      </c>
      <c r="Z334" s="108">
        <f t="shared" si="114"/>
        <v>0</v>
      </c>
      <c r="AA334" s="108">
        <f t="shared" si="114"/>
        <v>0</v>
      </c>
      <c r="AB334" s="108">
        <f t="shared" si="114"/>
        <v>0</v>
      </c>
      <c r="AC334" s="108">
        <f t="shared" si="114"/>
        <v>0</v>
      </c>
      <c r="AD334" s="108">
        <f t="shared" si="114"/>
        <v>0</v>
      </c>
      <c r="AE334" s="108">
        <f t="shared" si="114"/>
        <v>0</v>
      </c>
      <c r="AF334" s="108">
        <f t="shared" si="114"/>
        <v>0</v>
      </c>
      <c r="AG334" s="108">
        <f t="shared" si="114"/>
        <v>0</v>
      </c>
      <c r="AH334" s="108">
        <f t="shared" si="114"/>
        <v>0</v>
      </c>
      <c r="AI334" s="109">
        <f t="shared" si="114"/>
        <v>0</v>
      </c>
      <c r="AJ334" s="109">
        <f t="shared" si="114"/>
        <v>6569461.1298019998</v>
      </c>
      <c r="AK334" s="108">
        <f t="shared" ref="AK334" si="115">SUM(AK322:AK333)</f>
        <v>0</v>
      </c>
      <c r="AL334" s="108">
        <f t="shared" si="114"/>
        <v>263667.86396600003</v>
      </c>
      <c r="AM334" s="108">
        <f t="shared" ref="AM334" si="116">SUM(AM322:AM333)</f>
        <v>9347753.4172399975</v>
      </c>
      <c r="AN334" s="108">
        <f t="shared" si="114"/>
        <v>0</v>
      </c>
      <c r="AO334" s="108">
        <f t="shared" si="114"/>
        <v>0</v>
      </c>
      <c r="AP334" s="108">
        <f t="shared" si="114"/>
        <v>0</v>
      </c>
      <c r="AQ334" s="108">
        <f t="shared" ref="AQ334:AT334" si="117">SUM(AQ322:AQ333)</f>
        <v>16180882.411007999</v>
      </c>
      <c r="AR334" s="108">
        <f t="shared" si="117"/>
        <v>221203223.69616166</v>
      </c>
      <c r="AS334" s="108">
        <f t="shared" si="117"/>
        <v>0</v>
      </c>
      <c r="AT334" s="108">
        <f t="shared" si="117"/>
        <v>221203223.69616166</v>
      </c>
    </row>
    <row r="335" spans="1:46" ht="16.5" outlineLevel="1" thickBot="1" x14ac:dyDescent="0.3">
      <c r="A335" s="21">
        <f t="shared" si="107"/>
        <v>327</v>
      </c>
      <c r="B335" s="270" t="s">
        <v>373</v>
      </c>
      <c r="C335" s="270"/>
      <c r="D335" s="271"/>
      <c r="E335" s="126">
        <f t="shared" ref="E335:AT335" si="118">+E334+E305+E285+E274+E260+E254+E295+E321</f>
        <v>5243641678.3276024</v>
      </c>
      <c r="F335" s="126">
        <f t="shared" si="118"/>
        <v>0</v>
      </c>
      <c r="G335" s="126">
        <f t="shared" si="118"/>
        <v>0</v>
      </c>
      <c r="H335" s="126">
        <f t="shared" si="118"/>
        <v>0</v>
      </c>
      <c r="I335" s="126">
        <f t="shared" si="118"/>
        <v>0</v>
      </c>
      <c r="J335" s="126">
        <f t="shared" si="118"/>
        <v>0</v>
      </c>
      <c r="K335" s="126">
        <f t="shared" si="118"/>
        <v>0</v>
      </c>
      <c r="L335" s="126">
        <f t="shared" si="118"/>
        <v>0</v>
      </c>
      <c r="M335" s="126">
        <f t="shared" si="118"/>
        <v>0</v>
      </c>
      <c r="N335" s="126">
        <f t="shared" si="118"/>
        <v>0</v>
      </c>
      <c r="O335" s="126">
        <f t="shared" si="118"/>
        <v>0</v>
      </c>
      <c r="P335" s="126">
        <f t="shared" si="118"/>
        <v>0</v>
      </c>
      <c r="Q335" s="126">
        <f t="shared" si="118"/>
        <v>0</v>
      </c>
      <c r="R335" s="126">
        <f t="shared" si="118"/>
        <v>0</v>
      </c>
      <c r="S335" s="126">
        <f t="shared" si="118"/>
        <v>0</v>
      </c>
      <c r="T335" s="126">
        <f t="shared" si="118"/>
        <v>0</v>
      </c>
      <c r="U335" s="126">
        <f t="shared" si="118"/>
        <v>0</v>
      </c>
      <c r="V335" s="126">
        <f t="shared" si="118"/>
        <v>0</v>
      </c>
      <c r="W335" s="126">
        <f t="shared" si="118"/>
        <v>0</v>
      </c>
      <c r="X335" s="126">
        <f t="shared" si="118"/>
        <v>0</v>
      </c>
      <c r="Y335" s="126">
        <f t="shared" si="118"/>
        <v>0</v>
      </c>
      <c r="Z335" s="126">
        <f t="shared" si="118"/>
        <v>0</v>
      </c>
      <c r="AA335" s="126">
        <f t="shared" si="118"/>
        <v>0</v>
      </c>
      <c r="AB335" s="126">
        <f t="shared" si="118"/>
        <v>0</v>
      </c>
      <c r="AC335" s="126">
        <f t="shared" si="118"/>
        <v>0</v>
      </c>
      <c r="AD335" s="126">
        <f t="shared" si="118"/>
        <v>0</v>
      </c>
      <c r="AE335" s="126">
        <f t="shared" si="118"/>
        <v>0</v>
      </c>
      <c r="AF335" s="126">
        <f t="shared" si="118"/>
        <v>0</v>
      </c>
      <c r="AG335" s="126">
        <f t="shared" si="118"/>
        <v>0</v>
      </c>
      <c r="AH335" s="126">
        <f t="shared" si="118"/>
        <v>0</v>
      </c>
      <c r="AI335" s="126">
        <f t="shared" si="118"/>
        <v>0</v>
      </c>
      <c r="AJ335" s="126">
        <f t="shared" si="118"/>
        <v>213051242.67724007</v>
      </c>
      <c r="AK335" s="126">
        <f t="shared" si="118"/>
        <v>85663988.109999999</v>
      </c>
      <c r="AL335" s="126">
        <f t="shared" si="118"/>
        <v>2055930.3467039999</v>
      </c>
      <c r="AM335" s="126">
        <f t="shared" si="118"/>
        <v>48559199.787118003</v>
      </c>
      <c r="AN335" s="126">
        <f t="shared" si="118"/>
        <v>0</v>
      </c>
      <c r="AO335" s="126">
        <f t="shared" si="118"/>
        <v>0</v>
      </c>
      <c r="AP335" s="126">
        <f t="shared" si="118"/>
        <v>0</v>
      </c>
      <c r="AQ335" s="126">
        <f t="shared" si="118"/>
        <v>349330360.92106211</v>
      </c>
      <c r="AR335" s="126">
        <f t="shared" si="118"/>
        <v>5592972039.2486649</v>
      </c>
      <c r="AS335" s="126">
        <f t="shared" si="118"/>
        <v>0</v>
      </c>
      <c r="AT335" s="126">
        <f t="shared" si="118"/>
        <v>5592972039.2486649</v>
      </c>
    </row>
    <row r="336" spans="1:46" outlineLevel="1" x14ac:dyDescent="0.25">
      <c r="A336" s="21">
        <f t="shared" si="107"/>
        <v>328</v>
      </c>
      <c r="B336" s="306" t="s">
        <v>374</v>
      </c>
      <c r="C336" s="127" t="s">
        <v>375</v>
      </c>
      <c r="D336" s="128">
        <v>101.1</v>
      </c>
      <c r="E336" s="61">
        <f>'A-RR Cross-Reference '!FA336</f>
        <v>0</v>
      </c>
      <c r="AQ336" s="61">
        <f t="shared" ref="AQ336:AQ341" si="119">SUM(F336:AP336)</f>
        <v>0</v>
      </c>
      <c r="AR336" s="38">
        <f t="shared" ref="AR336:AR341" si="120">SUM(E336,AQ336)</f>
        <v>0</v>
      </c>
      <c r="AT336" s="36">
        <f t="shared" ref="AT336:AT341" si="121">SUM(AR336:AS336)</f>
        <v>0</v>
      </c>
    </row>
    <row r="337" spans="1:46" outlineLevel="1" x14ac:dyDescent="0.25">
      <c r="A337" s="21">
        <f t="shared" si="107"/>
        <v>329</v>
      </c>
      <c r="B337" s="307"/>
      <c r="C337" s="129" t="s">
        <v>376</v>
      </c>
      <c r="D337" s="130">
        <v>101.1</v>
      </c>
      <c r="E337" s="61">
        <f>'A-RR Cross-Reference '!FA337</f>
        <v>0</v>
      </c>
      <c r="AM337" s="131"/>
      <c r="AQ337" s="61">
        <f t="shared" si="119"/>
        <v>0</v>
      </c>
      <c r="AR337" s="38">
        <f t="shared" si="120"/>
        <v>0</v>
      </c>
      <c r="AT337" s="36">
        <f t="shared" si="121"/>
        <v>0</v>
      </c>
    </row>
    <row r="338" spans="1:46" outlineLevel="1" x14ac:dyDescent="0.25">
      <c r="A338" s="21">
        <f t="shared" si="107"/>
        <v>330</v>
      </c>
      <c r="B338" s="307"/>
      <c r="C338" s="132" t="s">
        <v>377</v>
      </c>
      <c r="D338" s="130">
        <v>101.1</v>
      </c>
      <c r="E338" s="61">
        <f>'A-RR Cross-Reference '!FA338</f>
        <v>0</v>
      </c>
      <c r="AQ338" s="61">
        <f t="shared" si="119"/>
        <v>0</v>
      </c>
      <c r="AR338" s="38">
        <f t="shared" si="120"/>
        <v>0</v>
      </c>
      <c r="AT338" s="36">
        <f t="shared" si="121"/>
        <v>0</v>
      </c>
    </row>
    <row r="339" spans="1:46" x14ac:dyDescent="0.25">
      <c r="A339" s="21">
        <f t="shared" si="107"/>
        <v>331</v>
      </c>
      <c r="B339" s="307"/>
      <c r="C339" s="129" t="s">
        <v>378</v>
      </c>
      <c r="D339" s="130">
        <v>101.1</v>
      </c>
      <c r="E339" s="61">
        <f>'A-RR Cross-Reference '!FA339</f>
        <v>0</v>
      </c>
      <c r="AQ339" s="61">
        <f t="shared" si="119"/>
        <v>0</v>
      </c>
      <c r="AR339" s="38">
        <f t="shared" si="120"/>
        <v>0</v>
      </c>
      <c r="AT339" s="36">
        <f t="shared" si="121"/>
        <v>0</v>
      </c>
    </row>
    <row r="340" spans="1:46" x14ac:dyDescent="0.25">
      <c r="A340" s="21">
        <f t="shared" si="107"/>
        <v>332</v>
      </c>
      <c r="B340" s="307"/>
      <c r="C340" s="129" t="s">
        <v>379</v>
      </c>
      <c r="D340" s="130">
        <v>101.1</v>
      </c>
      <c r="E340" s="61">
        <f>'A-RR Cross-Reference '!FA340</f>
        <v>0</v>
      </c>
      <c r="AQ340" s="61">
        <f t="shared" si="119"/>
        <v>0</v>
      </c>
      <c r="AR340" s="38">
        <f t="shared" si="120"/>
        <v>0</v>
      </c>
      <c r="AT340" s="36">
        <f t="shared" si="121"/>
        <v>0</v>
      </c>
    </row>
    <row r="341" spans="1:46" outlineLevel="1" x14ac:dyDescent="0.25">
      <c r="A341" s="21">
        <f t="shared" si="107"/>
        <v>333</v>
      </c>
      <c r="B341" s="308"/>
      <c r="C341" s="133" t="s">
        <v>380</v>
      </c>
      <c r="D341" s="134">
        <v>101.1</v>
      </c>
      <c r="E341" s="61">
        <f>'A-RR Cross-Reference '!FA341</f>
        <v>0</v>
      </c>
      <c r="AQ341" s="61">
        <f t="shared" si="119"/>
        <v>0</v>
      </c>
      <c r="AR341" s="38">
        <f t="shared" si="120"/>
        <v>0</v>
      </c>
      <c r="AT341" s="36">
        <f t="shared" si="121"/>
        <v>0</v>
      </c>
    </row>
    <row r="342" spans="1:46" outlineLevel="1" x14ac:dyDescent="0.25">
      <c r="A342" s="21">
        <f t="shared" si="107"/>
        <v>334</v>
      </c>
      <c r="B342" s="298" t="s">
        <v>381</v>
      </c>
      <c r="C342" s="316"/>
      <c r="D342" s="317"/>
      <c r="E342" s="108">
        <f t="shared" ref="E342:AT342" si="122">SUM(E336:E341)</f>
        <v>0</v>
      </c>
      <c r="F342" s="108">
        <f t="shared" si="122"/>
        <v>0</v>
      </c>
      <c r="G342" s="108">
        <f t="shared" si="122"/>
        <v>0</v>
      </c>
      <c r="H342" s="108">
        <f t="shared" si="122"/>
        <v>0</v>
      </c>
      <c r="I342" s="108">
        <f t="shared" si="122"/>
        <v>0</v>
      </c>
      <c r="J342" s="108">
        <f t="shared" si="122"/>
        <v>0</v>
      </c>
      <c r="K342" s="108">
        <f t="shared" si="122"/>
        <v>0</v>
      </c>
      <c r="L342" s="108">
        <f t="shared" si="122"/>
        <v>0</v>
      </c>
      <c r="M342" s="108">
        <f t="shared" si="122"/>
        <v>0</v>
      </c>
      <c r="N342" s="108">
        <f t="shared" si="122"/>
        <v>0</v>
      </c>
      <c r="O342" s="108">
        <f t="shared" si="122"/>
        <v>0</v>
      </c>
      <c r="P342" s="108">
        <f t="shared" si="122"/>
        <v>0</v>
      </c>
      <c r="Q342" s="108">
        <f t="shared" si="122"/>
        <v>0</v>
      </c>
      <c r="R342" s="108">
        <f t="shared" si="122"/>
        <v>0</v>
      </c>
      <c r="S342" s="108">
        <f t="shared" si="122"/>
        <v>0</v>
      </c>
      <c r="T342" s="108">
        <f t="shared" si="122"/>
        <v>0</v>
      </c>
      <c r="U342" s="108">
        <f t="shared" si="122"/>
        <v>0</v>
      </c>
      <c r="V342" s="108">
        <f t="shared" si="122"/>
        <v>0</v>
      </c>
      <c r="W342" s="108">
        <f t="shared" si="122"/>
        <v>0</v>
      </c>
      <c r="X342" s="108">
        <f t="shared" si="122"/>
        <v>0</v>
      </c>
      <c r="Y342" s="108">
        <f t="shared" si="122"/>
        <v>0</v>
      </c>
      <c r="Z342" s="108">
        <f t="shared" si="122"/>
        <v>0</v>
      </c>
      <c r="AA342" s="108">
        <f t="shared" si="122"/>
        <v>0</v>
      </c>
      <c r="AB342" s="108">
        <f t="shared" si="122"/>
        <v>0</v>
      </c>
      <c r="AC342" s="108">
        <f t="shared" si="122"/>
        <v>0</v>
      </c>
      <c r="AD342" s="108">
        <f t="shared" si="122"/>
        <v>0</v>
      </c>
      <c r="AE342" s="108">
        <f t="shared" si="122"/>
        <v>0</v>
      </c>
      <c r="AF342" s="108">
        <f t="shared" si="122"/>
        <v>0</v>
      </c>
      <c r="AG342" s="108">
        <f t="shared" si="122"/>
        <v>0</v>
      </c>
      <c r="AH342" s="108">
        <f t="shared" si="122"/>
        <v>0</v>
      </c>
      <c r="AI342" s="108">
        <f t="shared" si="122"/>
        <v>0</v>
      </c>
      <c r="AJ342" s="108">
        <f t="shared" si="122"/>
        <v>0</v>
      </c>
      <c r="AK342" s="108">
        <f t="shared" si="122"/>
        <v>0</v>
      </c>
      <c r="AL342" s="108">
        <f t="shared" si="122"/>
        <v>0</v>
      </c>
      <c r="AM342" s="108">
        <f t="shared" si="122"/>
        <v>0</v>
      </c>
      <c r="AN342" s="108">
        <f t="shared" si="122"/>
        <v>0</v>
      </c>
      <c r="AO342" s="108">
        <f t="shared" si="122"/>
        <v>0</v>
      </c>
      <c r="AP342" s="108">
        <f t="shared" si="122"/>
        <v>0</v>
      </c>
      <c r="AQ342" s="108">
        <f t="shared" si="122"/>
        <v>0</v>
      </c>
      <c r="AR342" s="108">
        <f t="shared" si="122"/>
        <v>0</v>
      </c>
      <c r="AS342" s="108">
        <f t="shared" si="122"/>
        <v>0</v>
      </c>
      <c r="AT342" s="108">
        <f t="shared" si="122"/>
        <v>0</v>
      </c>
    </row>
    <row r="343" spans="1:46" ht="47.25" outlineLevel="1" x14ac:dyDescent="0.25">
      <c r="A343" s="21">
        <f t="shared" si="107"/>
        <v>335</v>
      </c>
      <c r="B343" s="135" t="s">
        <v>382</v>
      </c>
      <c r="C343" s="136" t="s">
        <v>382</v>
      </c>
      <c r="D343" s="137">
        <v>102</v>
      </c>
      <c r="E343" s="61">
        <f>'A-RR Cross-Reference '!FA343</f>
        <v>0</v>
      </c>
      <c r="AQ343" s="61">
        <f t="shared" ref="AQ343" si="123">SUM(F343:AP343)</f>
        <v>0</v>
      </c>
      <c r="AR343" s="38">
        <f t="shared" ref="AR343" si="124">SUM(E343,AQ343)</f>
        <v>0</v>
      </c>
      <c r="AT343" s="36">
        <f t="shared" ref="AT343" si="125">SUM(AR343:AS343)</f>
        <v>0</v>
      </c>
    </row>
    <row r="344" spans="1:46" outlineLevel="1" x14ac:dyDescent="0.25">
      <c r="A344" s="21">
        <f t="shared" si="107"/>
        <v>336</v>
      </c>
      <c r="B344" s="298" t="s">
        <v>383</v>
      </c>
      <c r="C344" s="309"/>
      <c r="D344" s="310"/>
      <c r="E344" s="108">
        <f t="shared" ref="E344:AT344" si="126">SUM(E343)</f>
        <v>0</v>
      </c>
      <c r="F344" s="108">
        <f t="shared" si="126"/>
        <v>0</v>
      </c>
      <c r="G344" s="108">
        <f t="shared" si="126"/>
        <v>0</v>
      </c>
      <c r="H344" s="108">
        <f t="shared" si="126"/>
        <v>0</v>
      </c>
      <c r="I344" s="108">
        <f t="shared" si="126"/>
        <v>0</v>
      </c>
      <c r="J344" s="108">
        <f t="shared" si="126"/>
        <v>0</v>
      </c>
      <c r="K344" s="108">
        <f t="shared" si="126"/>
        <v>0</v>
      </c>
      <c r="L344" s="108">
        <f t="shared" si="126"/>
        <v>0</v>
      </c>
      <c r="M344" s="108">
        <f t="shared" si="126"/>
        <v>0</v>
      </c>
      <c r="N344" s="108">
        <f t="shared" si="126"/>
        <v>0</v>
      </c>
      <c r="O344" s="108">
        <f t="shared" si="126"/>
        <v>0</v>
      </c>
      <c r="P344" s="108">
        <f t="shared" si="126"/>
        <v>0</v>
      </c>
      <c r="Q344" s="108">
        <f t="shared" si="126"/>
        <v>0</v>
      </c>
      <c r="R344" s="108">
        <f t="shared" si="126"/>
        <v>0</v>
      </c>
      <c r="S344" s="108">
        <f t="shared" si="126"/>
        <v>0</v>
      </c>
      <c r="T344" s="108">
        <f t="shared" si="126"/>
        <v>0</v>
      </c>
      <c r="U344" s="108">
        <f t="shared" si="126"/>
        <v>0</v>
      </c>
      <c r="V344" s="108">
        <f t="shared" si="126"/>
        <v>0</v>
      </c>
      <c r="W344" s="108">
        <f t="shared" si="126"/>
        <v>0</v>
      </c>
      <c r="X344" s="108">
        <f t="shared" si="126"/>
        <v>0</v>
      </c>
      <c r="Y344" s="108">
        <f t="shared" si="126"/>
        <v>0</v>
      </c>
      <c r="Z344" s="108">
        <f t="shared" si="126"/>
        <v>0</v>
      </c>
      <c r="AA344" s="108">
        <f t="shared" si="126"/>
        <v>0</v>
      </c>
      <c r="AB344" s="108">
        <f t="shared" si="126"/>
        <v>0</v>
      </c>
      <c r="AC344" s="108">
        <f t="shared" si="126"/>
        <v>0</v>
      </c>
      <c r="AD344" s="108">
        <f t="shared" si="126"/>
        <v>0</v>
      </c>
      <c r="AE344" s="108">
        <f t="shared" si="126"/>
        <v>0</v>
      </c>
      <c r="AF344" s="108">
        <f t="shared" si="126"/>
        <v>0</v>
      </c>
      <c r="AG344" s="108">
        <f t="shared" si="126"/>
        <v>0</v>
      </c>
      <c r="AH344" s="108">
        <f t="shared" si="126"/>
        <v>0</v>
      </c>
      <c r="AI344" s="108">
        <f t="shared" si="126"/>
        <v>0</v>
      </c>
      <c r="AJ344" s="108">
        <f t="shared" si="126"/>
        <v>0</v>
      </c>
      <c r="AK344" s="108">
        <f t="shared" si="126"/>
        <v>0</v>
      </c>
      <c r="AL344" s="108">
        <f t="shared" si="126"/>
        <v>0</v>
      </c>
      <c r="AM344" s="108">
        <f t="shared" si="126"/>
        <v>0</v>
      </c>
      <c r="AN344" s="108">
        <f t="shared" si="126"/>
        <v>0</v>
      </c>
      <c r="AO344" s="108">
        <f t="shared" si="126"/>
        <v>0</v>
      </c>
      <c r="AP344" s="108">
        <f t="shared" si="126"/>
        <v>0</v>
      </c>
      <c r="AQ344" s="108">
        <f t="shared" si="126"/>
        <v>0</v>
      </c>
      <c r="AR344" s="108">
        <f t="shared" si="126"/>
        <v>0</v>
      </c>
      <c r="AS344" s="108">
        <f t="shared" si="126"/>
        <v>0</v>
      </c>
      <c r="AT344" s="108">
        <f t="shared" si="126"/>
        <v>0</v>
      </c>
    </row>
    <row r="345" spans="1:46" x14ac:dyDescent="0.25">
      <c r="A345" s="21">
        <f t="shared" si="107"/>
        <v>337</v>
      </c>
      <c r="B345" s="306" t="s">
        <v>384</v>
      </c>
      <c r="C345" s="138" t="s">
        <v>375</v>
      </c>
      <c r="D345" s="128">
        <v>104</v>
      </c>
      <c r="E345" s="61">
        <f>'A-RR Cross-Reference '!FA345</f>
        <v>0</v>
      </c>
      <c r="AQ345" s="61">
        <f t="shared" ref="AQ345:AQ404" si="127">SUM(F345:AP345)</f>
        <v>0</v>
      </c>
      <c r="AR345" s="38">
        <f t="shared" ref="AR345:AR350" si="128">SUM(E345,AQ345)</f>
        <v>0</v>
      </c>
      <c r="AT345" s="36">
        <f t="shared" ref="AT345:AT350" si="129">SUM(AR345:AS345)</f>
        <v>0</v>
      </c>
    </row>
    <row r="346" spans="1:46" x14ac:dyDescent="0.25">
      <c r="A346" s="21">
        <f t="shared" si="107"/>
        <v>338</v>
      </c>
      <c r="B346" s="307"/>
      <c r="C346" s="129" t="s">
        <v>385</v>
      </c>
      <c r="D346" s="130">
        <v>104</v>
      </c>
      <c r="E346" s="61">
        <f>'A-RR Cross-Reference '!FA346</f>
        <v>0</v>
      </c>
      <c r="AQ346" s="61">
        <f t="shared" si="127"/>
        <v>0</v>
      </c>
      <c r="AR346" s="38">
        <f t="shared" si="128"/>
        <v>0</v>
      </c>
      <c r="AT346" s="36">
        <f t="shared" si="129"/>
        <v>0</v>
      </c>
    </row>
    <row r="347" spans="1:46" x14ac:dyDescent="0.25">
      <c r="A347" s="21">
        <f t="shared" si="107"/>
        <v>339</v>
      </c>
      <c r="B347" s="307"/>
      <c r="C347" s="132" t="s">
        <v>377</v>
      </c>
      <c r="D347" s="130">
        <v>104</v>
      </c>
      <c r="E347" s="61">
        <f>'A-RR Cross-Reference '!FA347</f>
        <v>0</v>
      </c>
      <c r="AQ347" s="61">
        <f t="shared" si="127"/>
        <v>0</v>
      </c>
      <c r="AR347" s="38">
        <f t="shared" si="128"/>
        <v>0</v>
      </c>
      <c r="AT347" s="36">
        <f t="shared" si="129"/>
        <v>0</v>
      </c>
    </row>
    <row r="348" spans="1:46" x14ac:dyDescent="0.25">
      <c r="A348" s="21">
        <f t="shared" si="107"/>
        <v>340</v>
      </c>
      <c r="B348" s="307"/>
      <c r="C348" s="139" t="s">
        <v>378</v>
      </c>
      <c r="D348" s="130">
        <v>104</v>
      </c>
      <c r="E348" s="61">
        <f>'A-RR Cross-Reference '!FA348</f>
        <v>0</v>
      </c>
      <c r="AQ348" s="61">
        <f t="shared" si="127"/>
        <v>0</v>
      </c>
      <c r="AR348" s="38">
        <f t="shared" si="128"/>
        <v>0</v>
      </c>
      <c r="AT348" s="36">
        <f t="shared" si="129"/>
        <v>0</v>
      </c>
    </row>
    <row r="349" spans="1:46" x14ac:dyDescent="0.25">
      <c r="A349" s="21">
        <f t="shared" si="107"/>
        <v>341</v>
      </c>
      <c r="B349" s="307"/>
      <c r="C349" s="139" t="s">
        <v>379</v>
      </c>
      <c r="D349" s="130">
        <v>104</v>
      </c>
      <c r="E349" s="61">
        <f>'A-RR Cross-Reference '!FA349</f>
        <v>0</v>
      </c>
      <c r="AQ349" s="61">
        <f t="shared" si="127"/>
        <v>0</v>
      </c>
      <c r="AR349" s="38">
        <f t="shared" si="128"/>
        <v>0</v>
      </c>
      <c r="AT349" s="36">
        <f t="shared" si="129"/>
        <v>0</v>
      </c>
    </row>
    <row r="350" spans="1:46" outlineLevel="1" x14ac:dyDescent="0.25">
      <c r="A350" s="21">
        <f t="shared" si="107"/>
        <v>342</v>
      </c>
      <c r="B350" s="308"/>
      <c r="C350" s="140" t="s">
        <v>380</v>
      </c>
      <c r="D350" s="134">
        <v>104</v>
      </c>
      <c r="E350" s="61">
        <f>'A-RR Cross-Reference '!FA350</f>
        <v>0</v>
      </c>
      <c r="AQ350" s="61">
        <f t="shared" si="127"/>
        <v>0</v>
      </c>
      <c r="AR350" s="38">
        <f t="shared" si="128"/>
        <v>0</v>
      </c>
      <c r="AT350" s="36">
        <f t="shared" si="129"/>
        <v>0</v>
      </c>
    </row>
    <row r="351" spans="1:46" outlineLevel="1" x14ac:dyDescent="0.25">
      <c r="A351" s="21">
        <f t="shared" si="107"/>
        <v>343</v>
      </c>
      <c r="B351" s="298" t="s">
        <v>386</v>
      </c>
      <c r="C351" s="299"/>
      <c r="D351" s="300"/>
      <c r="E351" s="108">
        <f t="shared" ref="E351:AT351" si="130">SUM(E345:E350)</f>
        <v>0</v>
      </c>
      <c r="F351" s="108">
        <f t="shared" si="130"/>
        <v>0</v>
      </c>
      <c r="G351" s="108">
        <f t="shared" si="130"/>
        <v>0</v>
      </c>
      <c r="H351" s="108">
        <f t="shared" si="130"/>
        <v>0</v>
      </c>
      <c r="I351" s="108">
        <f t="shared" si="130"/>
        <v>0</v>
      </c>
      <c r="J351" s="108">
        <f t="shared" si="130"/>
        <v>0</v>
      </c>
      <c r="K351" s="108">
        <f t="shared" si="130"/>
        <v>0</v>
      </c>
      <c r="L351" s="108">
        <f t="shared" si="130"/>
        <v>0</v>
      </c>
      <c r="M351" s="108">
        <f t="shared" si="130"/>
        <v>0</v>
      </c>
      <c r="N351" s="108">
        <f t="shared" si="130"/>
        <v>0</v>
      </c>
      <c r="O351" s="108">
        <f t="shared" si="130"/>
        <v>0</v>
      </c>
      <c r="P351" s="108">
        <f t="shared" si="130"/>
        <v>0</v>
      </c>
      <c r="Q351" s="108">
        <f t="shared" si="130"/>
        <v>0</v>
      </c>
      <c r="R351" s="108">
        <f t="shared" si="130"/>
        <v>0</v>
      </c>
      <c r="S351" s="108">
        <f t="shared" si="130"/>
        <v>0</v>
      </c>
      <c r="T351" s="108">
        <f t="shared" si="130"/>
        <v>0</v>
      </c>
      <c r="U351" s="108">
        <f t="shared" si="130"/>
        <v>0</v>
      </c>
      <c r="V351" s="108">
        <f t="shared" si="130"/>
        <v>0</v>
      </c>
      <c r="W351" s="108">
        <f t="shared" si="130"/>
        <v>0</v>
      </c>
      <c r="X351" s="108">
        <f t="shared" si="130"/>
        <v>0</v>
      </c>
      <c r="Y351" s="108">
        <f t="shared" si="130"/>
        <v>0</v>
      </c>
      <c r="Z351" s="108">
        <f t="shared" si="130"/>
        <v>0</v>
      </c>
      <c r="AA351" s="108">
        <f t="shared" si="130"/>
        <v>0</v>
      </c>
      <c r="AB351" s="108">
        <f t="shared" si="130"/>
        <v>0</v>
      </c>
      <c r="AC351" s="108">
        <f t="shared" si="130"/>
        <v>0</v>
      </c>
      <c r="AD351" s="108">
        <f t="shared" si="130"/>
        <v>0</v>
      </c>
      <c r="AE351" s="108">
        <f t="shared" si="130"/>
        <v>0</v>
      </c>
      <c r="AF351" s="108">
        <f t="shared" si="130"/>
        <v>0</v>
      </c>
      <c r="AG351" s="108">
        <f t="shared" si="130"/>
        <v>0</v>
      </c>
      <c r="AH351" s="108">
        <f t="shared" si="130"/>
        <v>0</v>
      </c>
      <c r="AI351" s="108">
        <f t="shared" si="130"/>
        <v>0</v>
      </c>
      <c r="AJ351" s="108">
        <f t="shared" si="130"/>
        <v>0</v>
      </c>
      <c r="AK351" s="108">
        <f t="shared" si="130"/>
        <v>0</v>
      </c>
      <c r="AL351" s="108">
        <f t="shared" si="130"/>
        <v>0</v>
      </c>
      <c r="AM351" s="108">
        <f t="shared" si="130"/>
        <v>0</v>
      </c>
      <c r="AN351" s="108">
        <f t="shared" si="130"/>
        <v>0</v>
      </c>
      <c r="AO351" s="108">
        <f t="shared" si="130"/>
        <v>0</v>
      </c>
      <c r="AP351" s="108">
        <f t="shared" si="130"/>
        <v>0</v>
      </c>
      <c r="AQ351" s="108">
        <f t="shared" si="130"/>
        <v>0</v>
      </c>
      <c r="AR351" s="108">
        <f t="shared" si="130"/>
        <v>0</v>
      </c>
      <c r="AS351" s="108">
        <f t="shared" si="130"/>
        <v>0</v>
      </c>
      <c r="AT351" s="108">
        <f t="shared" si="130"/>
        <v>0</v>
      </c>
    </row>
    <row r="352" spans="1:46" outlineLevel="1" x14ac:dyDescent="0.25">
      <c r="A352" s="21">
        <f t="shared" si="107"/>
        <v>344</v>
      </c>
      <c r="B352" s="311" t="s">
        <v>387</v>
      </c>
      <c r="C352" s="127" t="s">
        <v>375</v>
      </c>
      <c r="D352" s="128">
        <v>105</v>
      </c>
      <c r="E352" s="61">
        <f>'A-RR Cross-Reference '!FA352</f>
        <v>0</v>
      </c>
      <c r="AI352" s="61"/>
      <c r="AJ352" s="61"/>
      <c r="AQ352" s="61">
        <f t="shared" si="127"/>
        <v>0</v>
      </c>
      <c r="AR352" s="38">
        <f t="shared" ref="AR352:AR357" si="131">SUM(E352,AQ352)</f>
        <v>0</v>
      </c>
      <c r="AT352" s="36">
        <f t="shared" ref="AT352:AT357" si="132">SUM(AR352:AS352)</f>
        <v>0</v>
      </c>
    </row>
    <row r="353" spans="1:46" outlineLevel="1" x14ac:dyDescent="0.25">
      <c r="A353" s="21">
        <f t="shared" si="107"/>
        <v>345</v>
      </c>
      <c r="B353" s="312"/>
      <c r="C353" s="129" t="s">
        <v>385</v>
      </c>
      <c r="D353" s="130">
        <v>105</v>
      </c>
      <c r="E353" s="61">
        <f>'A-RR Cross-Reference '!FA353</f>
        <v>6735040.4799999995</v>
      </c>
      <c r="AI353" s="61"/>
      <c r="AJ353" s="61"/>
      <c r="AQ353" s="61">
        <f t="shared" si="127"/>
        <v>0</v>
      </c>
      <c r="AR353" s="38">
        <f t="shared" si="131"/>
        <v>6735040.4799999995</v>
      </c>
      <c r="AT353" s="36">
        <f t="shared" si="132"/>
        <v>6735040.4799999995</v>
      </c>
    </row>
    <row r="354" spans="1:46" outlineLevel="1" x14ac:dyDescent="0.25">
      <c r="A354" s="21">
        <f t="shared" si="107"/>
        <v>346</v>
      </c>
      <c r="B354" s="312"/>
      <c r="C354" s="132" t="s">
        <v>377</v>
      </c>
      <c r="D354" s="130">
        <v>105</v>
      </c>
      <c r="E354" s="61">
        <f>'A-RR Cross-Reference '!FA354</f>
        <v>0</v>
      </c>
      <c r="AI354" s="61"/>
      <c r="AJ354" s="61"/>
      <c r="AQ354" s="61">
        <f t="shared" si="127"/>
        <v>0</v>
      </c>
      <c r="AR354" s="38">
        <f t="shared" si="131"/>
        <v>0</v>
      </c>
      <c r="AT354" s="36">
        <f t="shared" si="132"/>
        <v>0</v>
      </c>
    </row>
    <row r="355" spans="1:46" x14ac:dyDescent="0.25">
      <c r="A355" s="21">
        <f t="shared" si="107"/>
        <v>347</v>
      </c>
      <c r="B355" s="312"/>
      <c r="C355" s="129" t="s">
        <v>378</v>
      </c>
      <c r="D355" s="130">
        <v>105</v>
      </c>
      <c r="E355" s="61">
        <f>'A-RR Cross-Reference '!FA355</f>
        <v>0</v>
      </c>
      <c r="AQ355" s="61">
        <f t="shared" si="127"/>
        <v>0</v>
      </c>
      <c r="AR355" s="38">
        <f t="shared" si="131"/>
        <v>0</v>
      </c>
      <c r="AT355" s="36">
        <f t="shared" si="132"/>
        <v>0</v>
      </c>
    </row>
    <row r="356" spans="1:46" x14ac:dyDescent="0.25">
      <c r="A356" s="21">
        <f t="shared" si="107"/>
        <v>348</v>
      </c>
      <c r="B356" s="312"/>
      <c r="C356" s="129" t="s">
        <v>379</v>
      </c>
      <c r="D356" s="130">
        <v>105</v>
      </c>
      <c r="E356" s="61">
        <f>'A-RR Cross-Reference '!FA356</f>
        <v>639193.1399999999</v>
      </c>
      <c r="AI356" s="61"/>
      <c r="AJ356" s="61"/>
      <c r="AQ356" s="61">
        <f t="shared" si="127"/>
        <v>0</v>
      </c>
      <c r="AR356" s="38">
        <f t="shared" si="131"/>
        <v>639193.1399999999</v>
      </c>
      <c r="AT356" s="36">
        <f t="shared" si="132"/>
        <v>639193.1399999999</v>
      </c>
    </row>
    <row r="357" spans="1:46" outlineLevel="1" x14ac:dyDescent="0.25">
      <c r="A357" s="21">
        <f t="shared" si="107"/>
        <v>349</v>
      </c>
      <c r="B357" s="313"/>
      <c r="C357" s="133" t="s">
        <v>380</v>
      </c>
      <c r="D357" s="134">
        <v>105</v>
      </c>
      <c r="E357" s="61">
        <f>'A-RR Cross-Reference '!FA357</f>
        <v>0</v>
      </c>
      <c r="AI357" s="61"/>
      <c r="AJ357" s="61"/>
      <c r="AQ357" s="61">
        <f t="shared" si="127"/>
        <v>0</v>
      </c>
      <c r="AR357" s="38">
        <f t="shared" si="131"/>
        <v>0</v>
      </c>
      <c r="AT357" s="36">
        <f t="shared" si="132"/>
        <v>0</v>
      </c>
    </row>
    <row r="358" spans="1:46" outlineLevel="1" x14ac:dyDescent="0.25">
      <c r="A358" s="21">
        <f t="shared" si="107"/>
        <v>350</v>
      </c>
      <c r="B358" s="298" t="s">
        <v>388</v>
      </c>
      <c r="C358" s="299"/>
      <c r="D358" s="300"/>
      <c r="E358" s="108">
        <f t="shared" ref="E358:AT358" si="133">SUM(E352:E357)</f>
        <v>7374233.6199999992</v>
      </c>
      <c r="F358" s="108">
        <f t="shared" si="133"/>
        <v>0</v>
      </c>
      <c r="G358" s="108">
        <f t="shared" si="133"/>
        <v>0</v>
      </c>
      <c r="H358" s="108">
        <f t="shared" si="133"/>
        <v>0</v>
      </c>
      <c r="I358" s="108">
        <f t="shared" si="133"/>
        <v>0</v>
      </c>
      <c r="J358" s="108">
        <f t="shared" si="133"/>
        <v>0</v>
      </c>
      <c r="K358" s="108">
        <f t="shared" si="133"/>
        <v>0</v>
      </c>
      <c r="L358" s="108">
        <f t="shared" si="133"/>
        <v>0</v>
      </c>
      <c r="M358" s="108">
        <f t="shared" si="133"/>
        <v>0</v>
      </c>
      <c r="N358" s="108">
        <f t="shared" si="133"/>
        <v>0</v>
      </c>
      <c r="O358" s="108">
        <f t="shared" si="133"/>
        <v>0</v>
      </c>
      <c r="P358" s="108">
        <f t="shared" si="133"/>
        <v>0</v>
      </c>
      <c r="Q358" s="108">
        <f t="shared" si="133"/>
        <v>0</v>
      </c>
      <c r="R358" s="108">
        <f t="shared" si="133"/>
        <v>0</v>
      </c>
      <c r="S358" s="108">
        <f t="shared" si="133"/>
        <v>0</v>
      </c>
      <c r="T358" s="108">
        <f t="shared" si="133"/>
        <v>0</v>
      </c>
      <c r="U358" s="108">
        <f t="shared" si="133"/>
        <v>0</v>
      </c>
      <c r="V358" s="108">
        <f t="shared" si="133"/>
        <v>0</v>
      </c>
      <c r="W358" s="108">
        <f t="shared" si="133"/>
        <v>0</v>
      </c>
      <c r="X358" s="108">
        <f t="shared" si="133"/>
        <v>0</v>
      </c>
      <c r="Y358" s="108">
        <f t="shared" si="133"/>
        <v>0</v>
      </c>
      <c r="Z358" s="108">
        <f t="shared" si="133"/>
        <v>0</v>
      </c>
      <c r="AA358" s="108">
        <f t="shared" si="133"/>
        <v>0</v>
      </c>
      <c r="AB358" s="108">
        <f t="shared" si="133"/>
        <v>0</v>
      </c>
      <c r="AC358" s="108">
        <f t="shared" si="133"/>
        <v>0</v>
      </c>
      <c r="AD358" s="108">
        <f t="shared" si="133"/>
        <v>0</v>
      </c>
      <c r="AE358" s="108">
        <f t="shared" si="133"/>
        <v>0</v>
      </c>
      <c r="AF358" s="108">
        <f t="shared" si="133"/>
        <v>0</v>
      </c>
      <c r="AG358" s="108">
        <f t="shared" si="133"/>
        <v>0</v>
      </c>
      <c r="AH358" s="108">
        <f t="shared" si="133"/>
        <v>0</v>
      </c>
      <c r="AI358" s="108">
        <f t="shared" si="133"/>
        <v>0</v>
      </c>
      <c r="AJ358" s="108">
        <f t="shared" si="133"/>
        <v>0</v>
      </c>
      <c r="AK358" s="108">
        <f t="shared" si="133"/>
        <v>0</v>
      </c>
      <c r="AL358" s="108">
        <f t="shared" si="133"/>
        <v>0</v>
      </c>
      <c r="AM358" s="108">
        <f t="shared" si="133"/>
        <v>0</v>
      </c>
      <c r="AN358" s="108">
        <f t="shared" si="133"/>
        <v>0</v>
      </c>
      <c r="AO358" s="108">
        <f t="shared" si="133"/>
        <v>0</v>
      </c>
      <c r="AP358" s="108">
        <f t="shared" si="133"/>
        <v>0</v>
      </c>
      <c r="AQ358" s="108">
        <f t="shared" si="133"/>
        <v>0</v>
      </c>
      <c r="AR358" s="108">
        <f t="shared" si="133"/>
        <v>7374233.6199999992</v>
      </c>
      <c r="AS358" s="108">
        <f t="shared" si="133"/>
        <v>0</v>
      </c>
      <c r="AT358" s="108">
        <f t="shared" si="133"/>
        <v>7374233.6199999992</v>
      </c>
    </row>
    <row r="359" spans="1:46" outlineLevel="1" x14ac:dyDescent="0.25">
      <c r="A359" s="21">
        <f t="shared" si="107"/>
        <v>351</v>
      </c>
      <c r="B359" s="141" t="s">
        <v>389</v>
      </c>
      <c r="C359" s="142" t="s">
        <v>389</v>
      </c>
      <c r="D359" s="143">
        <v>106</v>
      </c>
      <c r="E359" s="61">
        <f>'A-RR Cross-Reference '!FA359</f>
        <v>127571520.02940111</v>
      </c>
      <c r="AI359" s="61"/>
      <c r="AJ359" s="61"/>
      <c r="AQ359" s="61">
        <f t="shared" si="127"/>
        <v>0</v>
      </c>
      <c r="AR359" s="38">
        <f t="shared" ref="AR359" si="134">SUM(E359,AQ359)</f>
        <v>127571520.02940111</v>
      </c>
      <c r="AT359" s="36">
        <f t="shared" ref="AT359" si="135">SUM(AR359:AS359)</f>
        <v>127571520.02940111</v>
      </c>
    </row>
    <row r="360" spans="1:46" outlineLevel="1" x14ac:dyDescent="0.25">
      <c r="A360" s="21">
        <f t="shared" si="107"/>
        <v>352</v>
      </c>
      <c r="B360" s="298" t="s">
        <v>390</v>
      </c>
      <c r="C360" s="299"/>
      <c r="D360" s="300"/>
      <c r="E360" s="108">
        <f t="shared" ref="E360:AT360" si="136">SUM(E359)</f>
        <v>127571520.02940111</v>
      </c>
      <c r="F360" s="108">
        <f t="shared" si="136"/>
        <v>0</v>
      </c>
      <c r="G360" s="108">
        <f t="shared" si="136"/>
        <v>0</v>
      </c>
      <c r="H360" s="108">
        <f t="shared" si="136"/>
        <v>0</v>
      </c>
      <c r="I360" s="108">
        <f t="shared" si="136"/>
        <v>0</v>
      </c>
      <c r="J360" s="108">
        <f t="shared" si="136"/>
        <v>0</v>
      </c>
      <c r="K360" s="108">
        <f t="shared" si="136"/>
        <v>0</v>
      </c>
      <c r="L360" s="108">
        <f t="shared" si="136"/>
        <v>0</v>
      </c>
      <c r="M360" s="108">
        <f t="shared" si="136"/>
        <v>0</v>
      </c>
      <c r="N360" s="108">
        <f t="shared" si="136"/>
        <v>0</v>
      </c>
      <c r="O360" s="108">
        <f t="shared" si="136"/>
        <v>0</v>
      </c>
      <c r="P360" s="108">
        <f t="shared" si="136"/>
        <v>0</v>
      </c>
      <c r="Q360" s="108">
        <f t="shared" si="136"/>
        <v>0</v>
      </c>
      <c r="R360" s="108">
        <f t="shared" si="136"/>
        <v>0</v>
      </c>
      <c r="S360" s="108">
        <f t="shared" si="136"/>
        <v>0</v>
      </c>
      <c r="T360" s="108">
        <f t="shared" si="136"/>
        <v>0</v>
      </c>
      <c r="U360" s="108">
        <f t="shared" si="136"/>
        <v>0</v>
      </c>
      <c r="V360" s="108">
        <f t="shared" si="136"/>
        <v>0</v>
      </c>
      <c r="W360" s="108">
        <f t="shared" si="136"/>
        <v>0</v>
      </c>
      <c r="X360" s="108">
        <f t="shared" si="136"/>
        <v>0</v>
      </c>
      <c r="Y360" s="108">
        <f t="shared" si="136"/>
        <v>0</v>
      </c>
      <c r="Z360" s="108">
        <f t="shared" si="136"/>
        <v>0</v>
      </c>
      <c r="AA360" s="108">
        <f t="shared" si="136"/>
        <v>0</v>
      </c>
      <c r="AB360" s="108">
        <f t="shared" si="136"/>
        <v>0</v>
      </c>
      <c r="AC360" s="108">
        <f t="shared" si="136"/>
        <v>0</v>
      </c>
      <c r="AD360" s="108">
        <f t="shared" si="136"/>
        <v>0</v>
      </c>
      <c r="AE360" s="108">
        <f t="shared" si="136"/>
        <v>0</v>
      </c>
      <c r="AF360" s="108">
        <f t="shared" si="136"/>
        <v>0</v>
      </c>
      <c r="AG360" s="108">
        <f t="shared" si="136"/>
        <v>0</v>
      </c>
      <c r="AH360" s="108">
        <f t="shared" si="136"/>
        <v>0</v>
      </c>
      <c r="AI360" s="108">
        <f t="shared" si="136"/>
        <v>0</v>
      </c>
      <c r="AJ360" s="108">
        <f t="shared" si="136"/>
        <v>0</v>
      </c>
      <c r="AK360" s="108">
        <f t="shared" si="136"/>
        <v>0</v>
      </c>
      <c r="AL360" s="108">
        <f t="shared" si="136"/>
        <v>0</v>
      </c>
      <c r="AM360" s="108">
        <f t="shared" si="136"/>
        <v>0</v>
      </c>
      <c r="AN360" s="108">
        <f t="shared" si="136"/>
        <v>0</v>
      </c>
      <c r="AO360" s="108">
        <f t="shared" si="136"/>
        <v>0</v>
      </c>
      <c r="AP360" s="108">
        <f t="shared" si="136"/>
        <v>0</v>
      </c>
      <c r="AQ360" s="108">
        <f t="shared" si="136"/>
        <v>0</v>
      </c>
      <c r="AR360" s="108">
        <f t="shared" si="136"/>
        <v>127571520.02940111</v>
      </c>
      <c r="AS360" s="108">
        <f t="shared" si="136"/>
        <v>0</v>
      </c>
      <c r="AT360" s="108">
        <f t="shared" si="136"/>
        <v>127571520.02940111</v>
      </c>
    </row>
    <row r="361" spans="1:46" x14ac:dyDescent="0.25">
      <c r="A361" s="21">
        <f t="shared" si="107"/>
        <v>353</v>
      </c>
      <c r="B361" s="306" t="s">
        <v>391</v>
      </c>
      <c r="C361" s="127" t="s">
        <v>375</v>
      </c>
      <c r="D361" s="128">
        <v>107</v>
      </c>
      <c r="E361" s="61">
        <f>'A-RR Cross-Reference '!FA361</f>
        <v>0</v>
      </c>
      <c r="AQ361" s="61">
        <f t="shared" si="127"/>
        <v>0</v>
      </c>
      <c r="AR361" s="38">
        <f t="shared" ref="AR361:AR366" si="137">SUM(E361,AQ361)</f>
        <v>0</v>
      </c>
      <c r="AT361" s="36">
        <f t="shared" ref="AT361:AT366" si="138">SUM(AR361:AS361)</f>
        <v>0</v>
      </c>
    </row>
    <row r="362" spans="1:46" x14ac:dyDescent="0.25">
      <c r="A362" s="21">
        <f t="shared" si="107"/>
        <v>354</v>
      </c>
      <c r="B362" s="307"/>
      <c r="C362" s="129" t="s">
        <v>385</v>
      </c>
      <c r="D362" s="130">
        <v>107</v>
      </c>
      <c r="E362" s="61">
        <f>'A-RR Cross-Reference '!FA362</f>
        <v>0</v>
      </c>
      <c r="AQ362" s="61">
        <f t="shared" si="127"/>
        <v>0</v>
      </c>
      <c r="AR362" s="38">
        <f t="shared" si="137"/>
        <v>0</v>
      </c>
      <c r="AT362" s="36">
        <f t="shared" si="138"/>
        <v>0</v>
      </c>
    </row>
    <row r="363" spans="1:46" x14ac:dyDescent="0.25">
      <c r="A363" s="21">
        <f t="shared" si="107"/>
        <v>355</v>
      </c>
      <c r="B363" s="307"/>
      <c r="C363" s="132" t="s">
        <v>377</v>
      </c>
      <c r="D363" s="130">
        <v>107</v>
      </c>
      <c r="E363" s="61">
        <f>'A-RR Cross-Reference '!FA363</f>
        <v>0</v>
      </c>
      <c r="AQ363" s="61">
        <f t="shared" si="127"/>
        <v>0</v>
      </c>
      <c r="AR363" s="38">
        <f t="shared" si="137"/>
        <v>0</v>
      </c>
      <c r="AT363" s="36">
        <f t="shared" si="138"/>
        <v>0</v>
      </c>
    </row>
    <row r="364" spans="1:46" x14ac:dyDescent="0.25">
      <c r="A364" s="21">
        <f t="shared" si="107"/>
        <v>356</v>
      </c>
      <c r="B364" s="307"/>
      <c r="C364" s="129" t="s">
        <v>378</v>
      </c>
      <c r="D364" s="130">
        <v>107</v>
      </c>
      <c r="E364" s="61">
        <f>'A-RR Cross-Reference '!FA364</f>
        <v>0</v>
      </c>
      <c r="AQ364" s="61">
        <f t="shared" si="127"/>
        <v>0</v>
      </c>
      <c r="AR364" s="38">
        <f t="shared" si="137"/>
        <v>0</v>
      </c>
      <c r="AT364" s="36">
        <f t="shared" si="138"/>
        <v>0</v>
      </c>
    </row>
    <row r="365" spans="1:46" x14ac:dyDescent="0.25">
      <c r="A365" s="21">
        <f t="shared" si="107"/>
        <v>357</v>
      </c>
      <c r="B365" s="307"/>
      <c r="C365" s="129" t="s">
        <v>379</v>
      </c>
      <c r="D365" s="130">
        <v>107</v>
      </c>
      <c r="E365" s="61">
        <f>'A-RR Cross-Reference '!FA365</f>
        <v>0</v>
      </c>
      <c r="AQ365" s="61">
        <f t="shared" si="127"/>
        <v>0</v>
      </c>
      <c r="AR365" s="38">
        <f t="shared" si="137"/>
        <v>0</v>
      </c>
      <c r="AT365" s="36">
        <f t="shared" si="138"/>
        <v>0</v>
      </c>
    </row>
    <row r="366" spans="1:46" outlineLevel="1" x14ac:dyDescent="0.25">
      <c r="A366" s="21">
        <f t="shared" si="107"/>
        <v>358</v>
      </c>
      <c r="B366" s="308"/>
      <c r="C366" s="129" t="s">
        <v>380</v>
      </c>
      <c r="D366" s="130">
        <v>107</v>
      </c>
      <c r="E366" s="61">
        <f>'A-RR Cross-Reference '!FA366</f>
        <v>0</v>
      </c>
      <c r="AQ366" s="61">
        <f t="shared" si="127"/>
        <v>0</v>
      </c>
      <c r="AR366" s="38">
        <f t="shared" si="137"/>
        <v>0</v>
      </c>
      <c r="AT366" s="36">
        <f t="shared" si="138"/>
        <v>0</v>
      </c>
    </row>
    <row r="367" spans="1:46" outlineLevel="1" x14ac:dyDescent="0.25">
      <c r="A367" s="21">
        <f t="shared" si="107"/>
        <v>359</v>
      </c>
      <c r="B367" s="298" t="s">
        <v>392</v>
      </c>
      <c r="C367" s="299"/>
      <c r="D367" s="300"/>
      <c r="E367" s="108">
        <f t="shared" ref="E367:AT367" si="139">SUM(E361:E366)</f>
        <v>0</v>
      </c>
      <c r="F367" s="108">
        <f t="shared" si="139"/>
        <v>0</v>
      </c>
      <c r="G367" s="108">
        <f t="shared" si="139"/>
        <v>0</v>
      </c>
      <c r="H367" s="108">
        <f t="shared" si="139"/>
        <v>0</v>
      </c>
      <c r="I367" s="108">
        <f t="shared" si="139"/>
        <v>0</v>
      </c>
      <c r="J367" s="108">
        <f t="shared" si="139"/>
        <v>0</v>
      </c>
      <c r="K367" s="108">
        <f t="shared" si="139"/>
        <v>0</v>
      </c>
      <c r="L367" s="108">
        <f t="shared" si="139"/>
        <v>0</v>
      </c>
      <c r="M367" s="108">
        <f t="shared" si="139"/>
        <v>0</v>
      </c>
      <c r="N367" s="108">
        <f t="shared" si="139"/>
        <v>0</v>
      </c>
      <c r="O367" s="108">
        <f t="shared" si="139"/>
        <v>0</v>
      </c>
      <c r="P367" s="108">
        <f t="shared" si="139"/>
        <v>0</v>
      </c>
      <c r="Q367" s="108">
        <f t="shared" si="139"/>
        <v>0</v>
      </c>
      <c r="R367" s="108">
        <f t="shared" si="139"/>
        <v>0</v>
      </c>
      <c r="S367" s="108">
        <f t="shared" si="139"/>
        <v>0</v>
      </c>
      <c r="T367" s="108">
        <f t="shared" si="139"/>
        <v>0</v>
      </c>
      <c r="U367" s="108">
        <f t="shared" si="139"/>
        <v>0</v>
      </c>
      <c r="V367" s="108">
        <f t="shared" si="139"/>
        <v>0</v>
      </c>
      <c r="W367" s="108">
        <f t="shared" si="139"/>
        <v>0</v>
      </c>
      <c r="X367" s="108">
        <f t="shared" si="139"/>
        <v>0</v>
      </c>
      <c r="Y367" s="108">
        <f t="shared" si="139"/>
        <v>0</v>
      </c>
      <c r="Z367" s="108">
        <f t="shared" si="139"/>
        <v>0</v>
      </c>
      <c r="AA367" s="108">
        <f t="shared" si="139"/>
        <v>0</v>
      </c>
      <c r="AB367" s="108">
        <f t="shared" si="139"/>
        <v>0</v>
      </c>
      <c r="AC367" s="108">
        <f t="shared" si="139"/>
        <v>0</v>
      </c>
      <c r="AD367" s="108">
        <f t="shared" si="139"/>
        <v>0</v>
      </c>
      <c r="AE367" s="108">
        <f t="shared" si="139"/>
        <v>0</v>
      </c>
      <c r="AF367" s="108">
        <f t="shared" si="139"/>
        <v>0</v>
      </c>
      <c r="AG367" s="108">
        <f t="shared" si="139"/>
        <v>0</v>
      </c>
      <c r="AH367" s="108">
        <f t="shared" si="139"/>
        <v>0</v>
      </c>
      <c r="AI367" s="108">
        <f t="shared" si="139"/>
        <v>0</v>
      </c>
      <c r="AJ367" s="108">
        <f t="shared" si="139"/>
        <v>0</v>
      </c>
      <c r="AK367" s="108">
        <f t="shared" si="139"/>
        <v>0</v>
      </c>
      <c r="AL367" s="108">
        <f t="shared" si="139"/>
        <v>0</v>
      </c>
      <c r="AM367" s="108">
        <f t="shared" si="139"/>
        <v>0</v>
      </c>
      <c r="AN367" s="108">
        <f t="shared" si="139"/>
        <v>0</v>
      </c>
      <c r="AO367" s="108">
        <f t="shared" si="139"/>
        <v>0</v>
      </c>
      <c r="AP367" s="108">
        <f t="shared" si="139"/>
        <v>0</v>
      </c>
      <c r="AQ367" s="108">
        <f t="shared" si="139"/>
        <v>0</v>
      </c>
      <c r="AR367" s="108">
        <f t="shared" si="139"/>
        <v>0</v>
      </c>
      <c r="AS367" s="108">
        <f t="shared" si="139"/>
        <v>0</v>
      </c>
      <c r="AT367" s="108">
        <f t="shared" si="139"/>
        <v>0</v>
      </c>
    </row>
    <row r="368" spans="1:46" ht="15.6" customHeight="1" outlineLevel="2" x14ac:dyDescent="0.25">
      <c r="A368" s="21">
        <f t="shared" si="107"/>
        <v>360</v>
      </c>
      <c r="B368" s="307"/>
      <c r="C368" s="145" t="s">
        <v>393</v>
      </c>
      <c r="D368" s="146">
        <v>108</v>
      </c>
      <c r="E368" s="61">
        <f>'A-RR Cross-Reference '!FA368</f>
        <v>0</v>
      </c>
      <c r="AI368" s="61"/>
      <c r="AJ368" s="61"/>
      <c r="AQ368" s="61">
        <f t="shared" si="127"/>
        <v>0</v>
      </c>
      <c r="AR368" s="38">
        <f t="shared" ref="AR368:AR372" si="140">SUM(E368,AQ368)</f>
        <v>0</v>
      </c>
      <c r="AT368" s="36">
        <f t="shared" ref="AT368:AT372" si="141">SUM(AR368:AS368)</f>
        <v>0</v>
      </c>
    </row>
    <row r="369" spans="1:46" ht="15.6" customHeight="1" outlineLevel="2" x14ac:dyDescent="0.25">
      <c r="A369" s="21">
        <f t="shared" si="107"/>
        <v>361</v>
      </c>
      <c r="B369" s="307"/>
      <c r="C369" s="147" t="s">
        <v>394</v>
      </c>
      <c r="D369" s="123">
        <v>108</v>
      </c>
      <c r="E369" s="61">
        <f>'A-RR Cross-Reference '!FA369</f>
        <v>-493738.45</v>
      </c>
      <c r="AC369" s="61"/>
      <c r="AI369" s="61"/>
      <c r="AJ369" s="61"/>
      <c r="AQ369" s="61">
        <f t="shared" si="127"/>
        <v>0</v>
      </c>
      <c r="AR369" s="38">
        <f t="shared" si="140"/>
        <v>-493738.45</v>
      </c>
      <c r="AT369" s="36">
        <f t="shared" si="141"/>
        <v>-493738.45</v>
      </c>
    </row>
    <row r="370" spans="1:46" ht="15.6" customHeight="1" outlineLevel="2" x14ac:dyDescent="0.25">
      <c r="A370" s="21">
        <f t="shared" si="107"/>
        <v>362</v>
      </c>
      <c r="B370" s="307"/>
      <c r="C370" s="147" t="s">
        <v>395</v>
      </c>
      <c r="D370" s="123">
        <v>108</v>
      </c>
      <c r="E370" s="61">
        <f>'A-RR Cross-Reference '!FA370</f>
        <v>-5865540.9500000002</v>
      </c>
      <c r="AC370" s="61"/>
      <c r="AI370" s="61"/>
      <c r="AJ370" s="61"/>
      <c r="AQ370" s="61">
        <f t="shared" si="127"/>
        <v>0</v>
      </c>
      <c r="AR370" s="38">
        <f t="shared" si="140"/>
        <v>-5865540.9500000002</v>
      </c>
      <c r="AT370" s="36">
        <f t="shared" si="141"/>
        <v>-5865540.9500000002</v>
      </c>
    </row>
    <row r="371" spans="1:46" ht="15.6" customHeight="1" outlineLevel="2" x14ac:dyDescent="0.25">
      <c r="A371" s="21">
        <f t="shared" si="107"/>
        <v>363</v>
      </c>
      <c r="B371" s="307"/>
      <c r="C371" s="147" t="s">
        <v>396</v>
      </c>
      <c r="D371" s="123">
        <v>108</v>
      </c>
      <c r="E371" s="61">
        <f>'A-RR Cross-Reference '!FA371</f>
        <v>-1083.3399999999999</v>
      </c>
      <c r="AC371" s="61"/>
      <c r="AI371" s="61"/>
      <c r="AJ371" s="61"/>
      <c r="AQ371" s="61">
        <f t="shared" si="127"/>
        <v>0</v>
      </c>
      <c r="AR371" s="38">
        <f t="shared" si="140"/>
        <v>-1083.3399999999999</v>
      </c>
      <c r="AT371" s="36">
        <f t="shared" si="141"/>
        <v>-1083.3399999999999</v>
      </c>
    </row>
    <row r="372" spans="1:46" ht="15.6" customHeight="1" outlineLevel="2" x14ac:dyDescent="0.25">
      <c r="A372" s="21">
        <f t="shared" si="107"/>
        <v>364</v>
      </c>
      <c r="B372" s="307"/>
      <c r="C372" s="148" t="s">
        <v>397</v>
      </c>
      <c r="D372" s="149">
        <v>108</v>
      </c>
      <c r="E372" s="61">
        <f>'A-RR Cross-Reference '!FA372</f>
        <v>0</v>
      </c>
      <c r="AQ372" s="61">
        <f t="shared" si="127"/>
        <v>0</v>
      </c>
      <c r="AR372" s="38">
        <f t="shared" si="140"/>
        <v>0</v>
      </c>
      <c r="AT372" s="36">
        <f t="shared" si="141"/>
        <v>0</v>
      </c>
    </row>
    <row r="373" spans="1:46" ht="15.6" customHeight="1" outlineLevel="2" x14ac:dyDescent="0.25">
      <c r="A373" s="21">
        <f t="shared" si="107"/>
        <v>365</v>
      </c>
      <c r="B373" s="307"/>
      <c r="C373" s="314" t="s">
        <v>398</v>
      </c>
      <c r="D373" s="315"/>
      <c r="E373" s="108">
        <f t="shared" ref="E373:AT373" si="142">SUM(E368:E372)</f>
        <v>-6360362.7400000002</v>
      </c>
      <c r="F373" s="108">
        <f t="shared" si="142"/>
        <v>0</v>
      </c>
      <c r="G373" s="108">
        <f t="shared" si="142"/>
        <v>0</v>
      </c>
      <c r="H373" s="108">
        <f t="shared" si="142"/>
        <v>0</v>
      </c>
      <c r="I373" s="108">
        <f t="shared" si="142"/>
        <v>0</v>
      </c>
      <c r="J373" s="108">
        <f t="shared" si="142"/>
        <v>0</v>
      </c>
      <c r="K373" s="108">
        <f t="shared" si="142"/>
        <v>0</v>
      </c>
      <c r="L373" s="108">
        <f t="shared" si="142"/>
        <v>0</v>
      </c>
      <c r="M373" s="108">
        <f t="shared" si="142"/>
        <v>0</v>
      </c>
      <c r="N373" s="108">
        <f t="shared" si="142"/>
        <v>0</v>
      </c>
      <c r="O373" s="108">
        <f t="shared" si="142"/>
        <v>0</v>
      </c>
      <c r="P373" s="108">
        <f t="shared" si="142"/>
        <v>0</v>
      </c>
      <c r="Q373" s="108">
        <f t="shared" si="142"/>
        <v>0</v>
      </c>
      <c r="R373" s="108">
        <f t="shared" si="142"/>
        <v>0</v>
      </c>
      <c r="S373" s="108">
        <f t="shared" si="142"/>
        <v>0</v>
      </c>
      <c r="T373" s="108">
        <f t="shared" si="142"/>
        <v>0</v>
      </c>
      <c r="U373" s="108">
        <f t="shared" si="142"/>
        <v>0</v>
      </c>
      <c r="V373" s="108">
        <f t="shared" si="142"/>
        <v>0</v>
      </c>
      <c r="W373" s="108">
        <f t="shared" si="142"/>
        <v>0</v>
      </c>
      <c r="X373" s="108">
        <f t="shared" si="142"/>
        <v>0</v>
      </c>
      <c r="Y373" s="108">
        <f t="shared" si="142"/>
        <v>0</v>
      </c>
      <c r="Z373" s="108">
        <f t="shared" si="142"/>
        <v>0</v>
      </c>
      <c r="AA373" s="108">
        <f t="shared" si="142"/>
        <v>0</v>
      </c>
      <c r="AB373" s="108">
        <f t="shared" si="142"/>
        <v>0</v>
      </c>
      <c r="AC373" s="108">
        <f t="shared" si="142"/>
        <v>0</v>
      </c>
      <c r="AD373" s="108">
        <f t="shared" si="142"/>
        <v>0</v>
      </c>
      <c r="AE373" s="108">
        <f t="shared" si="142"/>
        <v>0</v>
      </c>
      <c r="AF373" s="108">
        <f t="shared" si="142"/>
        <v>0</v>
      </c>
      <c r="AG373" s="108">
        <f t="shared" si="142"/>
        <v>0</v>
      </c>
      <c r="AH373" s="108">
        <f t="shared" si="142"/>
        <v>0</v>
      </c>
      <c r="AI373" s="108">
        <f t="shared" si="142"/>
        <v>0</v>
      </c>
      <c r="AJ373" s="108">
        <f t="shared" si="142"/>
        <v>0</v>
      </c>
      <c r="AK373" s="108">
        <f t="shared" si="142"/>
        <v>0</v>
      </c>
      <c r="AL373" s="108">
        <f t="shared" si="142"/>
        <v>0</v>
      </c>
      <c r="AM373" s="108">
        <f t="shared" si="142"/>
        <v>0</v>
      </c>
      <c r="AN373" s="108">
        <f t="shared" si="142"/>
        <v>0</v>
      </c>
      <c r="AO373" s="108">
        <f t="shared" si="142"/>
        <v>0</v>
      </c>
      <c r="AP373" s="108">
        <f t="shared" si="142"/>
        <v>0</v>
      </c>
      <c r="AQ373" s="108">
        <f t="shared" si="142"/>
        <v>0</v>
      </c>
      <c r="AR373" s="108">
        <f t="shared" si="142"/>
        <v>-6360362.7400000002</v>
      </c>
      <c r="AS373" s="108">
        <f t="shared" si="142"/>
        <v>0</v>
      </c>
      <c r="AT373" s="108">
        <f t="shared" si="142"/>
        <v>-6360362.7400000002</v>
      </c>
    </row>
    <row r="374" spans="1:46" ht="15.6" customHeight="1" outlineLevel="2" x14ac:dyDescent="0.25">
      <c r="A374" s="21">
        <f t="shared" si="107"/>
        <v>366</v>
      </c>
      <c r="B374" s="307"/>
      <c r="C374" s="150" t="s">
        <v>399</v>
      </c>
      <c r="D374" s="151">
        <v>108</v>
      </c>
      <c r="E374" s="61">
        <f>'A-RR Cross-Reference '!FA374</f>
        <v>-11266.331919999999</v>
      </c>
      <c r="X374" s="61"/>
      <c r="Y374" s="61"/>
      <c r="AC374" s="61"/>
      <c r="AH374" s="61">
        <v>-1242.1200000000008</v>
      </c>
      <c r="AI374" s="61"/>
      <c r="AJ374" s="61"/>
      <c r="AM374" s="61"/>
      <c r="AQ374" s="61">
        <f t="shared" si="127"/>
        <v>-1242.1200000000008</v>
      </c>
      <c r="AR374" s="38">
        <f t="shared" ref="AR374:AR405" si="143">SUM(E374,AQ374)</f>
        <v>-12508.45192</v>
      </c>
      <c r="AT374" s="36">
        <f t="shared" ref="AT374:AT405" si="144">SUM(AR374:AS374)</f>
        <v>-12508.45192</v>
      </c>
    </row>
    <row r="375" spans="1:46" ht="15.6" customHeight="1" outlineLevel="2" x14ac:dyDescent="0.25">
      <c r="A375" s="21">
        <f t="shared" si="107"/>
        <v>367</v>
      </c>
      <c r="B375" s="307"/>
      <c r="C375" s="150" t="s">
        <v>400</v>
      </c>
      <c r="D375" s="151">
        <v>108</v>
      </c>
      <c r="E375" s="61">
        <f>'A-RR Cross-Reference '!FA375</f>
        <v>-551.6980800000008</v>
      </c>
      <c r="AC375" s="122"/>
      <c r="AH375" s="61"/>
      <c r="AI375" s="61"/>
      <c r="AJ375" s="61"/>
      <c r="AM375" s="61"/>
      <c r="AQ375" s="61">
        <f t="shared" si="127"/>
        <v>0</v>
      </c>
      <c r="AR375" s="38">
        <f t="shared" si="143"/>
        <v>-551.6980800000008</v>
      </c>
      <c r="AT375" s="36">
        <f t="shared" si="144"/>
        <v>-551.6980800000008</v>
      </c>
    </row>
    <row r="376" spans="1:46" ht="15.6" customHeight="1" outlineLevel="2" x14ac:dyDescent="0.25">
      <c r="A376" s="21">
        <f t="shared" si="107"/>
        <v>368</v>
      </c>
      <c r="B376" s="307"/>
      <c r="C376" s="150" t="s">
        <v>401</v>
      </c>
      <c r="D376" s="151">
        <v>108</v>
      </c>
      <c r="E376" s="61">
        <f>'A-RR Cross-Reference '!FA376</f>
        <v>-597584.5</v>
      </c>
      <c r="X376" s="61"/>
      <c r="Y376" s="61"/>
      <c r="AC376" s="61"/>
      <c r="AH376" s="61">
        <v>-31584.119999999995</v>
      </c>
      <c r="AI376" s="61">
        <v>0.58999999999999986</v>
      </c>
      <c r="AJ376" s="61"/>
      <c r="AM376" s="61">
        <v>-4840.68</v>
      </c>
      <c r="AQ376" s="61">
        <f t="shared" si="127"/>
        <v>-36424.209999999992</v>
      </c>
      <c r="AR376" s="38">
        <f t="shared" si="143"/>
        <v>-634008.71</v>
      </c>
      <c r="AT376" s="36">
        <f t="shared" si="144"/>
        <v>-634008.71</v>
      </c>
    </row>
    <row r="377" spans="1:46" ht="15.6" customHeight="1" outlineLevel="2" x14ac:dyDescent="0.25">
      <c r="A377" s="21">
        <f t="shared" si="107"/>
        <v>369</v>
      </c>
      <c r="B377" s="307"/>
      <c r="C377" s="150" t="s">
        <v>402</v>
      </c>
      <c r="D377" s="151">
        <v>108</v>
      </c>
      <c r="E377" s="61">
        <f>'A-RR Cross-Reference '!FA377</f>
        <v>-12010009.640000001</v>
      </c>
      <c r="X377" s="61"/>
      <c r="Y377" s="61"/>
      <c r="AC377" s="61"/>
      <c r="AH377" s="61">
        <v>-724254.23999999836</v>
      </c>
      <c r="AI377" s="61">
        <v>871.71</v>
      </c>
      <c r="AJ377" s="61"/>
      <c r="AM377" s="61">
        <v>-112583.18</v>
      </c>
      <c r="AQ377" s="61">
        <f t="shared" si="127"/>
        <v>-835965.70999999833</v>
      </c>
      <c r="AR377" s="38">
        <f t="shared" si="143"/>
        <v>-12845975.35</v>
      </c>
      <c r="AT377" s="36">
        <f t="shared" si="144"/>
        <v>-12845975.35</v>
      </c>
    </row>
    <row r="378" spans="1:46" ht="15.6" customHeight="1" outlineLevel="2" x14ac:dyDescent="0.25">
      <c r="A378" s="21">
        <f t="shared" si="107"/>
        <v>370</v>
      </c>
      <c r="B378" s="307"/>
      <c r="C378" s="150" t="s">
        <v>403</v>
      </c>
      <c r="D378" s="151">
        <v>108</v>
      </c>
      <c r="E378" s="61">
        <f>'A-RR Cross-Reference '!FA378</f>
        <v>0</v>
      </c>
      <c r="AH378" s="61"/>
      <c r="AI378" s="61"/>
      <c r="AJ378" s="61"/>
      <c r="AM378" s="61"/>
      <c r="AQ378" s="61">
        <f t="shared" si="127"/>
        <v>0</v>
      </c>
      <c r="AR378" s="38">
        <f t="shared" si="143"/>
        <v>0</v>
      </c>
      <c r="AT378" s="36">
        <f t="shared" si="144"/>
        <v>0</v>
      </c>
    </row>
    <row r="379" spans="1:46" ht="15.6" customHeight="1" outlineLevel="2" x14ac:dyDescent="0.25">
      <c r="A379" s="21">
        <f t="shared" si="107"/>
        <v>371</v>
      </c>
      <c r="B379" s="307"/>
      <c r="C379" s="150" t="s">
        <v>404</v>
      </c>
      <c r="D379" s="151">
        <v>108</v>
      </c>
      <c r="E379" s="61">
        <f>'A-RR Cross-Reference '!FA379</f>
        <v>0</v>
      </c>
      <c r="X379" s="61"/>
      <c r="Y379" s="61"/>
      <c r="AC379" s="61"/>
      <c r="AH379" s="61"/>
      <c r="AI379" s="61"/>
      <c r="AJ379" s="61"/>
      <c r="AM379" s="61"/>
      <c r="AQ379" s="61">
        <f t="shared" si="127"/>
        <v>0</v>
      </c>
      <c r="AR379" s="38">
        <f t="shared" si="143"/>
        <v>0</v>
      </c>
      <c r="AT379" s="36">
        <f t="shared" si="144"/>
        <v>0</v>
      </c>
    </row>
    <row r="380" spans="1:46" ht="15.6" customHeight="1" outlineLevel="2" x14ac:dyDescent="0.25">
      <c r="A380" s="21">
        <f t="shared" ref="A380:A443" si="145">A379+1</f>
        <v>372</v>
      </c>
      <c r="B380" s="307"/>
      <c r="C380" s="150" t="s">
        <v>405</v>
      </c>
      <c r="D380" s="151">
        <v>108</v>
      </c>
      <c r="E380" s="61">
        <f>'A-RR Cross-Reference '!FA380</f>
        <v>0</v>
      </c>
      <c r="X380" s="61"/>
      <c r="Y380" s="61"/>
      <c r="AC380" s="61"/>
      <c r="AH380" s="61"/>
      <c r="AI380" s="61"/>
      <c r="AJ380" s="61"/>
      <c r="AM380" s="61"/>
      <c r="AQ380" s="61">
        <f t="shared" si="127"/>
        <v>0</v>
      </c>
      <c r="AR380" s="38">
        <f t="shared" si="143"/>
        <v>0</v>
      </c>
      <c r="AT380" s="36">
        <f t="shared" si="144"/>
        <v>0</v>
      </c>
    </row>
    <row r="381" spans="1:46" ht="15.6" customHeight="1" outlineLevel="2" x14ac:dyDescent="0.25">
      <c r="A381" s="21">
        <f t="shared" si="145"/>
        <v>373</v>
      </c>
      <c r="B381" s="307"/>
      <c r="C381" s="150" t="s">
        <v>406</v>
      </c>
      <c r="D381" s="151">
        <v>108</v>
      </c>
      <c r="E381" s="61">
        <f>'A-RR Cross-Reference '!FA381</f>
        <v>-2191802</v>
      </c>
      <c r="X381" s="61"/>
      <c r="Y381" s="61"/>
      <c r="AC381" s="61"/>
      <c r="AH381" s="61">
        <v>-94246.560000000056</v>
      </c>
      <c r="AI381" s="61"/>
      <c r="AJ381" s="61"/>
      <c r="AM381" s="61">
        <v>-8784.93</v>
      </c>
      <c r="AQ381" s="61">
        <f t="shared" si="127"/>
        <v>-103031.49000000005</v>
      </c>
      <c r="AR381" s="38">
        <f t="shared" si="143"/>
        <v>-2294833.4900000002</v>
      </c>
      <c r="AT381" s="36">
        <f t="shared" si="144"/>
        <v>-2294833.4900000002</v>
      </c>
    </row>
    <row r="382" spans="1:46" ht="15.6" customHeight="1" outlineLevel="2" x14ac:dyDescent="0.25">
      <c r="A382" s="21">
        <f t="shared" si="145"/>
        <v>374</v>
      </c>
      <c r="B382" s="307"/>
      <c r="C382" s="150" t="s">
        <v>407</v>
      </c>
      <c r="D382" s="151">
        <v>108</v>
      </c>
      <c r="E382" s="61">
        <f>'A-RR Cross-Reference '!FA382</f>
        <v>-10691904.18</v>
      </c>
      <c r="X382" s="61"/>
      <c r="Y382" s="61"/>
      <c r="AC382" s="61"/>
      <c r="AH382" s="61">
        <v>-782993.51999999955</v>
      </c>
      <c r="AI382" s="61"/>
      <c r="AJ382" s="61"/>
      <c r="AM382" s="61">
        <v>-111490.73</v>
      </c>
      <c r="AQ382" s="61">
        <f t="shared" si="127"/>
        <v>-894484.24999999953</v>
      </c>
      <c r="AR382" s="38">
        <f t="shared" si="143"/>
        <v>-11586388.43</v>
      </c>
      <c r="AT382" s="36">
        <f t="shared" si="144"/>
        <v>-11586388.43</v>
      </c>
    </row>
    <row r="383" spans="1:46" ht="15.6" customHeight="1" outlineLevel="2" x14ac:dyDescent="0.25">
      <c r="A383" s="21">
        <f t="shared" si="145"/>
        <v>375</v>
      </c>
      <c r="B383" s="307"/>
      <c r="C383" s="150" t="s">
        <v>408</v>
      </c>
      <c r="D383" s="151">
        <v>108</v>
      </c>
      <c r="E383" s="61">
        <f>'A-RR Cross-Reference '!FA383</f>
        <v>-568694.77</v>
      </c>
      <c r="X383" s="61"/>
      <c r="Y383" s="61"/>
      <c r="AC383" s="61"/>
      <c r="AH383" s="61">
        <v>-60534.119999999995</v>
      </c>
      <c r="AI383" s="61"/>
      <c r="AJ383" s="61"/>
      <c r="AM383" s="61">
        <v>-25327.64</v>
      </c>
      <c r="AQ383" s="61">
        <f t="shared" si="127"/>
        <v>-85861.759999999995</v>
      </c>
      <c r="AR383" s="38">
        <f t="shared" si="143"/>
        <v>-654556.53</v>
      </c>
      <c r="AT383" s="36">
        <f t="shared" si="144"/>
        <v>-654556.53</v>
      </c>
    </row>
    <row r="384" spans="1:46" ht="15.6" customHeight="1" outlineLevel="2" x14ac:dyDescent="0.25">
      <c r="A384" s="21">
        <f t="shared" si="145"/>
        <v>376</v>
      </c>
      <c r="B384" s="307"/>
      <c r="C384" s="150" t="s">
        <v>409</v>
      </c>
      <c r="D384" s="151">
        <v>108</v>
      </c>
      <c r="E384" s="61">
        <f>'A-RR Cross-Reference '!FA384</f>
        <v>-1530462.23</v>
      </c>
      <c r="X384" s="61"/>
      <c r="Y384" s="61"/>
      <c r="AC384" s="61"/>
      <c r="AH384" s="61">
        <v>-81257.649999999907</v>
      </c>
      <c r="AI384" s="61">
        <v>457.13000000000005</v>
      </c>
      <c r="AJ384" s="61"/>
      <c r="AM384" s="61">
        <v>-3689.54</v>
      </c>
      <c r="AQ384" s="61">
        <f t="shared" si="127"/>
        <v>-84490.059999999896</v>
      </c>
      <c r="AR384" s="38">
        <f t="shared" si="143"/>
        <v>-1614952.2899999998</v>
      </c>
      <c r="AT384" s="36">
        <f t="shared" si="144"/>
        <v>-1614952.2899999998</v>
      </c>
    </row>
    <row r="385" spans="1:46" ht="15.6" customHeight="1" outlineLevel="2" x14ac:dyDescent="0.25">
      <c r="A385" s="21">
        <f t="shared" si="145"/>
        <v>377</v>
      </c>
      <c r="B385" s="307"/>
      <c r="C385" s="150" t="s">
        <v>410</v>
      </c>
      <c r="D385" s="151">
        <v>108</v>
      </c>
      <c r="E385" s="61">
        <f>'A-RR Cross-Reference '!FA385</f>
        <v>-133885.89000000001</v>
      </c>
      <c r="X385" s="61"/>
      <c r="Y385" s="61"/>
      <c r="AC385" s="61"/>
      <c r="AH385" s="61">
        <v>-27948.48000000001</v>
      </c>
      <c r="AI385" s="61">
        <v>2063.0500000000002</v>
      </c>
      <c r="AJ385" s="61"/>
      <c r="AM385" s="61">
        <v>-5067.1299999999992</v>
      </c>
      <c r="AQ385" s="61">
        <f t="shared" si="127"/>
        <v>-30952.560000000012</v>
      </c>
      <c r="AR385" s="38">
        <f t="shared" si="143"/>
        <v>-164838.45000000001</v>
      </c>
      <c r="AT385" s="36">
        <f t="shared" si="144"/>
        <v>-164838.45000000001</v>
      </c>
    </row>
    <row r="386" spans="1:46" ht="15.6" customHeight="1" outlineLevel="2" x14ac:dyDescent="0.25">
      <c r="A386" s="21">
        <f t="shared" si="145"/>
        <v>378</v>
      </c>
      <c r="B386" s="307"/>
      <c r="C386" s="150" t="s">
        <v>411</v>
      </c>
      <c r="D386" s="151">
        <v>108</v>
      </c>
      <c r="E386" s="61">
        <f>'A-RR Cross-Reference '!FA386</f>
        <v>0</v>
      </c>
      <c r="AQ386" s="61">
        <f t="shared" si="127"/>
        <v>0</v>
      </c>
      <c r="AR386" s="38">
        <f t="shared" si="143"/>
        <v>0</v>
      </c>
      <c r="AT386" s="36">
        <f t="shared" si="144"/>
        <v>0</v>
      </c>
    </row>
    <row r="387" spans="1:46" ht="15.6" customHeight="1" outlineLevel="2" x14ac:dyDescent="0.25">
      <c r="A387" s="21">
        <f t="shared" si="145"/>
        <v>379</v>
      </c>
      <c r="B387" s="307"/>
      <c r="C387" s="150" t="s">
        <v>412</v>
      </c>
      <c r="D387" s="151">
        <v>108</v>
      </c>
      <c r="E387" s="61">
        <f>'A-RR Cross-Reference '!FA387</f>
        <v>0</v>
      </c>
      <c r="AQ387" s="61">
        <f t="shared" si="127"/>
        <v>0</v>
      </c>
      <c r="AR387" s="38">
        <f t="shared" si="143"/>
        <v>0</v>
      </c>
      <c r="AT387" s="36">
        <f t="shared" si="144"/>
        <v>0</v>
      </c>
    </row>
    <row r="388" spans="1:46" ht="15.6" customHeight="1" outlineLevel="2" x14ac:dyDescent="0.25">
      <c r="A388" s="21">
        <f t="shared" si="145"/>
        <v>380</v>
      </c>
      <c r="B388" s="307"/>
      <c r="C388" s="150" t="s">
        <v>413</v>
      </c>
      <c r="D388" s="151">
        <v>108</v>
      </c>
      <c r="E388" s="61">
        <f>'A-RR Cross-Reference '!FA388</f>
        <v>-2194017.41</v>
      </c>
      <c r="X388" s="61"/>
      <c r="Y388" s="61"/>
      <c r="AC388" s="61"/>
      <c r="AH388" s="61">
        <v>-111370.08000000007</v>
      </c>
      <c r="AI388" s="61"/>
      <c r="AJ388" s="61"/>
      <c r="AM388" s="61"/>
      <c r="AQ388" s="61">
        <f t="shared" si="127"/>
        <v>-111370.08000000007</v>
      </c>
      <c r="AR388" s="38">
        <f t="shared" si="143"/>
        <v>-2305387.4900000002</v>
      </c>
      <c r="AT388" s="36">
        <f t="shared" si="144"/>
        <v>-2305387.4900000002</v>
      </c>
    </row>
    <row r="389" spans="1:46" ht="15.6" customHeight="1" outlineLevel="2" x14ac:dyDescent="0.25">
      <c r="A389" s="21">
        <f t="shared" si="145"/>
        <v>381</v>
      </c>
      <c r="B389" s="307"/>
      <c r="C389" s="150" t="s">
        <v>414</v>
      </c>
      <c r="D389" s="151">
        <v>108</v>
      </c>
      <c r="E389" s="61">
        <f>'A-RR Cross-Reference '!FA389</f>
        <v>-2161441.4900000002</v>
      </c>
      <c r="X389" s="61"/>
      <c r="Y389" s="61"/>
      <c r="AC389" s="61"/>
      <c r="AH389" s="61">
        <v>0</v>
      </c>
      <c r="AI389" s="61"/>
      <c r="AJ389" s="61">
        <v>-68029.440000000002</v>
      </c>
      <c r="AM389" s="61"/>
      <c r="AQ389" s="61">
        <f t="shared" si="127"/>
        <v>-68029.440000000002</v>
      </c>
      <c r="AR389" s="38">
        <f t="shared" si="143"/>
        <v>-2229470.9300000002</v>
      </c>
      <c r="AT389" s="36">
        <f t="shared" si="144"/>
        <v>-2229470.9300000002</v>
      </c>
    </row>
    <row r="390" spans="1:46" ht="15.6" customHeight="1" outlineLevel="2" x14ac:dyDescent="0.25">
      <c r="A390" s="21">
        <f t="shared" si="145"/>
        <v>382</v>
      </c>
      <c r="B390" s="307"/>
      <c r="C390" s="150" t="s">
        <v>415</v>
      </c>
      <c r="D390" s="151">
        <v>108</v>
      </c>
      <c r="E390" s="61">
        <f>'A-RR Cross-Reference '!FA390</f>
        <v>-2456456.2200000002</v>
      </c>
      <c r="X390" s="61"/>
      <c r="Y390" s="61"/>
      <c r="AC390" s="61"/>
      <c r="AH390" s="61">
        <v>-99999.35999999987</v>
      </c>
      <c r="AI390" s="61"/>
      <c r="AJ390" s="61"/>
      <c r="AM390" s="61"/>
      <c r="AQ390" s="61">
        <f t="shared" si="127"/>
        <v>-99999.35999999987</v>
      </c>
      <c r="AR390" s="38">
        <f t="shared" si="143"/>
        <v>-2556455.58</v>
      </c>
      <c r="AT390" s="36">
        <f t="shared" si="144"/>
        <v>-2556455.58</v>
      </c>
    </row>
    <row r="391" spans="1:46" ht="15.6" customHeight="1" outlineLevel="2" x14ac:dyDescent="0.25">
      <c r="A391" s="21">
        <f t="shared" si="145"/>
        <v>383</v>
      </c>
      <c r="B391" s="307"/>
      <c r="C391" s="150" t="s">
        <v>416</v>
      </c>
      <c r="D391" s="151">
        <v>108</v>
      </c>
      <c r="E391" s="61">
        <f>'A-RR Cross-Reference '!FA391</f>
        <v>0</v>
      </c>
      <c r="AQ391" s="61">
        <f t="shared" si="127"/>
        <v>0</v>
      </c>
      <c r="AR391" s="38">
        <f t="shared" si="143"/>
        <v>0</v>
      </c>
      <c r="AT391" s="36">
        <f t="shared" si="144"/>
        <v>0</v>
      </c>
    </row>
    <row r="392" spans="1:46" ht="15.6" customHeight="1" outlineLevel="2" x14ac:dyDescent="0.25">
      <c r="A392" s="21">
        <f t="shared" si="145"/>
        <v>384</v>
      </c>
      <c r="B392" s="307"/>
      <c r="C392" s="150" t="s">
        <v>417</v>
      </c>
      <c r="D392" s="151">
        <v>108</v>
      </c>
      <c r="E392" s="61">
        <f>'A-RR Cross-Reference '!FA392</f>
        <v>0</v>
      </c>
      <c r="AQ392" s="61">
        <f t="shared" si="127"/>
        <v>0</v>
      </c>
      <c r="AR392" s="38">
        <f t="shared" si="143"/>
        <v>0</v>
      </c>
      <c r="AT392" s="36">
        <f t="shared" si="144"/>
        <v>0</v>
      </c>
    </row>
    <row r="393" spans="1:46" ht="15.6" customHeight="1" outlineLevel="2" x14ac:dyDescent="0.25">
      <c r="A393" s="21">
        <f t="shared" si="145"/>
        <v>385</v>
      </c>
      <c r="B393" s="307"/>
      <c r="C393" s="150" t="s">
        <v>418</v>
      </c>
      <c r="D393" s="151">
        <v>108</v>
      </c>
      <c r="E393" s="61">
        <f>'A-RR Cross-Reference '!FA393</f>
        <v>0</v>
      </c>
      <c r="AQ393" s="61">
        <f t="shared" si="127"/>
        <v>0</v>
      </c>
      <c r="AR393" s="38">
        <f t="shared" si="143"/>
        <v>0</v>
      </c>
      <c r="AT393" s="36">
        <f t="shared" si="144"/>
        <v>0</v>
      </c>
    </row>
    <row r="394" spans="1:46" ht="15.6" customHeight="1" outlineLevel="2" x14ac:dyDescent="0.25">
      <c r="A394" s="21">
        <f t="shared" si="145"/>
        <v>386</v>
      </c>
      <c r="B394" s="307"/>
      <c r="C394" s="150" t="s">
        <v>419</v>
      </c>
      <c r="D394" s="151">
        <v>108</v>
      </c>
      <c r="E394" s="61">
        <f>'A-RR Cross-Reference '!FA394</f>
        <v>0</v>
      </c>
      <c r="AQ394" s="61">
        <f t="shared" si="127"/>
        <v>0</v>
      </c>
      <c r="AR394" s="38">
        <f t="shared" si="143"/>
        <v>0</v>
      </c>
      <c r="AT394" s="36">
        <f t="shared" si="144"/>
        <v>0</v>
      </c>
    </row>
    <row r="395" spans="1:46" ht="15.6" customHeight="1" outlineLevel="2" x14ac:dyDescent="0.25">
      <c r="A395" s="21">
        <f t="shared" si="145"/>
        <v>387</v>
      </c>
      <c r="B395" s="307"/>
      <c r="C395" s="150" t="s">
        <v>420</v>
      </c>
      <c r="D395" s="151">
        <v>108</v>
      </c>
      <c r="E395" s="61">
        <f>'A-RR Cross-Reference '!FA395</f>
        <v>0</v>
      </c>
      <c r="AQ395" s="61">
        <f t="shared" si="127"/>
        <v>0</v>
      </c>
      <c r="AR395" s="38">
        <f t="shared" si="143"/>
        <v>0</v>
      </c>
      <c r="AT395" s="36">
        <f t="shared" si="144"/>
        <v>0</v>
      </c>
    </row>
    <row r="396" spans="1:46" ht="15.6" customHeight="1" outlineLevel="2" x14ac:dyDescent="0.25">
      <c r="A396" s="21">
        <f t="shared" si="145"/>
        <v>388</v>
      </c>
      <c r="B396" s="307"/>
      <c r="C396" s="150" t="s">
        <v>421</v>
      </c>
      <c r="D396" s="151">
        <v>108</v>
      </c>
      <c r="E396" s="61">
        <f>'A-RR Cross-Reference '!FA396</f>
        <v>0</v>
      </c>
      <c r="AQ396" s="61">
        <f t="shared" si="127"/>
        <v>0</v>
      </c>
      <c r="AR396" s="38">
        <f t="shared" si="143"/>
        <v>0</v>
      </c>
      <c r="AT396" s="36">
        <f t="shared" si="144"/>
        <v>0</v>
      </c>
    </row>
    <row r="397" spans="1:46" ht="15.6" customHeight="1" outlineLevel="2" x14ac:dyDescent="0.25">
      <c r="A397" s="21">
        <f t="shared" si="145"/>
        <v>389</v>
      </c>
      <c r="B397" s="307"/>
      <c r="C397" s="118" t="s">
        <v>422</v>
      </c>
      <c r="D397" s="123">
        <v>108</v>
      </c>
      <c r="E397" s="61">
        <f>'A-RR Cross-Reference '!FA397</f>
        <v>0</v>
      </c>
      <c r="AQ397" s="61">
        <f t="shared" si="127"/>
        <v>0</v>
      </c>
      <c r="AR397" s="38">
        <f t="shared" si="143"/>
        <v>0</v>
      </c>
      <c r="AT397" s="36">
        <f t="shared" si="144"/>
        <v>0</v>
      </c>
    </row>
    <row r="398" spans="1:46" ht="15.6" customHeight="1" outlineLevel="2" x14ac:dyDescent="0.25">
      <c r="A398" s="21">
        <f t="shared" si="145"/>
        <v>390</v>
      </c>
      <c r="B398" s="307"/>
      <c r="C398" s="118" t="s">
        <v>423</v>
      </c>
      <c r="D398" s="123">
        <v>108</v>
      </c>
      <c r="E398" s="61">
        <f>'A-RR Cross-Reference '!FA398</f>
        <v>0</v>
      </c>
      <c r="AQ398" s="61">
        <f t="shared" si="127"/>
        <v>0</v>
      </c>
      <c r="AR398" s="38">
        <f t="shared" si="143"/>
        <v>0</v>
      </c>
      <c r="AT398" s="36">
        <f t="shared" si="144"/>
        <v>0</v>
      </c>
    </row>
    <row r="399" spans="1:46" ht="15.6" customHeight="1" outlineLevel="2" x14ac:dyDescent="0.25">
      <c r="A399" s="21">
        <f t="shared" si="145"/>
        <v>391</v>
      </c>
      <c r="B399" s="307"/>
      <c r="C399" s="118" t="s">
        <v>424</v>
      </c>
      <c r="D399" s="123">
        <v>108</v>
      </c>
      <c r="E399" s="61">
        <f>'A-RR Cross-Reference '!FA399</f>
        <v>0</v>
      </c>
      <c r="AQ399" s="61">
        <f t="shared" si="127"/>
        <v>0</v>
      </c>
      <c r="AR399" s="38">
        <f t="shared" si="143"/>
        <v>0</v>
      </c>
      <c r="AT399" s="36">
        <f t="shared" si="144"/>
        <v>0</v>
      </c>
    </row>
    <row r="400" spans="1:46" ht="15.6" customHeight="1" outlineLevel="2" x14ac:dyDescent="0.25">
      <c r="A400" s="21">
        <f t="shared" si="145"/>
        <v>392</v>
      </c>
      <c r="B400" s="307"/>
      <c r="C400" s="118" t="s">
        <v>425</v>
      </c>
      <c r="D400" s="123">
        <v>108</v>
      </c>
      <c r="E400" s="61">
        <f>'A-RR Cross-Reference '!FA400</f>
        <v>-615217.09</v>
      </c>
      <c r="X400" s="61"/>
      <c r="Y400" s="61"/>
      <c r="AC400" s="61"/>
      <c r="AH400" s="152">
        <v>-33290.880000000005</v>
      </c>
      <c r="AI400" s="61"/>
      <c r="AJ400" s="61"/>
      <c r="AQ400" s="61">
        <f t="shared" si="127"/>
        <v>-33290.880000000005</v>
      </c>
      <c r="AR400" s="38">
        <f t="shared" si="143"/>
        <v>-648507.97</v>
      </c>
      <c r="AT400" s="36">
        <f t="shared" si="144"/>
        <v>-648507.97</v>
      </c>
    </row>
    <row r="401" spans="1:46" ht="15.6" customHeight="1" outlineLevel="2" x14ac:dyDescent="0.25">
      <c r="A401" s="21">
        <f t="shared" si="145"/>
        <v>393</v>
      </c>
      <c r="B401" s="307"/>
      <c r="C401" s="118" t="s">
        <v>426</v>
      </c>
      <c r="D401" s="123">
        <v>108</v>
      </c>
      <c r="E401" s="61">
        <f>'A-RR Cross-Reference '!FA401</f>
        <v>0</v>
      </c>
      <c r="AH401" s="61"/>
      <c r="AQ401" s="61">
        <f t="shared" si="127"/>
        <v>0</v>
      </c>
      <c r="AR401" s="38">
        <f t="shared" si="143"/>
        <v>0</v>
      </c>
      <c r="AT401" s="36">
        <f t="shared" si="144"/>
        <v>0</v>
      </c>
    </row>
    <row r="402" spans="1:46" ht="15.6" customHeight="1" outlineLevel="2" x14ac:dyDescent="0.25">
      <c r="A402" s="21">
        <f t="shared" si="145"/>
        <v>394</v>
      </c>
      <c r="B402" s="307"/>
      <c r="C402" s="118" t="s">
        <v>427</v>
      </c>
      <c r="D402" s="123">
        <v>108</v>
      </c>
      <c r="E402" s="61">
        <f>'A-RR Cross-Reference '!FA402</f>
        <v>0</v>
      </c>
      <c r="AQ402" s="61">
        <f t="shared" si="127"/>
        <v>0</v>
      </c>
      <c r="AR402" s="38">
        <f t="shared" si="143"/>
        <v>0</v>
      </c>
      <c r="AT402" s="36">
        <f t="shared" si="144"/>
        <v>0</v>
      </c>
    </row>
    <row r="403" spans="1:46" ht="15.6" customHeight="1" outlineLevel="2" x14ac:dyDescent="0.25">
      <c r="A403" s="21">
        <f t="shared" si="145"/>
        <v>395</v>
      </c>
      <c r="B403" s="307"/>
      <c r="C403" s="118" t="s">
        <v>428</v>
      </c>
      <c r="D403" s="123">
        <v>108</v>
      </c>
      <c r="E403" s="61">
        <f>'A-RR Cross-Reference '!FA403</f>
        <v>0</v>
      </c>
      <c r="AQ403" s="61">
        <f t="shared" si="127"/>
        <v>0</v>
      </c>
      <c r="AR403" s="38">
        <f t="shared" si="143"/>
        <v>0</v>
      </c>
      <c r="AT403" s="36">
        <f t="shared" si="144"/>
        <v>0</v>
      </c>
    </row>
    <row r="404" spans="1:46" ht="15.6" customHeight="1" outlineLevel="2" x14ac:dyDescent="0.25">
      <c r="A404" s="21">
        <f t="shared" si="145"/>
        <v>396</v>
      </c>
      <c r="B404" s="307"/>
      <c r="C404" s="118" t="s">
        <v>429</v>
      </c>
      <c r="D404" s="123">
        <v>108</v>
      </c>
      <c r="E404" s="61">
        <f>'A-RR Cross-Reference '!FA404</f>
        <v>0</v>
      </c>
      <c r="AQ404" s="61">
        <f t="shared" si="127"/>
        <v>0</v>
      </c>
      <c r="AR404" s="38">
        <f t="shared" si="143"/>
        <v>0</v>
      </c>
      <c r="AT404" s="36">
        <f t="shared" si="144"/>
        <v>0</v>
      </c>
    </row>
    <row r="405" spans="1:46" ht="15.6" customHeight="1" outlineLevel="2" x14ac:dyDescent="0.25">
      <c r="A405" s="21">
        <f t="shared" si="145"/>
        <v>397</v>
      </c>
      <c r="B405" s="307"/>
      <c r="C405" s="118" t="s">
        <v>430</v>
      </c>
      <c r="D405" s="123">
        <v>108</v>
      </c>
      <c r="E405" s="61">
        <f>'A-RR Cross-Reference '!FA405</f>
        <v>-136694.49000000002</v>
      </c>
      <c r="AH405" s="61"/>
      <c r="AI405" s="61"/>
      <c r="AJ405" s="61"/>
      <c r="AQ405" s="61">
        <f t="shared" ref="AQ405" si="146">SUM(F405:AP405)</f>
        <v>0</v>
      </c>
      <c r="AR405" s="38">
        <f t="shared" si="143"/>
        <v>-136694.49000000002</v>
      </c>
      <c r="AT405" s="36">
        <f t="shared" si="144"/>
        <v>-136694.49000000002</v>
      </c>
    </row>
    <row r="406" spans="1:46" ht="15.6" customHeight="1" outlineLevel="2" x14ac:dyDescent="0.25">
      <c r="A406" s="21">
        <f t="shared" si="145"/>
        <v>398</v>
      </c>
      <c r="B406" s="307"/>
      <c r="C406" s="304" t="s">
        <v>431</v>
      </c>
      <c r="D406" s="305"/>
      <c r="E406" s="108">
        <f t="shared" ref="E406:AT406" si="147">SUM(E374:E405)</f>
        <v>-35299987.940000005</v>
      </c>
      <c r="F406" s="108">
        <f t="shared" si="147"/>
        <v>0</v>
      </c>
      <c r="G406" s="108">
        <f t="shared" si="147"/>
        <v>0</v>
      </c>
      <c r="H406" s="108">
        <f t="shared" si="147"/>
        <v>0</v>
      </c>
      <c r="I406" s="108">
        <f t="shared" si="147"/>
        <v>0</v>
      </c>
      <c r="J406" s="108">
        <f t="shared" si="147"/>
        <v>0</v>
      </c>
      <c r="K406" s="108">
        <f t="shared" si="147"/>
        <v>0</v>
      </c>
      <c r="L406" s="108">
        <f t="shared" si="147"/>
        <v>0</v>
      </c>
      <c r="M406" s="108">
        <f t="shared" si="147"/>
        <v>0</v>
      </c>
      <c r="N406" s="108">
        <f t="shared" si="147"/>
        <v>0</v>
      </c>
      <c r="O406" s="108">
        <f t="shared" si="147"/>
        <v>0</v>
      </c>
      <c r="P406" s="108">
        <f t="shared" si="147"/>
        <v>0</v>
      </c>
      <c r="Q406" s="108">
        <f t="shared" si="147"/>
        <v>0</v>
      </c>
      <c r="R406" s="108">
        <f t="shared" si="147"/>
        <v>0</v>
      </c>
      <c r="S406" s="108">
        <f t="shared" si="147"/>
        <v>0</v>
      </c>
      <c r="T406" s="108">
        <f t="shared" si="147"/>
        <v>0</v>
      </c>
      <c r="U406" s="108">
        <f t="shared" si="147"/>
        <v>0</v>
      </c>
      <c r="V406" s="108">
        <f t="shared" si="147"/>
        <v>0</v>
      </c>
      <c r="W406" s="108">
        <f t="shared" si="147"/>
        <v>0</v>
      </c>
      <c r="X406" s="108">
        <f t="shared" si="147"/>
        <v>0</v>
      </c>
      <c r="Y406" s="109">
        <f t="shared" si="147"/>
        <v>0</v>
      </c>
      <c r="Z406" s="108">
        <f t="shared" si="147"/>
        <v>0</v>
      </c>
      <c r="AA406" s="108">
        <f t="shared" si="147"/>
        <v>0</v>
      </c>
      <c r="AB406" s="108">
        <f t="shared" si="147"/>
        <v>0</v>
      </c>
      <c r="AC406" s="108">
        <f t="shared" si="147"/>
        <v>0</v>
      </c>
      <c r="AD406" s="108">
        <f t="shared" si="147"/>
        <v>0</v>
      </c>
      <c r="AE406" s="108">
        <f t="shared" si="147"/>
        <v>0</v>
      </c>
      <c r="AF406" s="108">
        <f t="shared" si="147"/>
        <v>0</v>
      </c>
      <c r="AG406" s="108">
        <f t="shared" si="147"/>
        <v>0</v>
      </c>
      <c r="AH406" s="108">
        <f t="shared" si="147"/>
        <v>-2048721.1299999976</v>
      </c>
      <c r="AI406" s="108">
        <f t="shared" si="147"/>
        <v>3392.4800000000005</v>
      </c>
      <c r="AJ406" s="108">
        <f t="shared" si="147"/>
        <v>-68029.440000000002</v>
      </c>
      <c r="AK406" s="108">
        <f t="shared" si="147"/>
        <v>0</v>
      </c>
      <c r="AL406" s="108">
        <f t="shared" si="147"/>
        <v>0</v>
      </c>
      <c r="AM406" s="108">
        <f t="shared" si="147"/>
        <v>-271783.82999999996</v>
      </c>
      <c r="AN406" s="108">
        <f t="shared" si="147"/>
        <v>0</v>
      </c>
      <c r="AO406" s="108">
        <f t="shared" si="147"/>
        <v>0</v>
      </c>
      <c r="AP406" s="108">
        <f t="shared" si="147"/>
        <v>0</v>
      </c>
      <c r="AQ406" s="108">
        <f t="shared" si="147"/>
        <v>-2385141.9199999976</v>
      </c>
      <c r="AR406" s="108">
        <f t="shared" si="147"/>
        <v>-37685129.859999999</v>
      </c>
      <c r="AS406" s="108">
        <f t="shared" si="147"/>
        <v>0</v>
      </c>
      <c r="AT406" s="108">
        <f t="shared" si="147"/>
        <v>-37685129.859999999</v>
      </c>
    </row>
    <row r="407" spans="1:46" ht="15.6" customHeight="1" outlineLevel="2" x14ac:dyDescent="0.25">
      <c r="A407" s="21">
        <f t="shared" si="145"/>
        <v>399</v>
      </c>
      <c r="B407" s="307"/>
      <c r="C407" s="118" t="s">
        <v>432</v>
      </c>
      <c r="D407" s="123">
        <v>108</v>
      </c>
      <c r="E407" s="61">
        <f>'A-RR Cross-Reference '!FA407</f>
        <v>0</v>
      </c>
      <c r="AQ407" s="61">
        <f t="shared" ref="AQ407:AQ462" si="148">SUM(F407:AP407)</f>
        <v>0</v>
      </c>
      <c r="AR407" s="38">
        <f t="shared" ref="AR407:AR415" si="149">SUM(E407,AQ407)</f>
        <v>0</v>
      </c>
      <c r="AT407" s="36">
        <f t="shared" ref="AT407:AT415" si="150">SUM(AR407:AS407)</f>
        <v>0</v>
      </c>
    </row>
    <row r="408" spans="1:46" ht="15.6" customHeight="1" outlineLevel="2" x14ac:dyDescent="0.25">
      <c r="A408" s="21">
        <f t="shared" si="145"/>
        <v>400</v>
      </c>
      <c r="B408" s="307"/>
      <c r="C408" s="118" t="s">
        <v>433</v>
      </c>
      <c r="D408" s="123">
        <v>108</v>
      </c>
      <c r="E408" s="61">
        <f>'A-RR Cross-Reference '!FA408</f>
        <v>0</v>
      </c>
      <c r="AQ408" s="61">
        <f t="shared" si="148"/>
        <v>0</v>
      </c>
      <c r="AR408" s="38">
        <f t="shared" si="149"/>
        <v>0</v>
      </c>
      <c r="AT408" s="36">
        <f t="shared" si="150"/>
        <v>0</v>
      </c>
    </row>
    <row r="409" spans="1:46" ht="15.6" customHeight="1" outlineLevel="2" x14ac:dyDescent="0.25">
      <c r="A409" s="21">
        <f t="shared" si="145"/>
        <v>401</v>
      </c>
      <c r="B409" s="307"/>
      <c r="C409" s="118" t="s">
        <v>434</v>
      </c>
      <c r="D409" s="123">
        <v>108</v>
      </c>
      <c r="E409" s="61">
        <f>'A-RR Cross-Reference '!FA409</f>
        <v>0</v>
      </c>
      <c r="AH409" s="61"/>
      <c r="AQ409" s="61">
        <f t="shared" si="148"/>
        <v>0</v>
      </c>
      <c r="AR409" s="38">
        <f t="shared" si="149"/>
        <v>0</v>
      </c>
      <c r="AT409" s="36">
        <f t="shared" si="150"/>
        <v>0</v>
      </c>
    </row>
    <row r="410" spans="1:46" ht="15.6" customHeight="1" outlineLevel="2" x14ac:dyDescent="0.25">
      <c r="A410" s="21">
        <f t="shared" si="145"/>
        <v>402</v>
      </c>
      <c r="B410" s="307"/>
      <c r="C410" s="118" t="s">
        <v>435</v>
      </c>
      <c r="D410" s="123">
        <v>108</v>
      </c>
      <c r="E410" s="61">
        <f>'A-RR Cross-Reference '!FA410</f>
        <v>0</v>
      </c>
      <c r="AH410" s="61"/>
      <c r="AQ410" s="61">
        <f t="shared" si="148"/>
        <v>0</v>
      </c>
      <c r="AR410" s="38">
        <f t="shared" si="149"/>
        <v>0</v>
      </c>
      <c r="AT410" s="36">
        <f t="shared" si="150"/>
        <v>0</v>
      </c>
    </row>
    <row r="411" spans="1:46" ht="15.6" customHeight="1" outlineLevel="2" x14ac:dyDescent="0.25">
      <c r="A411" s="21">
        <f t="shared" si="145"/>
        <v>403</v>
      </c>
      <c r="B411" s="307"/>
      <c r="C411" s="118" t="s">
        <v>436</v>
      </c>
      <c r="D411" s="123">
        <v>108</v>
      </c>
      <c r="E411" s="61">
        <f>'A-RR Cross-Reference '!FA411</f>
        <v>0</v>
      </c>
      <c r="AH411" s="61"/>
      <c r="AQ411" s="61">
        <f t="shared" si="148"/>
        <v>0</v>
      </c>
      <c r="AR411" s="38">
        <f t="shared" si="149"/>
        <v>0</v>
      </c>
      <c r="AT411" s="36">
        <f t="shared" si="150"/>
        <v>0</v>
      </c>
    </row>
    <row r="412" spans="1:46" ht="15.6" customHeight="1" outlineLevel="2" x14ac:dyDescent="0.25">
      <c r="A412" s="21">
        <f t="shared" si="145"/>
        <v>404</v>
      </c>
      <c r="B412" s="307"/>
      <c r="C412" s="118" t="s">
        <v>437</v>
      </c>
      <c r="D412" s="123">
        <v>108</v>
      </c>
      <c r="E412" s="61">
        <f>'A-RR Cross-Reference '!FA412</f>
        <v>0</v>
      </c>
      <c r="AH412" s="61"/>
      <c r="AQ412" s="61">
        <f t="shared" si="148"/>
        <v>0</v>
      </c>
      <c r="AR412" s="38">
        <f t="shared" si="149"/>
        <v>0</v>
      </c>
      <c r="AT412" s="36">
        <f t="shared" si="150"/>
        <v>0</v>
      </c>
    </row>
    <row r="413" spans="1:46" ht="15.6" customHeight="1" outlineLevel="2" x14ac:dyDescent="0.25">
      <c r="A413" s="21">
        <f t="shared" si="145"/>
        <v>405</v>
      </c>
      <c r="B413" s="307"/>
      <c r="C413" s="118" t="s">
        <v>438</v>
      </c>
      <c r="D413" s="123">
        <v>108</v>
      </c>
      <c r="E413" s="61">
        <f>'A-RR Cross-Reference '!FA413</f>
        <v>0</v>
      </c>
      <c r="AH413" s="61"/>
      <c r="AQ413" s="61">
        <f t="shared" si="148"/>
        <v>0</v>
      </c>
      <c r="AR413" s="38">
        <f t="shared" si="149"/>
        <v>0</v>
      </c>
      <c r="AT413" s="36">
        <f t="shared" si="150"/>
        <v>0</v>
      </c>
    </row>
    <row r="414" spans="1:46" ht="15.6" customHeight="1" outlineLevel="2" x14ac:dyDescent="0.25">
      <c r="A414" s="21">
        <f t="shared" si="145"/>
        <v>406</v>
      </c>
      <c r="B414" s="307"/>
      <c r="C414" s="118" t="s">
        <v>439</v>
      </c>
      <c r="D414" s="123">
        <v>108</v>
      </c>
      <c r="E414" s="61">
        <f>'A-RR Cross-Reference '!FA414</f>
        <v>0</v>
      </c>
      <c r="AH414" s="61"/>
      <c r="AQ414" s="61">
        <f t="shared" si="148"/>
        <v>0</v>
      </c>
      <c r="AR414" s="38">
        <f t="shared" si="149"/>
        <v>0</v>
      </c>
      <c r="AT414" s="36">
        <f t="shared" si="150"/>
        <v>0</v>
      </c>
    </row>
    <row r="415" spans="1:46" ht="15.6" customHeight="1" outlineLevel="2" x14ac:dyDescent="0.25">
      <c r="A415" s="21">
        <f t="shared" si="145"/>
        <v>407</v>
      </c>
      <c r="B415" s="307"/>
      <c r="C415" s="118" t="s">
        <v>440</v>
      </c>
      <c r="D415" s="123">
        <v>108</v>
      </c>
      <c r="E415" s="61">
        <f>'A-RR Cross-Reference '!FA415</f>
        <v>0</v>
      </c>
      <c r="AQ415" s="61">
        <f t="shared" si="148"/>
        <v>0</v>
      </c>
      <c r="AR415" s="38">
        <f t="shared" si="149"/>
        <v>0</v>
      </c>
      <c r="AT415" s="36">
        <f t="shared" si="150"/>
        <v>0</v>
      </c>
    </row>
    <row r="416" spans="1:46" ht="15.6" customHeight="1" outlineLevel="2" x14ac:dyDescent="0.25">
      <c r="A416" s="21">
        <f t="shared" si="145"/>
        <v>408</v>
      </c>
      <c r="B416" s="307"/>
      <c r="C416" s="304" t="s">
        <v>351</v>
      </c>
      <c r="D416" s="305"/>
      <c r="E416" s="108">
        <f t="shared" ref="E416:AT416" si="151">SUM(E407:E415)</f>
        <v>0</v>
      </c>
      <c r="F416" s="108">
        <f t="shared" si="151"/>
        <v>0</v>
      </c>
      <c r="G416" s="108">
        <f t="shared" si="151"/>
        <v>0</v>
      </c>
      <c r="H416" s="108">
        <f t="shared" si="151"/>
        <v>0</v>
      </c>
      <c r="I416" s="108">
        <f t="shared" si="151"/>
        <v>0</v>
      </c>
      <c r="J416" s="108">
        <f t="shared" si="151"/>
        <v>0</v>
      </c>
      <c r="K416" s="108">
        <f t="shared" si="151"/>
        <v>0</v>
      </c>
      <c r="L416" s="108">
        <f t="shared" si="151"/>
        <v>0</v>
      </c>
      <c r="M416" s="108">
        <f t="shared" si="151"/>
        <v>0</v>
      </c>
      <c r="N416" s="108">
        <f t="shared" si="151"/>
        <v>0</v>
      </c>
      <c r="O416" s="108">
        <f t="shared" si="151"/>
        <v>0</v>
      </c>
      <c r="P416" s="108">
        <f t="shared" si="151"/>
        <v>0</v>
      </c>
      <c r="Q416" s="108">
        <f t="shared" si="151"/>
        <v>0</v>
      </c>
      <c r="R416" s="108">
        <f t="shared" si="151"/>
        <v>0</v>
      </c>
      <c r="S416" s="108">
        <f t="shared" si="151"/>
        <v>0</v>
      </c>
      <c r="T416" s="108">
        <f t="shared" si="151"/>
        <v>0</v>
      </c>
      <c r="U416" s="108">
        <f t="shared" si="151"/>
        <v>0</v>
      </c>
      <c r="V416" s="108">
        <f t="shared" si="151"/>
        <v>0</v>
      </c>
      <c r="W416" s="108">
        <f t="shared" si="151"/>
        <v>0</v>
      </c>
      <c r="X416" s="108">
        <f t="shared" si="151"/>
        <v>0</v>
      </c>
      <c r="Y416" s="108">
        <f t="shared" si="151"/>
        <v>0</v>
      </c>
      <c r="Z416" s="108">
        <f t="shared" si="151"/>
        <v>0</v>
      </c>
      <c r="AA416" s="108">
        <f t="shared" si="151"/>
        <v>0</v>
      </c>
      <c r="AB416" s="108">
        <f t="shared" si="151"/>
        <v>0</v>
      </c>
      <c r="AC416" s="108">
        <f t="shared" si="151"/>
        <v>0</v>
      </c>
      <c r="AD416" s="108">
        <f t="shared" si="151"/>
        <v>0</v>
      </c>
      <c r="AE416" s="108">
        <f t="shared" si="151"/>
        <v>0</v>
      </c>
      <c r="AF416" s="108">
        <f t="shared" si="151"/>
        <v>0</v>
      </c>
      <c r="AG416" s="108">
        <f t="shared" si="151"/>
        <v>0</v>
      </c>
      <c r="AH416" s="108">
        <f t="shared" si="151"/>
        <v>0</v>
      </c>
      <c r="AI416" s="108">
        <f t="shared" si="151"/>
        <v>0</v>
      </c>
      <c r="AJ416" s="108">
        <f t="shared" si="151"/>
        <v>0</v>
      </c>
      <c r="AK416" s="108">
        <f t="shared" si="151"/>
        <v>0</v>
      </c>
      <c r="AL416" s="108">
        <f t="shared" si="151"/>
        <v>0</v>
      </c>
      <c r="AM416" s="108">
        <f t="shared" si="151"/>
        <v>0</v>
      </c>
      <c r="AN416" s="108">
        <f t="shared" si="151"/>
        <v>0</v>
      </c>
      <c r="AO416" s="108">
        <f t="shared" si="151"/>
        <v>0</v>
      </c>
      <c r="AP416" s="108">
        <f t="shared" si="151"/>
        <v>0</v>
      </c>
      <c r="AQ416" s="108">
        <f t="shared" si="151"/>
        <v>0</v>
      </c>
      <c r="AR416" s="108">
        <f t="shared" si="151"/>
        <v>0</v>
      </c>
      <c r="AS416" s="108">
        <f t="shared" si="151"/>
        <v>0</v>
      </c>
      <c r="AT416" s="108">
        <f t="shared" si="151"/>
        <v>0</v>
      </c>
    </row>
    <row r="417" spans="1:46" ht="15.6" customHeight="1" outlineLevel="2" x14ac:dyDescent="0.25">
      <c r="A417" s="21">
        <f t="shared" si="145"/>
        <v>409</v>
      </c>
      <c r="B417" s="307"/>
      <c r="C417" s="118" t="s">
        <v>441</v>
      </c>
      <c r="D417" s="123">
        <v>108</v>
      </c>
      <c r="E417" s="61">
        <f>'A-RR Cross-Reference '!FA417</f>
        <v>-3324184.76</v>
      </c>
      <c r="X417" s="61"/>
      <c r="Y417" s="61"/>
      <c r="AC417" s="61"/>
      <c r="AH417" s="61">
        <v>-189350.41000000015</v>
      </c>
      <c r="AI417" s="61">
        <v>640.75</v>
      </c>
      <c r="AJ417" s="61"/>
      <c r="AK417" s="2">
        <v>-0.24000000000000005</v>
      </c>
      <c r="AM417" s="61"/>
      <c r="AQ417" s="61">
        <f t="shared" si="148"/>
        <v>-188709.90000000014</v>
      </c>
      <c r="AR417" s="38">
        <f t="shared" ref="AR417:AR431" si="152">SUM(E417,AQ417)</f>
        <v>-3512894.66</v>
      </c>
      <c r="AT417" s="36">
        <f t="shared" ref="AT417:AT431" si="153">SUM(AR417:AS417)</f>
        <v>-3512894.66</v>
      </c>
    </row>
    <row r="418" spans="1:46" ht="15.6" customHeight="1" outlineLevel="2" x14ac:dyDescent="0.25">
      <c r="A418" s="21">
        <f t="shared" si="145"/>
        <v>410</v>
      </c>
      <c r="B418" s="307"/>
      <c r="C418" s="118" t="s">
        <v>442</v>
      </c>
      <c r="D418" s="123">
        <v>108</v>
      </c>
      <c r="E418" s="61">
        <f>'A-RR Cross-Reference '!FA418</f>
        <v>-6275315.6400000006</v>
      </c>
      <c r="X418" s="61"/>
      <c r="Y418" s="61"/>
      <c r="AC418" s="61"/>
      <c r="AH418" s="61">
        <v>-445414.55999999959</v>
      </c>
      <c r="AI418" s="61"/>
      <c r="AJ418" s="61">
        <v>-4975.8600000000006</v>
      </c>
      <c r="AK418" s="61"/>
      <c r="AL418" s="61">
        <v>0</v>
      </c>
      <c r="AM418" s="61">
        <v>-24895.800000000003</v>
      </c>
      <c r="AQ418" s="61">
        <f t="shared" si="148"/>
        <v>-475286.21999999956</v>
      </c>
      <c r="AR418" s="38">
        <f t="shared" si="152"/>
        <v>-6750601.8600000003</v>
      </c>
      <c r="AT418" s="36">
        <f t="shared" si="153"/>
        <v>-6750601.8600000003</v>
      </c>
    </row>
    <row r="419" spans="1:46" ht="15.6" customHeight="1" outlineLevel="2" x14ac:dyDescent="0.25">
      <c r="A419" s="21">
        <f t="shared" si="145"/>
        <v>411</v>
      </c>
      <c r="B419" s="307"/>
      <c r="C419" s="118" t="s">
        <v>443</v>
      </c>
      <c r="D419" s="123">
        <v>108</v>
      </c>
      <c r="E419" s="61">
        <f>'A-RR Cross-Reference '!FA419</f>
        <v>-962922711.9889276</v>
      </c>
      <c r="X419" s="61"/>
      <c r="Y419" s="61"/>
      <c r="AC419" s="61"/>
      <c r="AH419" s="61">
        <v>-61485953.999999881</v>
      </c>
      <c r="AI419" s="61">
        <v>225892.43</v>
      </c>
      <c r="AJ419" s="61">
        <v>-2937498.4</v>
      </c>
      <c r="AK419" s="61">
        <v>-4711963.59</v>
      </c>
      <c r="AL419" s="61">
        <v>-32821.30999999999</v>
      </c>
      <c r="AM419" s="61">
        <v>-444765.87000000005</v>
      </c>
      <c r="AQ419" s="61">
        <f t="shared" si="148"/>
        <v>-69387110.73999989</v>
      </c>
      <c r="AR419" s="38">
        <f t="shared" si="152"/>
        <v>-1032309822.7289275</v>
      </c>
      <c r="AT419" s="36">
        <f t="shared" si="153"/>
        <v>-1032309822.7289275</v>
      </c>
    </row>
    <row r="420" spans="1:46" ht="15.6" customHeight="1" outlineLevel="2" x14ac:dyDescent="0.25">
      <c r="A420" s="21">
        <f t="shared" si="145"/>
        <v>412</v>
      </c>
      <c r="B420" s="307"/>
      <c r="C420" s="118" t="s">
        <v>444</v>
      </c>
      <c r="D420" s="123">
        <v>108</v>
      </c>
      <c r="E420" s="61">
        <f>'A-RR Cross-Reference '!FA420</f>
        <v>0</v>
      </c>
      <c r="AH420" s="61"/>
      <c r="AI420" s="61"/>
      <c r="AJ420" s="61"/>
      <c r="AM420" s="61"/>
      <c r="AQ420" s="61">
        <f t="shared" si="148"/>
        <v>0</v>
      </c>
      <c r="AR420" s="38">
        <f t="shared" si="152"/>
        <v>0</v>
      </c>
      <c r="AT420" s="36">
        <f t="shared" si="153"/>
        <v>0</v>
      </c>
    </row>
    <row r="421" spans="1:46" ht="15.6" customHeight="1" outlineLevel="2" x14ac:dyDescent="0.25">
      <c r="A421" s="21">
        <f t="shared" si="145"/>
        <v>413</v>
      </c>
      <c r="B421" s="307"/>
      <c r="C421" s="118" t="s">
        <v>445</v>
      </c>
      <c r="D421" s="123">
        <v>108</v>
      </c>
      <c r="E421" s="61">
        <f>'A-RR Cross-Reference '!FA421</f>
        <v>-66970063.928239159</v>
      </c>
      <c r="X421" s="61"/>
      <c r="Y421" s="61"/>
      <c r="AC421" s="61"/>
      <c r="AH421" s="61">
        <v>-4735190.2800000012</v>
      </c>
      <c r="AI421" s="61">
        <v>928.28999999999974</v>
      </c>
      <c r="AJ421" s="61">
        <v>-660949.56000000006</v>
      </c>
      <c r="AK421" s="61">
        <v>-16378.260000000002</v>
      </c>
      <c r="AM421" s="61">
        <v>-12592.61</v>
      </c>
      <c r="AQ421" s="61">
        <f t="shared" si="148"/>
        <v>-5424182.4200000009</v>
      </c>
      <c r="AR421" s="38">
        <f t="shared" si="152"/>
        <v>-72394246.348239154</v>
      </c>
      <c r="AT421" s="36">
        <f t="shared" si="153"/>
        <v>-72394246.348239154</v>
      </c>
    </row>
    <row r="422" spans="1:46" ht="15.6" customHeight="1" outlineLevel="2" x14ac:dyDescent="0.25">
      <c r="A422" s="21">
        <f t="shared" si="145"/>
        <v>414</v>
      </c>
      <c r="B422" s="307"/>
      <c r="C422" s="118" t="s">
        <v>446</v>
      </c>
      <c r="D422" s="123">
        <v>108</v>
      </c>
      <c r="E422" s="61">
        <f>'A-RR Cross-Reference '!FA422</f>
        <v>0</v>
      </c>
      <c r="X422" s="61"/>
      <c r="Y422" s="61"/>
      <c r="AC422" s="61"/>
      <c r="AH422" s="61"/>
      <c r="AI422" s="61"/>
      <c r="AJ422" s="61"/>
      <c r="AM422" s="61"/>
      <c r="AQ422" s="61">
        <f t="shared" si="148"/>
        <v>0</v>
      </c>
      <c r="AR422" s="38">
        <f t="shared" si="152"/>
        <v>0</v>
      </c>
      <c r="AT422" s="36">
        <f t="shared" si="153"/>
        <v>0</v>
      </c>
    </row>
    <row r="423" spans="1:46" ht="15.6" customHeight="1" outlineLevel="2" x14ac:dyDescent="0.25">
      <c r="A423" s="21">
        <f t="shared" si="145"/>
        <v>415</v>
      </c>
      <c r="B423" s="307"/>
      <c r="C423" s="118" t="s">
        <v>447</v>
      </c>
      <c r="D423" s="123">
        <v>108</v>
      </c>
      <c r="E423" s="61">
        <f>'A-RR Cross-Reference '!FA423</f>
        <v>-743107801.65999997</v>
      </c>
      <c r="X423" s="61"/>
      <c r="Y423" s="61"/>
      <c r="AC423" s="61"/>
      <c r="AH423" s="61">
        <v>-56465578.930000067</v>
      </c>
      <c r="AI423" s="61">
        <v>426680.61000000004</v>
      </c>
      <c r="AJ423" s="61">
        <v>-4739687.91</v>
      </c>
      <c r="AK423" s="61">
        <v>-1155981.96</v>
      </c>
      <c r="AM423" s="61">
        <v>-17234.659999999996</v>
      </c>
      <c r="AQ423" s="61">
        <f t="shared" si="148"/>
        <v>-61951802.850000061</v>
      </c>
      <c r="AR423" s="38">
        <f t="shared" si="152"/>
        <v>-805059604.50999999</v>
      </c>
      <c r="AT423" s="36">
        <f t="shared" si="153"/>
        <v>-805059604.50999999</v>
      </c>
    </row>
    <row r="424" spans="1:46" ht="15.6" customHeight="1" outlineLevel="2" x14ac:dyDescent="0.25">
      <c r="A424" s="21">
        <f t="shared" si="145"/>
        <v>416</v>
      </c>
      <c r="B424" s="307"/>
      <c r="C424" s="118" t="s">
        <v>448</v>
      </c>
      <c r="D424" s="123">
        <v>108</v>
      </c>
      <c r="E424" s="61">
        <f>'A-RR Cross-Reference '!FA424</f>
        <v>-46913567.759173729</v>
      </c>
      <c r="X424" s="61"/>
      <c r="Y424" s="61"/>
      <c r="AC424" s="61"/>
      <c r="AH424" s="61">
        <v>-7845989.0400000066</v>
      </c>
      <c r="AI424" s="61">
        <v>1895263.9299999997</v>
      </c>
      <c r="AJ424" s="61">
        <v>-12524.95</v>
      </c>
      <c r="AK424" s="61">
        <v>-6423.73</v>
      </c>
      <c r="AM424" s="61">
        <v>-716.6400000000001</v>
      </c>
      <c r="AQ424" s="61">
        <f t="shared" si="148"/>
        <v>-5970390.4300000072</v>
      </c>
      <c r="AR424" s="38">
        <f t="shared" si="152"/>
        <v>-52883958.189173736</v>
      </c>
      <c r="AT424" s="36">
        <f t="shared" si="153"/>
        <v>-52883958.189173736</v>
      </c>
    </row>
    <row r="425" spans="1:46" ht="15.6" customHeight="1" outlineLevel="2" x14ac:dyDescent="0.25">
      <c r="A425" s="21">
        <f t="shared" si="145"/>
        <v>417</v>
      </c>
      <c r="B425" s="307"/>
      <c r="C425" s="118" t="s">
        <v>449</v>
      </c>
      <c r="D425" s="123">
        <v>108</v>
      </c>
      <c r="E425" s="61">
        <f>'A-RR Cross-Reference '!FA425</f>
        <v>-72447442.61999999</v>
      </c>
      <c r="X425" s="61"/>
      <c r="Y425" s="61"/>
      <c r="AC425" s="61"/>
      <c r="AH425" s="61">
        <v>-7174964.2800000012</v>
      </c>
      <c r="AI425" s="61">
        <v>381820.49</v>
      </c>
      <c r="AJ425" s="61">
        <v>-1981603.81</v>
      </c>
      <c r="AK425" s="61">
        <v>-215560.85999999993</v>
      </c>
      <c r="AM425" s="61">
        <v>-239877.24999999994</v>
      </c>
      <c r="AQ425" s="61">
        <f t="shared" si="148"/>
        <v>-9230185.7100000009</v>
      </c>
      <c r="AR425" s="38">
        <f t="shared" si="152"/>
        <v>-81677628.329999983</v>
      </c>
      <c r="AT425" s="36">
        <f t="shared" si="153"/>
        <v>-81677628.329999983</v>
      </c>
    </row>
    <row r="426" spans="1:46" ht="15.6" customHeight="1" outlineLevel="2" x14ac:dyDescent="0.25">
      <c r="A426" s="21">
        <f t="shared" si="145"/>
        <v>418</v>
      </c>
      <c r="B426" s="307"/>
      <c r="C426" s="118" t="s">
        <v>450</v>
      </c>
      <c r="D426" s="123">
        <v>108</v>
      </c>
      <c r="E426" s="61">
        <f>'A-RR Cross-Reference '!FA426</f>
        <v>-8077773.8499999996</v>
      </c>
      <c r="X426" s="61"/>
      <c r="Y426" s="61"/>
      <c r="AC426" s="61"/>
      <c r="AH426" s="61">
        <v>-392500.20000000019</v>
      </c>
      <c r="AI426" s="61">
        <v>14281.95</v>
      </c>
      <c r="AJ426" s="61">
        <v>-338.78000000000009</v>
      </c>
      <c r="AK426" s="61">
        <v>-896.66000000000008</v>
      </c>
      <c r="AM426" s="61"/>
      <c r="AQ426" s="61">
        <f t="shared" si="148"/>
        <v>-379453.69000000018</v>
      </c>
      <c r="AR426" s="38">
        <f t="shared" si="152"/>
        <v>-8457227.5399999991</v>
      </c>
      <c r="AT426" s="36">
        <f t="shared" si="153"/>
        <v>-8457227.5399999991</v>
      </c>
    </row>
    <row r="427" spans="1:46" ht="15.6" customHeight="1" outlineLevel="2" x14ac:dyDescent="0.25">
      <c r="A427" s="21">
        <f t="shared" si="145"/>
        <v>419</v>
      </c>
      <c r="B427" s="307"/>
      <c r="C427" s="118" t="s">
        <v>451</v>
      </c>
      <c r="D427" s="123">
        <v>108</v>
      </c>
      <c r="E427" s="61">
        <f>'A-RR Cross-Reference '!FA427</f>
        <v>-36259844.75</v>
      </c>
      <c r="X427" s="61"/>
      <c r="Y427" s="61"/>
      <c r="AC427" s="61"/>
      <c r="AH427" s="61">
        <v>-1601760.7199999988</v>
      </c>
      <c r="AI427" s="61">
        <v>1798.78</v>
      </c>
      <c r="AJ427" s="61">
        <v>-4375.1999999999989</v>
      </c>
      <c r="AK427" s="61">
        <v>-874.08000000000015</v>
      </c>
      <c r="AM427" s="61"/>
      <c r="AQ427" s="61">
        <f t="shared" si="148"/>
        <v>-1605211.2199999988</v>
      </c>
      <c r="AR427" s="38">
        <f t="shared" si="152"/>
        <v>-37865055.969999999</v>
      </c>
      <c r="AT427" s="36">
        <f t="shared" si="153"/>
        <v>-37865055.969999999</v>
      </c>
    </row>
    <row r="428" spans="1:46" ht="15.6" customHeight="1" outlineLevel="2" x14ac:dyDescent="0.25">
      <c r="A428" s="21">
        <f t="shared" si="145"/>
        <v>420</v>
      </c>
      <c r="B428" s="307"/>
      <c r="C428" s="118" t="s">
        <v>452</v>
      </c>
      <c r="D428" s="123">
        <v>108</v>
      </c>
      <c r="E428" s="61">
        <f>'A-RR Cross-Reference '!FA428</f>
        <v>-18574286.059999999</v>
      </c>
      <c r="X428" s="61"/>
      <c r="Y428" s="61"/>
      <c r="AC428" s="61"/>
      <c r="AH428" s="61">
        <v>-2620539.9600000009</v>
      </c>
      <c r="AI428" s="61">
        <v>30670.149999999998</v>
      </c>
      <c r="AJ428" s="61">
        <v>-295761.57000000007</v>
      </c>
      <c r="AK428" s="61">
        <v>-132033.71</v>
      </c>
      <c r="AM428" s="61">
        <v>-13.5</v>
      </c>
      <c r="AQ428" s="61">
        <f t="shared" si="148"/>
        <v>-3017678.5900000008</v>
      </c>
      <c r="AR428" s="38">
        <f t="shared" si="152"/>
        <v>-21591964.649999999</v>
      </c>
      <c r="AT428" s="36">
        <f t="shared" si="153"/>
        <v>-21591964.649999999</v>
      </c>
    </row>
    <row r="429" spans="1:46" ht="15.6" customHeight="1" outlineLevel="2" x14ac:dyDescent="0.25">
      <c r="A429" s="21">
        <f t="shared" si="145"/>
        <v>421</v>
      </c>
      <c r="B429" s="307"/>
      <c r="C429" s="118" t="s">
        <v>453</v>
      </c>
      <c r="D429" s="123">
        <v>108</v>
      </c>
      <c r="E429" s="61">
        <f>'A-RR Cross-Reference '!FA429</f>
        <v>-635268.41000000015</v>
      </c>
      <c r="X429" s="61"/>
      <c r="Y429" s="61"/>
      <c r="AC429" s="61"/>
      <c r="AH429" s="61">
        <v>-94328.760000000009</v>
      </c>
      <c r="AI429" s="61"/>
      <c r="AJ429" s="61"/>
      <c r="AK429" s="61"/>
      <c r="AM429" s="61"/>
      <c r="AQ429" s="61">
        <f t="shared" si="148"/>
        <v>-94328.760000000009</v>
      </c>
      <c r="AR429" s="38">
        <f t="shared" si="152"/>
        <v>-729597.17000000016</v>
      </c>
      <c r="AT429" s="36">
        <f t="shared" si="153"/>
        <v>-729597.17000000016</v>
      </c>
    </row>
    <row r="430" spans="1:46" ht="15.6" customHeight="1" outlineLevel="2" x14ac:dyDescent="0.25">
      <c r="A430" s="21">
        <f t="shared" si="145"/>
        <v>422</v>
      </c>
      <c r="B430" s="307"/>
      <c r="C430" s="118" t="s">
        <v>454</v>
      </c>
      <c r="D430" s="123">
        <v>108</v>
      </c>
      <c r="E430" s="61">
        <f>'A-RR Cross-Reference '!FA430</f>
        <v>-3052048.25</v>
      </c>
      <c r="X430" s="61"/>
      <c r="Y430" s="61"/>
      <c r="AC430" s="61"/>
      <c r="AH430" s="61">
        <v>-552669.73</v>
      </c>
      <c r="AI430" s="61">
        <v>30575.97</v>
      </c>
      <c r="AJ430" s="61">
        <v>-9131.48</v>
      </c>
      <c r="AK430" s="61"/>
      <c r="AM430" s="61"/>
      <c r="AQ430" s="61">
        <f t="shared" si="148"/>
        <v>-531225.24</v>
      </c>
      <c r="AR430" s="38">
        <f t="shared" si="152"/>
        <v>-3583273.49</v>
      </c>
      <c r="AT430" s="36">
        <f t="shared" si="153"/>
        <v>-3583273.49</v>
      </c>
    </row>
    <row r="431" spans="1:46" ht="15.6" customHeight="1" outlineLevel="2" x14ac:dyDescent="0.25">
      <c r="A431" s="21">
        <f t="shared" si="145"/>
        <v>423</v>
      </c>
      <c r="B431" s="307"/>
      <c r="C431" s="118" t="s">
        <v>455</v>
      </c>
      <c r="D431" s="123">
        <v>108</v>
      </c>
      <c r="E431" s="61">
        <f>'A-RR Cross-Reference '!FA431</f>
        <v>0</v>
      </c>
      <c r="X431" s="61"/>
      <c r="Y431" s="61"/>
      <c r="AC431" s="61"/>
      <c r="AH431" s="61"/>
      <c r="AI431" s="61"/>
      <c r="AJ431" s="61"/>
      <c r="AK431" s="61"/>
      <c r="AM431" s="61"/>
      <c r="AQ431" s="61">
        <f t="shared" si="148"/>
        <v>0</v>
      </c>
      <c r="AR431" s="38">
        <f t="shared" si="152"/>
        <v>0</v>
      </c>
      <c r="AT431" s="36">
        <f t="shared" si="153"/>
        <v>0</v>
      </c>
    </row>
    <row r="432" spans="1:46" ht="15.6" customHeight="1" outlineLevel="2" x14ac:dyDescent="0.25">
      <c r="A432" s="21">
        <f t="shared" si="145"/>
        <v>424</v>
      </c>
      <c r="B432" s="307"/>
      <c r="C432" s="304" t="s">
        <v>362</v>
      </c>
      <c r="D432" s="305"/>
      <c r="E432" s="108">
        <f t="shared" ref="E432:AQ432" si="154">SUM(E417:E431)</f>
        <v>-1968560309.6763401</v>
      </c>
      <c r="F432" s="108">
        <f t="shared" si="154"/>
        <v>0</v>
      </c>
      <c r="G432" s="108">
        <f t="shared" si="154"/>
        <v>0</v>
      </c>
      <c r="H432" s="108">
        <f t="shared" si="154"/>
        <v>0</v>
      </c>
      <c r="I432" s="108">
        <f t="shared" si="154"/>
        <v>0</v>
      </c>
      <c r="J432" s="108">
        <f t="shared" si="154"/>
        <v>0</v>
      </c>
      <c r="K432" s="108">
        <f t="shared" si="154"/>
        <v>0</v>
      </c>
      <c r="L432" s="108">
        <f t="shared" si="154"/>
        <v>0</v>
      </c>
      <c r="M432" s="108">
        <f t="shared" si="154"/>
        <v>0</v>
      </c>
      <c r="N432" s="108">
        <f t="shared" si="154"/>
        <v>0</v>
      </c>
      <c r="O432" s="108">
        <f t="shared" si="154"/>
        <v>0</v>
      </c>
      <c r="P432" s="108">
        <f t="shared" si="154"/>
        <v>0</v>
      </c>
      <c r="Q432" s="108">
        <f t="shared" si="154"/>
        <v>0</v>
      </c>
      <c r="R432" s="108">
        <f t="shared" si="154"/>
        <v>0</v>
      </c>
      <c r="S432" s="108">
        <f t="shared" si="154"/>
        <v>0</v>
      </c>
      <c r="T432" s="108">
        <f t="shared" si="154"/>
        <v>0</v>
      </c>
      <c r="U432" s="108">
        <f t="shared" si="154"/>
        <v>0</v>
      </c>
      <c r="V432" s="108">
        <f t="shared" si="154"/>
        <v>0</v>
      </c>
      <c r="W432" s="108">
        <f t="shared" si="154"/>
        <v>0</v>
      </c>
      <c r="X432" s="108">
        <f t="shared" si="154"/>
        <v>0</v>
      </c>
      <c r="Y432" s="109">
        <f t="shared" si="154"/>
        <v>0</v>
      </c>
      <c r="Z432" s="108">
        <f t="shared" si="154"/>
        <v>0</v>
      </c>
      <c r="AA432" s="108">
        <f t="shared" si="154"/>
        <v>0</v>
      </c>
      <c r="AB432" s="108">
        <f t="shared" si="154"/>
        <v>0</v>
      </c>
      <c r="AC432" s="108">
        <f t="shared" si="154"/>
        <v>0</v>
      </c>
      <c r="AD432" s="108">
        <f t="shared" si="154"/>
        <v>0</v>
      </c>
      <c r="AE432" s="108">
        <f t="shared" si="154"/>
        <v>0</v>
      </c>
      <c r="AF432" s="108">
        <f t="shared" si="154"/>
        <v>0</v>
      </c>
      <c r="AG432" s="108">
        <f t="shared" si="154"/>
        <v>0</v>
      </c>
      <c r="AH432" s="108">
        <f t="shared" ref="AH432:AM432" si="155">SUM(AH417:AH431)</f>
        <v>-143604240.86999992</v>
      </c>
      <c r="AI432" s="108">
        <f t="shared" si="155"/>
        <v>3008553.35</v>
      </c>
      <c r="AJ432" s="108">
        <f t="shared" si="155"/>
        <v>-10646847.52</v>
      </c>
      <c r="AK432" s="108">
        <f t="shared" si="155"/>
        <v>-6240113.0900000008</v>
      </c>
      <c r="AL432" s="108">
        <f t="shared" si="155"/>
        <v>-32821.30999999999</v>
      </c>
      <c r="AM432" s="108">
        <f t="shared" si="155"/>
        <v>-740096.33</v>
      </c>
      <c r="AN432" s="108">
        <f t="shared" si="154"/>
        <v>0</v>
      </c>
      <c r="AO432" s="108">
        <f t="shared" si="154"/>
        <v>0</v>
      </c>
      <c r="AP432" s="108">
        <f t="shared" si="154"/>
        <v>0</v>
      </c>
      <c r="AQ432" s="108">
        <f t="shared" si="154"/>
        <v>-158255565.76999998</v>
      </c>
      <c r="AR432" s="108">
        <f t="shared" ref="AR432:AT432" si="156">SUM(AR417:AR431)</f>
        <v>-2126815875.4463403</v>
      </c>
      <c r="AS432" s="108">
        <f t="shared" si="156"/>
        <v>0</v>
      </c>
      <c r="AT432" s="108">
        <f t="shared" si="156"/>
        <v>-2126815875.4463403</v>
      </c>
    </row>
    <row r="433" spans="1:46" ht="15.6" customHeight="1" outlineLevel="2" x14ac:dyDescent="0.25">
      <c r="A433" s="21">
        <f t="shared" si="145"/>
        <v>425</v>
      </c>
      <c r="B433" s="307"/>
      <c r="C433" s="118" t="s">
        <v>456</v>
      </c>
      <c r="D433" s="123">
        <v>108</v>
      </c>
      <c r="E433" s="61">
        <f>'A-RR Cross-Reference '!FA433</f>
        <v>-1108657.533386</v>
      </c>
      <c r="X433" s="61"/>
      <c r="Y433" s="61"/>
      <c r="AC433" s="61"/>
      <c r="AH433" s="61">
        <v>-78662.986896000104</v>
      </c>
      <c r="AI433" s="61"/>
      <c r="AJ433" s="61"/>
      <c r="AK433" s="61"/>
      <c r="AL433" s="61"/>
      <c r="AM433" s="61"/>
      <c r="AQ433" s="61">
        <f t="shared" si="148"/>
        <v>-78662.986896000104</v>
      </c>
      <c r="AR433" s="38">
        <f t="shared" ref="AR433:AR444" si="157">SUM(E433,AQ433)</f>
        <v>-1187320.5202820001</v>
      </c>
      <c r="AT433" s="36">
        <f t="shared" ref="AT433:AT444" si="158">SUM(AR433:AS433)</f>
        <v>-1187320.5202820001</v>
      </c>
    </row>
    <row r="434" spans="1:46" ht="15.6" customHeight="1" outlineLevel="2" x14ac:dyDescent="0.25">
      <c r="A434" s="21">
        <f t="shared" si="145"/>
        <v>426</v>
      </c>
      <c r="B434" s="307"/>
      <c r="C434" s="118" t="s">
        <v>457</v>
      </c>
      <c r="D434" s="123">
        <v>108</v>
      </c>
      <c r="E434" s="61">
        <f>'A-RR Cross-Reference '!FA434</f>
        <v>-27495683.166330583</v>
      </c>
      <c r="X434" s="61"/>
      <c r="Y434" s="61"/>
      <c r="AC434" s="61"/>
      <c r="AH434" s="61">
        <v>-1494519.896882005</v>
      </c>
      <c r="AI434" s="61"/>
      <c r="AJ434" s="61">
        <v>-9.3596880000000002</v>
      </c>
      <c r="AK434" s="61"/>
      <c r="AL434" s="61"/>
      <c r="AM434" s="61">
        <v>-36516.194938000015</v>
      </c>
      <c r="AQ434" s="61">
        <f t="shared" si="148"/>
        <v>-1531045.4515080051</v>
      </c>
      <c r="AR434" s="38">
        <f t="shared" si="157"/>
        <v>-29026728.617838588</v>
      </c>
      <c r="AT434" s="36">
        <f t="shared" si="158"/>
        <v>-29026728.617838588</v>
      </c>
    </row>
    <row r="435" spans="1:46" ht="15.6" customHeight="1" outlineLevel="2" x14ac:dyDescent="0.25">
      <c r="A435" s="21">
        <f t="shared" si="145"/>
        <v>427</v>
      </c>
      <c r="B435" s="307"/>
      <c r="C435" s="118" t="s">
        <v>458</v>
      </c>
      <c r="D435" s="123">
        <v>108</v>
      </c>
      <c r="E435" s="61">
        <f>'A-RR Cross-Reference '!FA435</f>
        <v>-35451403.105142005</v>
      </c>
      <c r="X435" s="61"/>
      <c r="Y435" s="61"/>
      <c r="AC435" s="61"/>
      <c r="AH435" s="61">
        <v>-2351171.2650780007</v>
      </c>
      <c r="AI435" s="61">
        <v>44307.184828000005</v>
      </c>
      <c r="AJ435" s="61">
        <v>-1023264.5672840001</v>
      </c>
      <c r="AK435" s="61"/>
      <c r="AL435" s="61">
        <v>-89.373440000000016</v>
      </c>
      <c r="AM435" s="61">
        <v>-761144.67679400009</v>
      </c>
      <c r="AQ435" s="61">
        <f t="shared" si="148"/>
        <v>-4091362.6977680009</v>
      </c>
      <c r="AR435" s="38">
        <f t="shared" si="157"/>
        <v>-39542765.802910008</v>
      </c>
      <c r="AT435" s="36">
        <f t="shared" si="158"/>
        <v>-39542765.802910008</v>
      </c>
    </row>
    <row r="436" spans="1:46" ht="15.6" customHeight="1" outlineLevel="2" x14ac:dyDescent="0.25">
      <c r="A436" s="21">
        <f t="shared" si="145"/>
        <v>428</v>
      </c>
      <c r="B436" s="307"/>
      <c r="C436" s="118" t="s">
        <v>459</v>
      </c>
      <c r="D436" s="123">
        <v>108</v>
      </c>
      <c r="E436" s="61">
        <f>'A-RR Cross-Reference '!FA436</f>
        <v>-3054209.8595679998</v>
      </c>
      <c r="X436" s="61"/>
      <c r="Y436" s="61"/>
      <c r="AC436" s="61"/>
      <c r="AH436" s="61">
        <v>-258997.84808799997</v>
      </c>
      <c r="AI436" s="61">
        <v>122166.466548</v>
      </c>
      <c r="AJ436" s="61"/>
      <c r="AK436" s="61"/>
      <c r="AL436" s="61"/>
      <c r="AM436" s="61">
        <v>-42588.628735999999</v>
      </c>
      <c r="AQ436" s="61">
        <f t="shared" si="148"/>
        <v>-179420.01027599996</v>
      </c>
      <c r="AR436" s="38">
        <f t="shared" si="157"/>
        <v>-3233629.8698439999</v>
      </c>
      <c r="AT436" s="36">
        <f t="shared" si="158"/>
        <v>-3233629.8698439999</v>
      </c>
    </row>
    <row r="437" spans="1:46" ht="15.6" customHeight="1" outlineLevel="2" x14ac:dyDescent="0.25">
      <c r="A437" s="21">
        <f t="shared" si="145"/>
        <v>429</v>
      </c>
      <c r="B437" s="307"/>
      <c r="C437" s="118" t="s">
        <v>460</v>
      </c>
      <c r="D437" s="123">
        <v>108</v>
      </c>
      <c r="E437" s="61">
        <f>'A-RR Cross-Reference '!FA437</f>
        <v>-16113.607443999997</v>
      </c>
      <c r="X437" s="61"/>
      <c r="Y437" s="61"/>
      <c r="AC437" s="61"/>
      <c r="AH437" s="61">
        <v>-1576.5556560000023</v>
      </c>
      <c r="AI437" s="61"/>
      <c r="AJ437" s="61"/>
      <c r="AK437" s="61"/>
      <c r="AL437" s="61"/>
      <c r="AM437" s="61"/>
      <c r="AQ437" s="61">
        <f t="shared" si="148"/>
        <v>-1576.5556560000023</v>
      </c>
      <c r="AR437" s="38">
        <f t="shared" si="157"/>
        <v>-17690.163099999998</v>
      </c>
      <c r="AT437" s="36">
        <f t="shared" si="158"/>
        <v>-17690.163099999998</v>
      </c>
    </row>
    <row r="438" spans="1:46" ht="15.6" customHeight="1" outlineLevel="2" x14ac:dyDescent="0.25">
      <c r="A438" s="21">
        <f t="shared" si="145"/>
        <v>430</v>
      </c>
      <c r="B438" s="307"/>
      <c r="C438" s="118" t="s">
        <v>461</v>
      </c>
      <c r="D438" s="123">
        <v>108</v>
      </c>
      <c r="E438" s="61">
        <f>'A-RR Cross-Reference '!FA438</f>
        <v>-2177955.9251839998</v>
      </c>
      <c r="X438" s="61"/>
      <c r="Y438" s="61"/>
      <c r="AC438" s="61"/>
      <c r="AH438" s="61">
        <v>-381255.7156100003</v>
      </c>
      <c r="AI438" s="61">
        <v>29636.435144000003</v>
      </c>
      <c r="AJ438" s="61"/>
      <c r="AK438" s="61"/>
      <c r="AL438" s="61"/>
      <c r="AM438" s="61">
        <v>-136260.511</v>
      </c>
      <c r="AQ438" s="61">
        <f t="shared" si="148"/>
        <v>-487879.79146600032</v>
      </c>
      <c r="AR438" s="38">
        <f t="shared" si="157"/>
        <v>-2665835.7166500003</v>
      </c>
      <c r="AT438" s="36">
        <f t="shared" si="158"/>
        <v>-2665835.7166500003</v>
      </c>
    </row>
    <row r="439" spans="1:46" ht="15.6" customHeight="1" outlineLevel="2" x14ac:dyDescent="0.25">
      <c r="A439" s="21">
        <f t="shared" si="145"/>
        <v>431</v>
      </c>
      <c r="B439" s="307"/>
      <c r="C439" s="118" t="s">
        <v>462</v>
      </c>
      <c r="D439" s="123">
        <v>108</v>
      </c>
      <c r="E439" s="61">
        <f>'A-RR Cross-Reference '!FA439</f>
        <v>-827775.54</v>
      </c>
      <c r="X439" s="61"/>
      <c r="Y439" s="61"/>
      <c r="AC439" s="61"/>
      <c r="AH439" s="61">
        <v>-137539.78999999992</v>
      </c>
      <c r="AI439" s="61">
        <v>1092.69</v>
      </c>
      <c r="AJ439" s="61"/>
      <c r="AK439" s="61"/>
      <c r="AL439" s="61"/>
      <c r="AM439" s="61">
        <v>-7051.3300000000008</v>
      </c>
      <c r="AQ439" s="61">
        <f t="shared" si="148"/>
        <v>-143498.42999999991</v>
      </c>
      <c r="AR439" s="38">
        <f t="shared" si="157"/>
        <v>-971273.97</v>
      </c>
      <c r="AT439" s="36">
        <f t="shared" si="158"/>
        <v>-971273.97</v>
      </c>
    </row>
    <row r="440" spans="1:46" ht="15.6" customHeight="1" outlineLevel="2" x14ac:dyDescent="0.25">
      <c r="A440" s="21">
        <f t="shared" si="145"/>
        <v>432</v>
      </c>
      <c r="B440" s="307"/>
      <c r="C440" s="118" t="s">
        <v>463</v>
      </c>
      <c r="D440" s="123">
        <v>108</v>
      </c>
      <c r="E440" s="61">
        <f>'A-RR Cross-Reference '!FA440</f>
        <v>-237558.34265000001</v>
      </c>
      <c r="X440" s="61"/>
      <c r="Y440" s="61"/>
      <c r="AC440" s="61"/>
      <c r="AH440" s="61">
        <v>-17740.55805599998</v>
      </c>
      <c r="AI440" s="61">
        <v>766.58999999999992</v>
      </c>
      <c r="AJ440" s="61"/>
      <c r="AK440" s="61"/>
      <c r="AL440" s="61"/>
      <c r="AM440" s="61">
        <v>-2244.5813020000001</v>
      </c>
      <c r="AQ440" s="61">
        <f t="shared" si="148"/>
        <v>-19218.549357999978</v>
      </c>
      <c r="AR440" s="38">
        <f t="shared" si="157"/>
        <v>-256776.892008</v>
      </c>
      <c r="AT440" s="36">
        <f t="shared" si="158"/>
        <v>-256776.892008</v>
      </c>
    </row>
    <row r="441" spans="1:46" ht="15.6" customHeight="1" outlineLevel="2" x14ac:dyDescent="0.25">
      <c r="A441" s="21">
        <f t="shared" si="145"/>
        <v>433</v>
      </c>
      <c r="B441" s="307"/>
      <c r="C441" s="118" t="s">
        <v>464</v>
      </c>
      <c r="D441" s="123">
        <v>108</v>
      </c>
      <c r="E441" s="61">
        <f>'A-RR Cross-Reference '!FA441</f>
        <v>-16077330.849940002</v>
      </c>
      <c r="X441" s="61"/>
      <c r="Y441" s="61"/>
      <c r="AC441" s="61"/>
      <c r="AH441" s="61">
        <v>-2382486.9702699967</v>
      </c>
      <c r="AI441" s="61">
        <v>88997.332460000005</v>
      </c>
      <c r="AJ441" s="61">
        <v>-1012443.5255899997</v>
      </c>
      <c r="AK441" s="61"/>
      <c r="AL441" s="61">
        <v>-89.843468000000001</v>
      </c>
      <c r="AM441" s="61">
        <v>-71392.640451999992</v>
      </c>
      <c r="AQ441" s="61">
        <f t="shared" si="148"/>
        <v>-3377415.6473199963</v>
      </c>
      <c r="AR441" s="38">
        <f t="shared" si="157"/>
        <v>-19454746.497259997</v>
      </c>
      <c r="AT441" s="36">
        <f t="shared" si="158"/>
        <v>-19454746.497259997</v>
      </c>
    </row>
    <row r="442" spans="1:46" ht="15.6" customHeight="1" outlineLevel="2" x14ac:dyDescent="0.25">
      <c r="A442" s="21">
        <f t="shared" si="145"/>
        <v>434</v>
      </c>
      <c r="B442" s="307"/>
      <c r="C442" s="118" t="s">
        <v>465</v>
      </c>
      <c r="D442" s="123">
        <v>108</v>
      </c>
      <c r="E442" s="61">
        <f>'A-RR Cross-Reference '!FA442</f>
        <v>-559617.14837000007</v>
      </c>
      <c r="X442" s="61"/>
      <c r="Y442" s="61"/>
      <c r="AC442" s="61"/>
      <c r="AH442" s="61">
        <v>-25491.837047999958</v>
      </c>
      <c r="AI442" s="61">
        <v>7669.7874760000004</v>
      </c>
      <c r="AJ442" s="61"/>
      <c r="AK442" s="61"/>
      <c r="AL442" s="61"/>
      <c r="AM442" s="61"/>
      <c r="AQ442" s="61">
        <f t="shared" si="148"/>
        <v>-17822.049571999956</v>
      </c>
      <c r="AR442" s="38">
        <f t="shared" si="157"/>
        <v>-577439.197942</v>
      </c>
      <c r="AT442" s="36">
        <f t="shared" si="158"/>
        <v>-577439.197942</v>
      </c>
    </row>
    <row r="443" spans="1:46" ht="15.6" customHeight="1" outlineLevel="2" x14ac:dyDescent="0.25">
      <c r="A443" s="21">
        <f t="shared" si="145"/>
        <v>435</v>
      </c>
      <c r="B443" s="307"/>
      <c r="C443" s="118" t="s">
        <v>466</v>
      </c>
      <c r="D443" s="123">
        <v>108</v>
      </c>
      <c r="E443" s="61">
        <f>'A-RR Cross-Reference '!FA443</f>
        <v>0</v>
      </c>
      <c r="X443" s="61"/>
      <c r="Y443" s="61"/>
      <c r="AC443" s="61"/>
      <c r="AH443" s="61"/>
      <c r="AI443" s="61"/>
      <c r="AJ443" s="124">
        <v>0</v>
      </c>
      <c r="AK443" s="61"/>
      <c r="AL443" s="61"/>
      <c r="AM443" s="61"/>
      <c r="AQ443" s="61">
        <f t="shared" si="148"/>
        <v>0</v>
      </c>
      <c r="AR443" s="38">
        <f t="shared" si="157"/>
        <v>0</v>
      </c>
      <c r="AT443" s="36">
        <f t="shared" si="158"/>
        <v>0</v>
      </c>
    </row>
    <row r="444" spans="1:46" ht="15.6" customHeight="1" outlineLevel="2" x14ac:dyDescent="0.25">
      <c r="A444" s="21">
        <f t="shared" ref="A444:A495" si="159">A443+1</f>
        <v>436</v>
      </c>
      <c r="B444" s="307"/>
      <c r="C444" s="118" t="s">
        <v>467</v>
      </c>
      <c r="D444" s="123">
        <v>108</v>
      </c>
      <c r="E444" s="61">
        <f>'A-RR Cross-Reference '!FA444</f>
        <v>0</v>
      </c>
      <c r="AQ444" s="61">
        <f t="shared" si="148"/>
        <v>0</v>
      </c>
      <c r="AR444" s="38">
        <f t="shared" si="157"/>
        <v>0</v>
      </c>
      <c r="AT444" s="36">
        <f t="shared" si="158"/>
        <v>0</v>
      </c>
    </row>
    <row r="445" spans="1:46" ht="15.6" customHeight="1" outlineLevel="2" x14ac:dyDescent="0.25">
      <c r="A445" s="21">
        <f t="shared" si="159"/>
        <v>437</v>
      </c>
      <c r="B445" s="307"/>
      <c r="C445" s="304" t="s">
        <v>372</v>
      </c>
      <c r="D445" s="305"/>
      <c r="E445" s="108">
        <f t="shared" ref="E445:AQ445" si="160">SUM(E433:E444)</f>
        <v>-87006305.078014597</v>
      </c>
      <c r="F445" s="108">
        <f t="shared" si="160"/>
        <v>0</v>
      </c>
      <c r="G445" s="108">
        <f t="shared" si="160"/>
        <v>0</v>
      </c>
      <c r="H445" s="108">
        <f t="shared" si="160"/>
        <v>0</v>
      </c>
      <c r="I445" s="108">
        <f t="shared" si="160"/>
        <v>0</v>
      </c>
      <c r="J445" s="108">
        <f t="shared" si="160"/>
        <v>0</v>
      </c>
      <c r="K445" s="108">
        <f t="shared" si="160"/>
        <v>0</v>
      </c>
      <c r="L445" s="108">
        <f t="shared" si="160"/>
        <v>0</v>
      </c>
      <c r="M445" s="108">
        <f t="shared" si="160"/>
        <v>0</v>
      </c>
      <c r="N445" s="108">
        <f t="shared" si="160"/>
        <v>0</v>
      </c>
      <c r="O445" s="108">
        <f t="shared" si="160"/>
        <v>0</v>
      </c>
      <c r="P445" s="108">
        <f t="shared" si="160"/>
        <v>0</v>
      </c>
      <c r="Q445" s="108">
        <f t="shared" si="160"/>
        <v>0</v>
      </c>
      <c r="R445" s="108">
        <f t="shared" si="160"/>
        <v>0</v>
      </c>
      <c r="S445" s="108">
        <f t="shared" si="160"/>
        <v>0</v>
      </c>
      <c r="T445" s="108">
        <f t="shared" si="160"/>
        <v>0</v>
      </c>
      <c r="U445" s="108">
        <f t="shared" si="160"/>
        <v>0</v>
      </c>
      <c r="V445" s="108">
        <f t="shared" si="160"/>
        <v>0</v>
      </c>
      <c r="W445" s="108">
        <f t="shared" si="160"/>
        <v>0</v>
      </c>
      <c r="X445" s="108">
        <f t="shared" si="160"/>
        <v>0</v>
      </c>
      <c r="Y445" s="109">
        <f t="shared" si="160"/>
        <v>0</v>
      </c>
      <c r="Z445" s="108">
        <f t="shared" si="160"/>
        <v>0</v>
      </c>
      <c r="AA445" s="108">
        <f t="shared" si="160"/>
        <v>0</v>
      </c>
      <c r="AB445" s="108">
        <f t="shared" si="160"/>
        <v>0</v>
      </c>
      <c r="AC445" s="108">
        <f t="shared" si="160"/>
        <v>0</v>
      </c>
      <c r="AD445" s="108">
        <f t="shared" si="160"/>
        <v>0</v>
      </c>
      <c r="AE445" s="108">
        <f t="shared" si="160"/>
        <v>0</v>
      </c>
      <c r="AF445" s="108">
        <f t="shared" si="160"/>
        <v>0</v>
      </c>
      <c r="AG445" s="108">
        <f t="shared" si="160"/>
        <v>0</v>
      </c>
      <c r="AH445" s="108">
        <f t="shared" ref="AH445:AM445" si="161">SUM(AH433:AH444)</f>
        <v>-7129443.4235840021</v>
      </c>
      <c r="AI445" s="108">
        <f t="shared" si="161"/>
        <v>294636.48645600001</v>
      </c>
      <c r="AJ445" s="108">
        <f t="shared" si="161"/>
        <v>-2035717.4525619999</v>
      </c>
      <c r="AK445" s="108">
        <f t="shared" si="161"/>
        <v>0</v>
      </c>
      <c r="AL445" s="108">
        <f t="shared" si="161"/>
        <v>-179.21690800000002</v>
      </c>
      <c r="AM445" s="108">
        <f t="shared" si="161"/>
        <v>-1057198.5632220001</v>
      </c>
      <c r="AN445" s="108">
        <f t="shared" si="160"/>
        <v>0</v>
      </c>
      <c r="AO445" s="108">
        <f t="shared" si="160"/>
        <v>0</v>
      </c>
      <c r="AP445" s="108">
        <f t="shared" si="160"/>
        <v>0</v>
      </c>
      <c r="AQ445" s="108">
        <f t="shared" si="160"/>
        <v>-9927902.1698200032</v>
      </c>
      <c r="AR445" s="108">
        <f t="shared" ref="AR445:AT445" si="162">SUM(AR433:AR444)</f>
        <v>-96934207.247834608</v>
      </c>
      <c r="AS445" s="108">
        <f t="shared" si="162"/>
        <v>0</v>
      </c>
      <c r="AT445" s="108">
        <f t="shared" si="162"/>
        <v>-96934207.247834608</v>
      </c>
    </row>
    <row r="446" spans="1:46" ht="15.6" customHeight="1" outlineLevel="1" x14ac:dyDescent="0.25">
      <c r="A446" s="21">
        <f t="shared" si="159"/>
        <v>438</v>
      </c>
      <c r="B446" s="308"/>
      <c r="C446" s="150" t="s">
        <v>468</v>
      </c>
      <c r="D446" s="151">
        <v>108</v>
      </c>
      <c r="E446" s="61">
        <f>'A-RR Cross-Reference '!FA446</f>
        <v>10257885.609846</v>
      </c>
      <c r="AQ446" s="61">
        <f t="shared" si="148"/>
        <v>0</v>
      </c>
      <c r="AR446" s="38">
        <f t="shared" ref="AR446" si="163">SUM(E446,AQ446)</f>
        <v>10257885.609846</v>
      </c>
      <c r="AT446" s="36">
        <f t="shared" ref="AT446" si="164">SUM(AR446:AS446)</f>
        <v>10257885.609846</v>
      </c>
    </row>
    <row r="447" spans="1:46" ht="16.5" outlineLevel="1" thickBot="1" x14ac:dyDescent="0.3">
      <c r="A447" s="21">
        <f t="shared" si="159"/>
        <v>439</v>
      </c>
      <c r="B447" s="298" t="s">
        <v>469</v>
      </c>
      <c r="C447" s="299"/>
      <c r="D447" s="300"/>
      <c r="E447" s="126">
        <f>E446+E445+E432+E416+E406+E373</f>
        <v>-2086969079.8245087</v>
      </c>
      <c r="F447" s="126">
        <f t="shared" ref="F447:AT447" si="165">F446+F445+F432+F416+F406+F373</f>
        <v>0</v>
      </c>
      <c r="G447" s="126">
        <f t="shared" si="165"/>
        <v>0</v>
      </c>
      <c r="H447" s="126">
        <f t="shared" si="165"/>
        <v>0</v>
      </c>
      <c r="I447" s="126">
        <f t="shared" si="165"/>
        <v>0</v>
      </c>
      <c r="J447" s="126">
        <f t="shared" si="165"/>
        <v>0</v>
      </c>
      <c r="K447" s="126">
        <f t="shared" si="165"/>
        <v>0</v>
      </c>
      <c r="L447" s="126">
        <f t="shared" si="165"/>
        <v>0</v>
      </c>
      <c r="M447" s="126">
        <f t="shared" si="165"/>
        <v>0</v>
      </c>
      <c r="N447" s="126">
        <f t="shared" si="165"/>
        <v>0</v>
      </c>
      <c r="O447" s="126">
        <f t="shared" si="165"/>
        <v>0</v>
      </c>
      <c r="P447" s="126">
        <f t="shared" si="165"/>
        <v>0</v>
      </c>
      <c r="Q447" s="126">
        <f t="shared" si="165"/>
        <v>0</v>
      </c>
      <c r="R447" s="126">
        <f t="shared" si="165"/>
        <v>0</v>
      </c>
      <c r="S447" s="126">
        <f t="shared" si="165"/>
        <v>0</v>
      </c>
      <c r="T447" s="126">
        <f t="shared" si="165"/>
        <v>0</v>
      </c>
      <c r="U447" s="126">
        <f t="shared" si="165"/>
        <v>0</v>
      </c>
      <c r="V447" s="126">
        <f t="shared" si="165"/>
        <v>0</v>
      </c>
      <c r="W447" s="126">
        <f t="shared" si="165"/>
        <v>0</v>
      </c>
      <c r="X447" s="126">
        <f t="shared" si="165"/>
        <v>0</v>
      </c>
      <c r="Y447" s="126">
        <f t="shared" si="165"/>
        <v>0</v>
      </c>
      <c r="Z447" s="126">
        <f t="shared" si="165"/>
        <v>0</v>
      </c>
      <c r="AA447" s="126">
        <f t="shared" si="165"/>
        <v>0</v>
      </c>
      <c r="AB447" s="126">
        <f t="shared" si="165"/>
        <v>0</v>
      </c>
      <c r="AC447" s="126">
        <f t="shared" si="165"/>
        <v>0</v>
      </c>
      <c r="AD447" s="126">
        <f t="shared" si="165"/>
        <v>0</v>
      </c>
      <c r="AE447" s="126">
        <f t="shared" si="165"/>
        <v>0</v>
      </c>
      <c r="AF447" s="126">
        <f t="shared" si="165"/>
        <v>0</v>
      </c>
      <c r="AG447" s="126">
        <f t="shared" si="165"/>
        <v>0</v>
      </c>
      <c r="AH447" s="126">
        <f t="shared" si="165"/>
        <v>-152782405.42358392</v>
      </c>
      <c r="AI447" s="126">
        <f t="shared" si="165"/>
        <v>3306582.3164559999</v>
      </c>
      <c r="AJ447" s="126">
        <f t="shared" si="165"/>
        <v>-12750594.412562</v>
      </c>
      <c r="AK447" s="126">
        <f t="shared" si="165"/>
        <v>-6240113.0900000008</v>
      </c>
      <c r="AL447" s="126">
        <f t="shared" si="165"/>
        <v>-33000.526907999993</v>
      </c>
      <c r="AM447" s="126">
        <f t="shared" si="165"/>
        <v>-2069078.7232220001</v>
      </c>
      <c r="AN447" s="126">
        <f t="shared" si="165"/>
        <v>0</v>
      </c>
      <c r="AO447" s="126">
        <f t="shared" si="165"/>
        <v>0</v>
      </c>
      <c r="AP447" s="126">
        <f t="shared" si="165"/>
        <v>0</v>
      </c>
      <c r="AQ447" s="126">
        <f t="shared" si="165"/>
        <v>-170568609.85981998</v>
      </c>
      <c r="AR447" s="126">
        <f t="shared" si="165"/>
        <v>-2257537689.684329</v>
      </c>
      <c r="AS447" s="126">
        <f t="shared" si="165"/>
        <v>0</v>
      </c>
      <c r="AT447" s="126">
        <f t="shared" si="165"/>
        <v>-2257537689.684329</v>
      </c>
    </row>
    <row r="448" spans="1:46" ht="15.6" customHeight="1" outlineLevel="1" x14ac:dyDescent="0.25">
      <c r="A448" s="21">
        <f t="shared" si="159"/>
        <v>440</v>
      </c>
      <c r="B448" s="306" t="s">
        <v>470</v>
      </c>
      <c r="C448" s="153" t="s">
        <v>375</v>
      </c>
      <c r="D448" s="130">
        <v>111</v>
      </c>
      <c r="E448" s="61">
        <f>'A-RR Cross-Reference '!FA448</f>
        <v>-180488686.90407199</v>
      </c>
      <c r="X448" s="61"/>
      <c r="AH448" s="61">
        <v>-17290947.777314007</v>
      </c>
      <c r="AI448" s="61">
        <v>4374.3345959999997</v>
      </c>
      <c r="AJ448" s="61">
        <v>-4872427.9289200017</v>
      </c>
      <c r="AL448" s="61">
        <v>-58314.432540000002</v>
      </c>
      <c r="AM448" s="61">
        <v>-9278612.5773759987</v>
      </c>
      <c r="AQ448" s="61">
        <f t="shared" si="148"/>
        <v>-31495928.381554008</v>
      </c>
      <c r="AR448" s="38">
        <f t="shared" ref="AR448:AR453" si="166">SUM(E448,AQ448)</f>
        <v>-211984615.28562599</v>
      </c>
      <c r="AT448" s="36">
        <f t="shared" ref="AT448:AT453" si="167">SUM(AR448:AS448)</f>
        <v>-211984615.28562599</v>
      </c>
    </row>
    <row r="449" spans="1:46" ht="15.6" customHeight="1" outlineLevel="1" x14ac:dyDescent="0.25">
      <c r="A449" s="21">
        <f t="shared" si="159"/>
        <v>441</v>
      </c>
      <c r="B449" s="307"/>
      <c r="C449" s="129" t="s">
        <v>385</v>
      </c>
      <c r="D449" s="130">
        <v>111</v>
      </c>
      <c r="E449" s="61">
        <f>'A-RR Cross-Reference '!FA449</f>
        <v>0</v>
      </c>
      <c r="AH449" s="61"/>
      <c r="AQ449" s="61">
        <f t="shared" si="148"/>
        <v>0</v>
      </c>
      <c r="AR449" s="38">
        <f t="shared" si="166"/>
        <v>0</v>
      </c>
      <c r="AT449" s="36">
        <f t="shared" si="167"/>
        <v>0</v>
      </c>
    </row>
    <row r="450" spans="1:46" outlineLevel="1" x14ac:dyDescent="0.25">
      <c r="A450" s="21">
        <f t="shared" si="159"/>
        <v>442</v>
      </c>
      <c r="B450" s="307"/>
      <c r="C450" s="132" t="s">
        <v>377</v>
      </c>
      <c r="D450" s="130">
        <v>111</v>
      </c>
      <c r="E450" s="61">
        <f>'A-RR Cross-Reference '!FA450</f>
        <v>0</v>
      </c>
      <c r="AH450" s="61"/>
      <c r="AQ450" s="61">
        <f t="shared" si="148"/>
        <v>0</v>
      </c>
      <c r="AR450" s="38">
        <f t="shared" si="166"/>
        <v>0</v>
      </c>
      <c r="AT450" s="36">
        <f t="shared" si="167"/>
        <v>0</v>
      </c>
    </row>
    <row r="451" spans="1:46" x14ac:dyDescent="0.25">
      <c r="A451" s="21">
        <f t="shared" si="159"/>
        <v>443</v>
      </c>
      <c r="B451" s="307"/>
      <c r="C451" s="153" t="s">
        <v>378</v>
      </c>
      <c r="D451" s="130">
        <v>111</v>
      </c>
      <c r="E451" s="61">
        <f>'A-RR Cross-Reference '!FA451</f>
        <v>0</v>
      </c>
      <c r="AH451" s="61"/>
      <c r="AQ451" s="61">
        <f t="shared" si="148"/>
        <v>0</v>
      </c>
      <c r="AR451" s="38">
        <f t="shared" si="166"/>
        <v>0</v>
      </c>
      <c r="AT451" s="36">
        <f t="shared" si="167"/>
        <v>0</v>
      </c>
    </row>
    <row r="452" spans="1:46" x14ac:dyDescent="0.25">
      <c r="A452" s="21">
        <f t="shared" si="159"/>
        <v>444</v>
      </c>
      <c r="B452" s="307"/>
      <c r="C452" s="153" t="s">
        <v>379</v>
      </c>
      <c r="D452" s="130">
        <v>111</v>
      </c>
      <c r="E452" s="61">
        <f>'A-RR Cross-Reference '!FA452</f>
        <v>0</v>
      </c>
      <c r="AH452" s="61"/>
      <c r="AQ452" s="61">
        <f t="shared" si="148"/>
        <v>0</v>
      </c>
      <c r="AR452" s="38">
        <f t="shared" si="166"/>
        <v>0</v>
      </c>
      <c r="AT452" s="36">
        <f t="shared" si="167"/>
        <v>0</v>
      </c>
    </row>
    <row r="453" spans="1:46" ht="15.6" customHeight="1" outlineLevel="1" x14ac:dyDescent="0.25">
      <c r="A453" s="21">
        <f t="shared" si="159"/>
        <v>445</v>
      </c>
      <c r="B453" s="308"/>
      <c r="C453" s="153" t="s">
        <v>380</v>
      </c>
      <c r="D453" s="130">
        <v>111</v>
      </c>
      <c r="E453" s="61">
        <f>'A-RR Cross-Reference '!FA453</f>
        <v>-11966150.842989417</v>
      </c>
      <c r="X453" s="61"/>
      <c r="AH453" s="61"/>
      <c r="AI453" s="61"/>
      <c r="AJ453" s="61"/>
      <c r="AQ453" s="61">
        <f t="shared" si="148"/>
        <v>0</v>
      </c>
      <c r="AR453" s="38">
        <f t="shared" si="166"/>
        <v>-11966150.842989417</v>
      </c>
      <c r="AT453" s="36">
        <f t="shared" si="167"/>
        <v>-11966150.842989417</v>
      </c>
    </row>
    <row r="454" spans="1:46" outlineLevel="1" x14ac:dyDescent="0.25">
      <c r="A454" s="21">
        <f t="shared" si="159"/>
        <v>446</v>
      </c>
      <c r="B454" s="298" t="s">
        <v>469</v>
      </c>
      <c r="C454" s="299"/>
      <c r="D454" s="300"/>
      <c r="E454" s="108">
        <f t="shared" ref="E454:AT454" si="168">SUM(E448:E453)</f>
        <v>-192454837.7470614</v>
      </c>
      <c r="F454" s="108">
        <f t="shared" si="168"/>
        <v>0</v>
      </c>
      <c r="G454" s="108">
        <f t="shared" si="168"/>
        <v>0</v>
      </c>
      <c r="H454" s="108">
        <f t="shared" si="168"/>
        <v>0</v>
      </c>
      <c r="I454" s="108">
        <f t="shared" si="168"/>
        <v>0</v>
      </c>
      <c r="J454" s="108">
        <f t="shared" si="168"/>
        <v>0</v>
      </c>
      <c r="K454" s="108">
        <f t="shared" si="168"/>
        <v>0</v>
      </c>
      <c r="L454" s="108">
        <f t="shared" si="168"/>
        <v>0</v>
      </c>
      <c r="M454" s="108">
        <f t="shared" si="168"/>
        <v>0</v>
      </c>
      <c r="N454" s="108">
        <f t="shared" si="168"/>
        <v>0</v>
      </c>
      <c r="O454" s="108">
        <f t="shared" si="168"/>
        <v>0</v>
      </c>
      <c r="P454" s="108">
        <f t="shared" si="168"/>
        <v>0</v>
      </c>
      <c r="Q454" s="108">
        <f t="shared" si="168"/>
        <v>0</v>
      </c>
      <c r="R454" s="108">
        <f t="shared" si="168"/>
        <v>0</v>
      </c>
      <c r="S454" s="108">
        <f t="shared" si="168"/>
        <v>0</v>
      </c>
      <c r="T454" s="108">
        <f t="shared" si="168"/>
        <v>0</v>
      </c>
      <c r="U454" s="108">
        <f t="shared" si="168"/>
        <v>0</v>
      </c>
      <c r="V454" s="108">
        <f t="shared" si="168"/>
        <v>0</v>
      </c>
      <c r="W454" s="108">
        <f t="shared" si="168"/>
        <v>0</v>
      </c>
      <c r="X454" s="108">
        <f t="shared" si="168"/>
        <v>0</v>
      </c>
      <c r="Y454" s="108">
        <f t="shared" si="168"/>
        <v>0</v>
      </c>
      <c r="Z454" s="108">
        <f t="shared" si="168"/>
        <v>0</v>
      </c>
      <c r="AA454" s="108">
        <f t="shared" si="168"/>
        <v>0</v>
      </c>
      <c r="AB454" s="108">
        <f t="shared" si="168"/>
        <v>0</v>
      </c>
      <c r="AC454" s="108">
        <f t="shared" si="168"/>
        <v>0</v>
      </c>
      <c r="AD454" s="108">
        <f t="shared" si="168"/>
        <v>0</v>
      </c>
      <c r="AE454" s="108">
        <f t="shared" si="168"/>
        <v>0</v>
      </c>
      <c r="AF454" s="108">
        <f t="shared" si="168"/>
        <v>0</v>
      </c>
      <c r="AG454" s="108">
        <f t="shared" si="168"/>
        <v>0</v>
      </c>
      <c r="AH454" s="108">
        <f t="shared" si="168"/>
        <v>-17290947.777314007</v>
      </c>
      <c r="AI454" s="108">
        <f t="shared" si="168"/>
        <v>4374.3345959999997</v>
      </c>
      <c r="AJ454" s="108">
        <f t="shared" si="168"/>
        <v>-4872427.9289200017</v>
      </c>
      <c r="AK454" s="108">
        <f t="shared" si="168"/>
        <v>0</v>
      </c>
      <c r="AL454" s="108">
        <f t="shared" si="168"/>
        <v>-58314.432540000002</v>
      </c>
      <c r="AM454" s="108">
        <f t="shared" si="168"/>
        <v>-9278612.5773759987</v>
      </c>
      <c r="AN454" s="108">
        <f t="shared" si="168"/>
        <v>0</v>
      </c>
      <c r="AO454" s="108">
        <f t="shared" si="168"/>
        <v>0</v>
      </c>
      <c r="AP454" s="108">
        <f t="shared" si="168"/>
        <v>0</v>
      </c>
      <c r="AQ454" s="108">
        <f t="shared" si="168"/>
        <v>-31495928.381554008</v>
      </c>
      <c r="AR454" s="108">
        <f t="shared" si="168"/>
        <v>-223950766.12861541</v>
      </c>
      <c r="AS454" s="108">
        <f t="shared" si="168"/>
        <v>0</v>
      </c>
      <c r="AT454" s="108">
        <f t="shared" si="168"/>
        <v>-223950766.12861541</v>
      </c>
    </row>
    <row r="455" spans="1:46" ht="63" outlineLevel="1" x14ac:dyDescent="0.25">
      <c r="A455" s="21">
        <f t="shared" si="159"/>
        <v>447</v>
      </c>
      <c r="B455" s="135" t="s">
        <v>471</v>
      </c>
      <c r="C455" s="142" t="s">
        <v>471</v>
      </c>
      <c r="D455" s="143">
        <v>114</v>
      </c>
      <c r="E455" s="61">
        <f>'A-RR Cross-Reference '!FA455</f>
        <v>0</v>
      </c>
      <c r="AQ455" s="61">
        <f t="shared" si="148"/>
        <v>0</v>
      </c>
      <c r="AR455" s="38">
        <f t="shared" ref="AR455" si="169">SUM(E455,AQ455)</f>
        <v>0</v>
      </c>
      <c r="AT455" s="36">
        <f t="shared" ref="AT455" si="170">SUM(AR455:AS455)</f>
        <v>0</v>
      </c>
    </row>
    <row r="456" spans="1:46" outlineLevel="1" x14ac:dyDescent="0.25">
      <c r="A456" s="21">
        <f t="shared" si="159"/>
        <v>448</v>
      </c>
      <c r="B456" s="298" t="s">
        <v>472</v>
      </c>
      <c r="C456" s="309"/>
      <c r="D456" s="310"/>
      <c r="E456" s="108">
        <f t="shared" ref="E456:AT456" si="171">SUM(E455)</f>
        <v>0</v>
      </c>
      <c r="F456" s="108">
        <f t="shared" si="171"/>
        <v>0</v>
      </c>
      <c r="G456" s="108">
        <f t="shared" si="171"/>
        <v>0</v>
      </c>
      <c r="H456" s="108">
        <f t="shared" si="171"/>
        <v>0</v>
      </c>
      <c r="I456" s="108">
        <f t="shared" si="171"/>
        <v>0</v>
      </c>
      <c r="J456" s="108">
        <f t="shared" si="171"/>
        <v>0</v>
      </c>
      <c r="K456" s="108">
        <f t="shared" si="171"/>
        <v>0</v>
      </c>
      <c r="L456" s="108">
        <f t="shared" si="171"/>
        <v>0</v>
      </c>
      <c r="M456" s="108">
        <f t="shared" si="171"/>
        <v>0</v>
      </c>
      <c r="N456" s="108">
        <f t="shared" si="171"/>
        <v>0</v>
      </c>
      <c r="O456" s="108">
        <f t="shared" si="171"/>
        <v>0</v>
      </c>
      <c r="P456" s="108">
        <f t="shared" si="171"/>
        <v>0</v>
      </c>
      <c r="Q456" s="108">
        <f t="shared" si="171"/>
        <v>0</v>
      </c>
      <c r="R456" s="108">
        <f t="shared" si="171"/>
        <v>0</v>
      </c>
      <c r="S456" s="108">
        <f t="shared" si="171"/>
        <v>0</v>
      </c>
      <c r="T456" s="108">
        <f t="shared" si="171"/>
        <v>0</v>
      </c>
      <c r="U456" s="108">
        <f t="shared" si="171"/>
        <v>0</v>
      </c>
      <c r="V456" s="108">
        <f t="shared" si="171"/>
        <v>0</v>
      </c>
      <c r="W456" s="108">
        <f t="shared" si="171"/>
        <v>0</v>
      </c>
      <c r="X456" s="108">
        <f t="shared" si="171"/>
        <v>0</v>
      </c>
      <c r="Y456" s="108">
        <f t="shared" si="171"/>
        <v>0</v>
      </c>
      <c r="Z456" s="108">
        <f t="shared" si="171"/>
        <v>0</v>
      </c>
      <c r="AA456" s="108">
        <f t="shared" si="171"/>
        <v>0</v>
      </c>
      <c r="AB456" s="108">
        <f t="shared" si="171"/>
        <v>0</v>
      </c>
      <c r="AC456" s="108">
        <f t="shared" si="171"/>
        <v>0</v>
      </c>
      <c r="AD456" s="108">
        <f t="shared" si="171"/>
        <v>0</v>
      </c>
      <c r="AE456" s="108">
        <f t="shared" si="171"/>
        <v>0</v>
      </c>
      <c r="AF456" s="108">
        <f t="shared" si="171"/>
        <v>0</v>
      </c>
      <c r="AG456" s="108">
        <f t="shared" si="171"/>
        <v>0</v>
      </c>
      <c r="AH456" s="108">
        <f t="shared" si="171"/>
        <v>0</v>
      </c>
      <c r="AI456" s="108">
        <f t="shared" si="171"/>
        <v>0</v>
      </c>
      <c r="AJ456" s="108">
        <f t="shared" si="171"/>
        <v>0</v>
      </c>
      <c r="AK456" s="108">
        <f t="shared" si="171"/>
        <v>0</v>
      </c>
      <c r="AL456" s="108">
        <f t="shared" si="171"/>
        <v>0</v>
      </c>
      <c r="AM456" s="108">
        <f t="shared" si="171"/>
        <v>0</v>
      </c>
      <c r="AN456" s="108">
        <f t="shared" si="171"/>
        <v>0</v>
      </c>
      <c r="AO456" s="108">
        <f t="shared" si="171"/>
        <v>0</v>
      </c>
      <c r="AP456" s="108">
        <f t="shared" si="171"/>
        <v>0</v>
      </c>
      <c r="AQ456" s="108">
        <f t="shared" si="171"/>
        <v>0</v>
      </c>
      <c r="AR456" s="108">
        <f t="shared" si="171"/>
        <v>0</v>
      </c>
      <c r="AS456" s="108">
        <f t="shared" si="171"/>
        <v>0</v>
      </c>
      <c r="AT456" s="108">
        <f t="shared" si="171"/>
        <v>0</v>
      </c>
    </row>
    <row r="457" spans="1:46" ht="63" x14ac:dyDescent="0.25">
      <c r="A457" s="21">
        <f t="shared" si="159"/>
        <v>449</v>
      </c>
      <c r="B457" s="154" t="s">
        <v>473</v>
      </c>
      <c r="C457" s="142" t="s">
        <v>473</v>
      </c>
      <c r="D457" s="143">
        <v>115</v>
      </c>
      <c r="E457" s="61">
        <f>'A-RR Cross-Reference '!FA457</f>
        <v>0</v>
      </c>
      <c r="AQ457" s="61">
        <f t="shared" si="148"/>
        <v>0</v>
      </c>
      <c r="AR457" s="38">
        <f t="shared" ref="AR457" si="172">SUM(E457,AQ457)</f>
        <v>0</v>
      </c>
      <c r="AT457" s="36">
        <f t="shared" ref="AT457" si="173">SUM(AR457:AS457)</f>
        <v>0</v>
      </c>
    </row>
    <row r="458" spans="1:46" x14ac:dyDescent="0.25">
      <c r="A458" s="21">
        <f t="shared" si="159"/>
        <v>450</v>
      </c>
      <c r="B458" s="293" t="s">
        <v>474</v>
      </c>
      <c r="C458" s="294"/>
      <c r="D458" s="295"/>
      <c r="E458" s="108">
        <f t="shared" ref="E458:AT458" si="174">SUM(E457)</f>
        <v>0</v>
      </c>
      <c r="F458" s="108">
        <f t="shared" si="174"/>
        <v>0</v>
      </c>
      <c r="G458" s="108">
        <f t="shared" si="174"/>
        <v>0</v>
      </c>
      <c r="H458" s="108">
        <f t="shared" si="174"/>
        <v>0</v>
      </c>
      <c r="I458" s="108">
        <f t="shared" si="174"/>
        <v>0</v>
      </c>
      <c r="J458" s="108">
        <f t="shared" si="174"/>
        <v>0</v>
      </c>
      <c r="K458" s="108">
        <f t="shared" si="174"/>
        <v>0</v>
      </c>
      <c r="L458" s="108">
        <f t="shared" si="174"/>
        <v>0</v>
      </c>
      <c r="M458" s="108">
        <f t="shared" si="174"/>
        <v>0</v>
      </c>
      <c r="N458" s="108">
        <f t="shared" si="174"/>
        <v>0</v>
      </c>
      <c r="O458" s="108">
        <f t="shared" si="174"/>
        <v>0</v>
      </c>
      <c r="P458" s="108">
        <f t="shared" si="174"/>
        <v>0</v>
      </c>
      <c r="Q458" s="108">
        <f t="shared" si="174"/>
        <v>0</v>
      </c>
      <c r="R458" s="108">
        <f t="shared" si="174"/>
        <v>0</v>
      </c>
      <c r="S458" s="108">
        <f t="shared" si="174"/>
        <v>0</v>
      </c>
      <c r="T458" s="108">
        <f t="shared" si="174"/>
        <v>0</v>
      </c>
      <c r="U458" s="108">
        <f t="shared" si="174"/>
        <v>0</v>
      </c>
      <c r="V458" s="108">
        <f t="shared" si="174"/>
        <v>0</v>
      </c>
      <c r="W458" s="108">
        <f t="shared" si="174"/>
        <v>0</v>
      </c>
      <c r="X458" s="108">
        <f t="shared" si="174"/>
        <v>0</v>
      </c>
      <c r="Y458" s="108">
        <f t="shared" si="174"/>
        <v>0</v>
      </c>
      <c r="Z458" s="108">
        <f t="shared" si="174"/>
        <v>0</v>
      </c>
      <c r="AA458" s="108">
        <f t="shared" si="174"/>
        <v>0</v>
      </c>
      <c r="AB458" s="108">
        <f t="shared" si="174"/>
        <v>0</v>
      </c>
      <c r="AC458" s="108">
        <f t="shared" si="174"/>
        <v>0</v>
      </c>
      <c r="AD458" s="108">
        <f t="shared" si="174"/>
        <v>0</v>
      </c>
      <c r="AE458" s="108">
        <f t="shared" si="174"/>
        <v>0</v>
      </c>
      <c r="AF458" s="108">
        <f t="shared" si="174"/>
        <v>0</v>
      </c>
      <c r="AG458" s="108">
        <f t="shared" si="174"/>
        <v>0</v>
      </c>
      <c r="AH458" s="108">
        <f t="shared" si="174"/>
        <v>0</v>
      </c>
      <c r="AI458" s="108">
        <f t="shared" si="174"/>
        <v>0</v>
      </c>
      <c r="AJ458" s="108">
        <f t="shared" si="174"/>
        <v>0</v>
      </c>
      <c r="AK458" s="108">
        <f t="shared" si="174"/>
        <v>0</v>
      </c>
      <c r="AL458" s="108">
        <f t="shared" si="174"/>
        <v>0</v>
      </c>
      <c r="AM458" s="108">
        <f t="shared" si="174"/>
        <v>0</v>
      </c>
      <c r="AN458" s="108">
        <f t="shared" si="174"/>
        <v>0</v>
      </c>
      <c r="AO458" s="108">
        <f t="shared" si="174"/>
        <v>0</v>
      </c>
      <c r="AP458" s="108">
        <f t="shared" si="174"/>
        <v>0</v>
      </c>
      <c r="AQ458" s="108">
        <f t="shared" si="174"/>
        <v>0</v>
      </c>
      <c r="AR458" s="108">
        <f t="shared" si="174"/>
        <v>0</v>
      </c>
      <c r="AS458" s="108">
        <f t="shared" si="174"/>
        <v>0</v>
      </c>
      <c r="AT458" s="108">
        <f t="shared" si="174"/>
        <v>0</v>
      </c>
    </row>
    <row r="459" spans="1:46" x14ac:dyDescent="0.25">
      <c r="A459" s="21">
        <f t="shared" si="159"/>
        <v>451</v>
      </c>
      <c r="B459" s="290" t="s">
        <v>475</v>
      </c>
      <c r="C459" s="127" t="s">
        <v>476</v>
      </c>
      <c r="D459" s="128">
        <v>117.1</v>
      </c>
      <c r="E459" s="61">
        <f>'A-RR Cross-Reference '!FA459</f>
        <v>8654564.4700000007</v>
      </c>
      <c r="X459" s="61"/>
      <c r="AC459" s="122"/>
      <c r="AQ459" s="61">
        <f t="shared" si="148"/>
        <v>0</v>
      </c>
      <c r="AR459" s="38">
        <f t="shared" ref="AR459:AR462" si="175">SUM(E459,AQ459)</f>
        <v>8654564.4700000007</v>
      </c>
      <c r="AT459" s="36">
        <f t="shared" ref="AT459:AT462" si="176">SUM(AR459:AS459)</f>
        <v>8654564.4700000007</v>
      </c>
    </row>
    <row r="460" spans="1:46" x14ac:dyDescent="0.25">
      <c r="A460" s="21">
        <f t="shared" si="159"/>
        <v>452</v>
      </c>
      <c r="B460" s="291"/>
      <c r="C460" s="129" t="s">
        <v>477</v>
      </c>
      <c r="D460" s="130">
        <v>117.2</v>
      </c>
      <c r="E460" s="61">
        <f>'A-RR Cross-Reference '!FA460</f>
        <v>0</v>
      </c>
      <c r="AQ460" s="61">
        <f t="shared" si="148"/>
        <v>0</v>
      </c>
      <c r="AR460" s="38">
        <f t="shared" si="175"/>
        <v>0</v>
      </c>
      <c r="AT460" s="36">
        <f t="shared" si="176"/>
        <v>0</v>
      </c>
    </row>
    <row r="461" spans="1:46" x14ac:dyDescent="0.25">
      <c r="A461" s="21">
        <f t="shared" si="159"/>
        <v>453</v>
      </c>
      <c r="B461" s="291"/>
      <c r="C461" s="129" t="s">
        <v>478</v>
      </c>
      <c r="D461" s="130">
        <v>117.3</v>
      </c>
      <c r="E461" s="61">
        <f>'A-RR Cross-Reference '!FA461</f>
        <v>0</v>
      </c>
      <c r="AQ461" s="61">
        <f t="shared" si="148"/>
        <v>0</v>
      </c>
      <c r="AR461" s="38">
        <f t="shared" si="175"/>
        <v>0</v>
      </c>
      <c r="AT461" s="36">
        <f t="shared" si="176"/>
        <v>0</v>
      </c>
    </row>
    <row r="462" spans="1:46" x14ac:dyDescent="0.25">
      <c r="A462" s="21">
        <f t="shared" si="159"/>
        <v>454</v>
      </c>
      <c r="B462" s="292"/>
      <c r="C462" s="133" t="s">
        <v>479</v>
      </c>
      <c r="D462" s="134">
        <v>117.4</v>
      </c>
      <c r="E462" s="61">
        <f>'A-RR Cross-Reference '!FA462</f>
        <v>0</v>
      </c>
      <c r="AQ462" s="61">
        <f t="shared" si="148"/>
        <v>0</v>
      </c>
      <c r="AR462" s="38">
        <f t="shared" si="175"/>
        <v>0</v>
      </c>
      <c r="AT462" s="36">
        <f t="shared" si="176"/>
        <v>0</v>
      </c>
    </row>
    <row r="463" spans="1:46" ht="15.6" customHeight="1" outlineLevel="1" x14ac:dyDescent="0.25">
      <c r="A463" s="21">
        <f t="shared" si="159"/>
        <v>455</v>
      </c>
      <c r="B463" s="293" t="s">
        <v>480</v>
      </c>
      <c r="C463" s="294"/>
      <c r="D463" s="295"/>
      <c r="E463" s="108">
        <f t="shared" ref="E463:AT463" si="177">SUM(E459:E462)</f>
        <v>8654564.4700000007</v>
      </c>
      <c r="F463" s="108">
        <f t="shared" si="177"/>
        <v>0</v>
      </c>
      <c r="G463" s="108">
        <f t="shared" si="177"/>
        <v>0</v>
      </c>
      <c r="H463" s="108">
        <f t="shared" si="177"/>
        <v>0</v>
      </c>
      <c r="I463" s="108">
        <f t="shared" si="177"/>
        <v>0</v>
      </c>
      <c r="J463" s="108">
        <f t="shared" si="177"/>
        <v>0</v>
      </c>
      <c r="K463" s="108">
        <f t="shared" si="177"/>
        <v>0</v>
      </c>
      <c r="L463" s="108">
        <f t="shared" si="177"/>
        <v>0</v>
      </c>
      <c r="M463" s="108">
        <f t="shared" si="177"/>
        <v>0</v>
      </c>
      <c r="N463" s="108">
        <f t="shared" si="177"/>
        <v>0</v>
      </c>
      <c r="O463" s="108">
        <f t="shared" si="177"/>
        <v>0</v>
      </c>
      <c r="P463" s="108">
        <f t="shared" si="177"/>
        <v>0</v>
      </c>
      <c r="Q463" s="108">
        <f t="shared" si="177"/>
        <v>0</v>
      </c>
      <c r="R463" s="108">
        <f t="shared" si="177"/>
        <v>0</v>
      </c>
      <c r="S463" s="108">
        <f t="shared" si="177"/>
        <v>0</v>
      </c>
      <c r="T463" s="108">
        <f t="shared" si="177"/>
        <v>0</v>
      </c>
      <c r="U463" s="108">
        <f t="shared" si="177"/>
        <v>0</v>
      </c>
      <c r="V463" s="108">
        <f t="shared" si="177"/>
        <v>0</v>
      </c>
      <c r="W463" s="108">
        <f t="shared" si="177"/>
        <v>0</v>
      </c>
      <c r="X463" s="108">
        <f t="shared" si="177"/>
        <v>0</v>
      </c>
      <c r="Y463" s="108">
        <f t="shared" si="177"/>
        <v>0</v>
      </c>
      <c r="Z463" s="108">
        <f t="shared" si="177"/>
        <v>0</v>
      </c>
      <c r="AA463" s="108">
        <f t="shared" si="177"/>
        <v>0</v>
      </c>
      <c r="AB463" s="108">
        <f t="shared" si="177"/>
        <v>0</v>
      </c>
      <c r="AC463" s="108">
        <f t="shared" si="177"/>
        <v>0</v>
      </c>
      <c r="AD463" s="108">
        <f t="shared" si="177"/>
        <v>0</v>
      </c>
      <c r="AE463" s="108">
        <f t="shared" si="177"/>
        <v>0</v>
      </c>
      <c r="AF463" s="108">
        <f t="shared" si="177"/>
        <v>0</v>
      </c>
      <c r="AG463" s="108">
        <f t="shared" si="177"/>
        <v>0</v>
      </c>
      <c r="AH463" s="108">
        <f t="shared" si="177"/>
        <v>0</v>
      </c>
      <c r="AI463" s="108">
        <f t="shared" si="177"/>
        <v>0</v>
      </c>
      <c r="AJ463" s="108">
        <f t="shared" si="177"/>
        <v>0</v>
      </c>
      <c r="AK463" s="108">
        <f t="shared" si="177"/>
        <v>0</v>
      </c>
      <c r="AL463" s="108">
        <f t="shared" si="177"/>
        <v>0</v>
      </c>
      <c r="AM463" s="108">
        <f t="shared" si="177"/>
        <v>0</v>
      </c>
      <c r="AN463" s="108">
        <f t="shared" si="177"/>
        <v>0</v>
      </c>
      <c r="AO463" s="108">
        <f t="shared" si="177"/>
        <v>0</v>
      </c>
      <c r="AP463" s="108">
        <f t="shared" si="177"/>
        <v>0</v>
      </c>
      <c r="AQ463" s="108">
        <f t="shared" si="177"/>
        <v>0</v>
      </c>
      <c r="AR463" s="108">
        <f t="shared" si="177"/>
        <v>8654564.4700000007</v>
      </c>
      <c r="AS463" s="108">
        <f t="shared" si="177"/>
        <v>0</v>
      </c>
      <c r="AT463" s="108">
        <f t="shared" si="177"/>
        <v>8654564.4700000007</v>
      </c>
    </row>
    <row r="464" spans="1:46" ht="16.5" outlineLevel="1" thickBot="1" x14ac:dyDescent="0.3">
      <c r="A464" s="21">
        <f t="shared" si="159"/>
        <v>456</v>
      </c>
      <c r="B464" s="296" t="s">
        <v>481</v>
      </c>
      <c r="C464" s="296"/>
      <c r="D464" s="297"/>
      <c r="E464" s="155">
        <f t="shared" ref="E464:AT464" si="178">+E335+E358+E360+E447+E454+E456+E458+E463</f>
        <v>3107818078.875433</v>
      </c>
      <c r="F464" s="155">
        <f t="shared" si="178"/>
        <v>0</v>
      </c>
      <c r="G464" s="155">
        <f t="shared" si="178"/>
        <v>0</v>
      </c>
      <c r="H464" s="155">
        <f t="shared" si="178"/>
        <v>0</v>
      </c>
      <c r="I464" s="155">
        <f t="shared" si="178"/>
        <v>0</v>
      </c>
      <c r="J464" s="155">
        <f t="shared" si="178"/>
        <v>0</v>
      </c>
      <c r="K464" s="155">
        <f t="shared" si="178"/>
        <v>0</v>
      </c>
      <c r="L464" s="155">
        <f t="shared" si="178"/>
        <v>0</v>
      </c>
      <c r="M464" s="155">
        <f t="shared" si="178"/>
        <v>0</v>
      </c>
      <c r="N464" s="155">
        <f t="shared" si="178"/>
        <v>0</v>
      </c>
      <c r="O464" s="155">
        <f t="shared" si="178"/>
        <v>0</v>
      </c>
      <c r="P464" s="155">
        <f t="shared" si="178"/>
        <v>0</v>
      </c>
      <c r="Q464" s="155">
        <f t="shared" si="178"/>
        <v>0</v>
      </c>
      <c r="R464" s="155">
        <f t="shared" si="178"/>
        <v>0</v>
      </c>
      <c r="S464" s="155">
        <f t="shared" si="178"/>
        <v>0</v>
      </c>
      <c r="T464" s="155">
        <f t="shared" si="178"/>
        <v>0</v>
      </c>
      <c r="U464" s="155">
        <f t="shared" si="178"/>
        <v>0</v>
      </c>
      <c r="V464" s="155">
        <f t="shared" si="178"/>
        <v>0</v>
      </c>
      <c r="W464" s="155">
        <f t="shared" si="178"/>
        <v>0</v>
      </c>
      <c r="X464" s="155">
        <f t="shared" si="178"/>
        <v>0</v>
      </c>
      <c r="Y464" s="155">
        <f t="shared" si="178"/>
        <v>0</v>
      </c>
      <c r="Z464" s="155">
        <f t="shared" si="178"/>
        <v>0</v>
      </c>
      <c r="AA464" s="155">
        <f t="shared" si="178"/>
        <v>0</v>
      </c>
      <c r="AB464" s="155">
        <f t="shared" si="178"/>
        <v>0</v>
      </c>
      <c r="AC464" s="155">
        <f t="shared" si="178"/>
        <v>0</v>
      </c>
      <c r="AD464" s="155">
        <f t="shared" si="178"/>
        <v>0</v>
      </c>
      <c r="AE464" s="155">
        <f t="shared" si="178"/>
        <v>0</v>
      </c>
      <c r="AF464" s="155">
        <f t="shared" si="178"/>
        <v>0</v>
      </c>
      <c r="AG464" s="155">
        <f t="shared" si="178"/>
        <v>0</v>
      </c>
      <c r="AH464" s="155">
        <f t="shared" si="178"/>
        <v>-170073353.20089793</v>
      </c>
      <c r="AI464" s="155">
        <f t="shared" si="178"/>
        <v>3310956.651052</v>
      </c>
      <c r="AJ464" s="155">
        <f t="shared" si="178"/>
        <v>195428220.33575806</v>
      </c>
      <c r="AK464" s="155">
        <f t="shared" si="178"/>
        <v>79423875.019999996</v>
      </c>
      <c r="AL464" s="155">
        <f t="shared" si="178"/>
        <v>1964615.387256</v>
      </c>
      <c r="AM464" s="155">
        <f t="shared" si="178"/>
        <v>37211508.48652</v>
      </c>
      <c r="AN464" s="155">
        <f t="shared" si="178"/>
        <v>0</v>
      </c>
      <c r="AO464" s="155">
        <f t="shared" si="178"/>
        <v>0</v>
      </c>
      <c r="AP464" s="155">
        <f t="shared" si="178"/>
        <v>0</v>
      </c>
      <c r="AQ464" s="155">
        <f t="shared" si="178"/>
        <v>147265822.67968813</v>
      </c>
      <c r="AR464" s="155">
        <f t="shared" si="178"/>
        <v>3255083901.5551209</v>
      </c>
      <c r="AS464" s="155">
        <f t="shared" si="178"/>
        <v>0</v>
      </c>
      <c r="AT464" s="155">
        <f t="shared" si="178"/>
        <v>3255083901.5551209</v>
      </c>
    </row>
    <row r="465" spans="1:46" outlineLevel="1" x14ac:dyDescent="0.25">
      <c r="A465" s="21">
        <f t="shared" si="159"/>
        <v>457</v>
      </c>
      <c r="B465" s="135" t="s">
        <v>482</v>
      </c>
      <c r="C465" s="156" t="s">
        <v>482</v>
      </c>
      <c r="D465" s="157">
        <v>165</v>
      </c>
      <c r="E465" s="61">
        <f>'A-RR Cross-Reference '!FA465</f>
        <v>0</v>
      </c>
      <c r="AQ465" s="61">
        <f t="shared" ref="AQ465" si="179">SUM(F465:AP465)</f>
        <v>0</v>
      </c>
      <c r="AR465" s="38">
        <f t="shared" ref="AR465" si="180">SUM(E465,AQ465)</f>
        <v>0</v>
      </c>
      <c r="AT465" s="36">
        <f t="shared" ref="AT465" si="181">SUM(AR465:AS465)</f>
        <v>0</v>
      </c>
    </row>
    <row r="466" spans="1:46" x14ac:dyDescent="0.25">
      <c r="A466" s="21">
        <f t="shared" si="159"/>
        <v>458</v>
      </c>
      <c r="B466" s="298" t="s">
        <v>483</v>
      </c>
      <c r="C466" s="299"/>
      <c r="D466" s="300"/>
      <c r="E466" s="108">
        <f t="shared" ref="E466:AT466" si="182">SUM(E465)</f>
        <v>0</v>
      </c>
      <c r="F466" s="108">
        <f t="shared" si="182"/>
        <v>0</v>
      </c>
      <c r="G466" s="108">
        <f t="shared" si="182"/>
        <v>0</v>
      </c>
      <c r="H466" s="108">
        <f t="shared" si="182"/>
        <v>0</v>
      </c>
      <c r="I466" s="108">
        <f t="shared" si="182"/>
        <v>0</v>
      </c>
      <c r="J466" s="108">
        <f t="shared" si="182"/>
        <v>0</v>
      </c>
      <c r="K466" s="108">
        <f t="shared" si="182"/>
        <v>0</v>
      </c>
      <c r="L466" s="108">
        <f t="shared" si="182"/>
        <v>0</v>
      </c>
      <c r="M466" s="108">
        <f t="shared" si="182"/>
        <v>0</v>
      </c>
      <c r="N466" s="108">
        <f t="shared" si="182"/>
        <v>0</v>
      </c>
      <c r="O466" s="108">
        <f t="shared" si="182"/>
        <v>0</v>
      </c>
      <c r="P466" s="108">
        <f t="shared" si="182"/>
        <v>0</v>
      </c>
      <c r="Q466" s="108">
        <f t="shared" si="182"/>
        <v>0</v>
      </c>
      <c r="R466" s="108">
        <f t="shared" si="182"/>
        <v>0</v>
      </c>
      <c r="S466" s="108">
        <f t="shared" si="182"/>
        <v>0</v>
      </c>
      <c r="T466" s="108">
        <f t="shared" si="182"/>
        <v>0</v>
      </c>
      <c r="U466" s="108">
        <f t="shared" si="182"/>
        <v>0</v>
      </c>
      <c r="V466" s="108">
        <f t="shared" si="182"/>
        <v>0</v>
      </c>
      <c r="W466" s="108">
        <f t="shared" si="182"/>
        <v>0</v>
      </c>
      <c r="X466" s="108">
        <f t="shared" si="182"/>
        <v>0</v>
      </c>
      <c r="Y466" s="108">
        <f t="shared" si="182"/>
        <v>0</v>
      </c>
      <c r="Z466" s="108">
        <f t="shared" si="182"/>
        <v>0</v>
      </c>
      <c r="AA466" s="108">
        <f t="shared" si="182"/>
        <v>0</v>
      </c>
      <c r="AB466" s="108">
        <f t="shared" si="182"/>
        <v>0</v>
      </c>
      <c r="AC466" s="108">
        <f t="shared" si="182"/>
        <v>0</v>
      </c>
      <c r="AD466" s="108">
        <f t="shared" si="182"/>
        <v>0</v>
      </c>
      <c r="AE466" s="108">
        <f t="shared" si="182"/>
        <v>0</v>
      </c>
      <c r="AF466" s="108">
        <f t="shared" si="182"/>
        <v>0</v>
      </c>
      <c r="AG466" s="108">
        <f t="shared" si="182"/>
        <v>0</v>
      </c>
      <c r="AH466" s="108">
        <f t="shared" si="182"/>
        <v>0</v>
      </c>
      <c r="AI466" s="108">
        <f t="shared" si="182"/>
        <v>0</v>
      </c>
      <c r="AJ466" s="108">
        <f t="shared" si="182"/>
        <v>0</v>
      </c>
      <c r="AK466" s="108">
        <f t="shared" si="182"/>
        <v>0</v>
      </c>
      <c r="AL466" s="108">
        <f t="shared" si="182"/>
        <v>0</v>
      </c>
      <c r="AM466" s="108">
        <f t="shared" si="182"/>
        <v>0</v>
      </c>
      <c r="AN466" s="108">
        <f t="shared" si="182"/>
        <v>0</v>
      </c>
      <c r="AO466" s="108">
        <f t="shared" si="182"/>
        <v>0</v>
      </c>
      <c r="AP466" s="108">
        <f t="shared" si="182"/>
        <v>0</v>
      </c>
      <c r="AQ466" s="108">
        <f t="shared" si="182"/>
        <v>0</v>
      </c>
      <c r="AR466" s="108">
        <f t="shared" si="182"/>
        <v>0</v>
      </c>
      <c r="AS466" s="108">
        <f t="shared" si="182"/>
        <v>0</v>
      </c>
      <c r="AT466" s="108">
        <f t="shared" si="182"/>
        <v>0</v>
      </c>
    </row>
    <row r="467" spans="1:46" ht="16.5" thickBot="1" x14ac:dyDescent="0.3">
      <c r="A467" s="21">
        <f t="shared" si="159"/>
        <v>459</v>
      </c>
      <c r="B467" s="270" t="s">
        <v>484</v>
      </c>
      <c r="C467" s="270"/>
      <c r="D467" s="271"/>
      <c r="E467" s="155">
        <f t="shared" ref="E467:AT467" si="183">+E464+E466</f>
        <v>3107818078.875433</v>
      </c>
      <c r="F467" s="155">
        <f t="shared" si="183"/>
        <v>0</v>
      </c>
      <c r="G467" s="155">
        <f t="shared" si="183"/>
        <v>0</v>
      </c>
      <c r="H467" s="155">
        <f t="shared" si="183"/>
        <v>0</v>
      </c>
      <c r="I467" s="155">
        <f t="shared" si="183"/>
        <v>0</v>
      </c>
      <c r="J467" s="155">
        <f t="shared" si="183"/>
        <v>0</v>
      </c>
      <c r="K467" s="155">
        <f t="shared" si="183"/>
        <v>0</v>
      </c>
      <c r="L467" s="155">
        <f t="shared" si="183"/>
        <v>0</v>
      </c>
      <c r="M467" s="155">
        <f t="shared" si="183"/>
        <v>0</v>
      </c>
      <c r="N467" s="155">
        <f t="shared" si="183"/>
        <v>0</v>
      </c>
      <c r="O467" s="155">
        <f t="shared" si="183"/>
        <v>0</v>
      </c>
      <c r="P467" s="155">
        <f t="shared" si="183"/>
        <v>0</v>
      </c>
      <c r="Q467" s="155">
        <f t="shared" si="183"/>
        <v>0</v>
      </c>
      <c r="R467" s="155">
        <f t="shared" si="183"/>
        <v>0</v>
      </c>
      <c r="S467" s="155">
        <f t="shared" si="183"/>
        <v>0</v>
      </c>
      <c r="T467" s="155">
        <f t="shared" si="183"/>
        <v>0</v>
      </c>
      <c r="U467" s="155">
        <f t="shared" si="183"/>
        <v>0</v>
      </c>
      <c r="V467" s="155">
        <f t="shared" si="183"/>
        <v>0</v>
      </c>
      <c r="W467" s="155">
        <f t="shared" si="183"/>
        <v>0</v>
      </c>
      <c r="X467" s="155">
        <f t="shared" si="183"/>
        <v>0</v>
      </c>
      <c r="Y467" s="155">
        <f t="shared" si="183"/>
        <v>0</v>
      </c>
      <c r="Z467" s="155">
        <f t="shared" si="183"/>
        <v>0</v>
      </c>
      <c r="AA467" s="155">
        <f t="shared" si="183"/>
        <v>0</v>
      </c>
      <c r="AB467" s="155">
        <f t="shared" si="183"/>
        <v>0</v>
      </c>
      <c r="AC467" s="155">
        <f t="shared" si="183"/>
        <v>0</v>
      </c>
      <c r="AD467" s="155">
        <f t="shared" si="183"/>
        <v>0</v>
      </c>
      <c r="AE467" s="155">
        <f t="shared" si="183"/>
        <v>0</v>
      </c>
      <c r="AF467" s="155">
        <f t="shared" si="183"/>
        <v>0</v>
      </c>
      <c r="AG467" s="155">
        <f t="shared" si="183"/>
        <v>0</v>
      </c>
      <c r="AH467" s="155">
        <f t="shared" si="183"/>
        <v>-170073353.20089793</v>
      </c>
      <c r="AI467" s="155">
        <f t="shared" si="183"/>
        <v>3310956.651052</v>
      </c>
      <c r="AJ467" s="155">
        <f t="shared" si="183"/>
        <v>195428220.33575806</v>
      </c>
      <c r="AK467" s="155">
        <f t="shared" si="183"/>
        <v>79423875.019999996</v>
      </c>
      <c r="AL467" s="155">
        <f t="shared" si="183"/>
        <v>1964615.387256</v>
      </c>
      <c r="AM467" s="155">
        <f t="shared" si="183"/>
        <v>37211508.48652</v>
      </c>
      <c r="AN467" s="155">
        <f t="shared" si="183"/>
        <v>0</v>
      </c>
      <c r="AO467" s="155">
        <f t="shared" si="183"/>
        <v>0</v>
      </c>
      <c r="AP467" s="155">
        <f t="shared" si="183"/>
        <v>0</v>
      </c>
      <c r="AQ467" s="155">
        <f t="shared" si="183"/>
        <v>147265822.67968813</v>
      </c>
      <c r="AR467" s="155">
        <f t="shared" si="183"/>
        <v>3255083901.5551209</v>
      </c>
      <c r="AS467" s="155">
        <f t="shared" si="183"/>
        <v>0</v>
      </c>
      <c r="AT467" s="155">
        <f t="shared" si="183"/>
        <v>3255083901.5551209</v>
      </c>
    </row>
    <row r="468" spans="1:46" x14ac:dyDescent="0.25">
      <c r="A468" s="21">
        <f t="shared" si="159"/>
        <v>460</v>
      </c>
      <c r="B468" s="301" t="s">
        <v>485</v>
      </c>
      <c r="C468" s="93" t="s">
        <v>486</v>
      </c>
      <c r="D468" s="94">
        <v>182.3</v>
      </c>
      <c r="E468" s="61">
        <f>'A-RR Cross-Reference '!FA468</f>
        <v>6599937.110448258</v>
      </c>
      <c r="X468" s="61"/>
      <c r="Y468" s="61"/>
      <c r="AB468" s="61">
        <v>-37288851.254933633</v>
      </c>
      <c r="AC468" s="61"/>
      <c r="AH468" s="61"/>
      <c r="AJ468" s="61"/>
      <c r="AN468" s="170"/>
      <c r="AO468" s="170">
        <v>-1092864.8413645327</v>
      </c>
      <c r="AQ468" s="61">
        <f t="shared" ref="AQ468:AQ489" si="184">SUM(F468:AP468)</f>
        <v>-38381716.096298166</v>
      </c>
      <c r="AR468" s="38">
        <f t="shared" ref="AR468:AR470" si="185">SUM(E468,AQ468)</f>
        <v>-31781778.985849909</v>
      </c>
      <c r="AT468" s="36">
        <f t="shared" ref="AT468:AT470" si="186">SUM(AR468:AS468)</f>
        <v>-31781778.985849909</v>
      </c>
    </row>
    <row r="469" spans="1:46" x14ac:dyDescent="0.25">
      <c r="A469" s="21">
        <f t="shared" si="159"/>
        <v>461</v>
      </c>
      <c r="B469" s="302"/>
      <c r="C469" s="72" t="s">
        <v>487</v>
      </c>
      <c r="D469" s="74">
        <v>186</v>
      </c>
      <c r="E469" s="61">
        <f>'A-RR Cross-Reference '!FA469</f>
        <v>-4911962.9605480805</v>
      </c>
      <c r="X469" s="61"/>
      <c r="Y469" s="61"/>
      <c r="AC469" s="61">
        <v>-57316390.590584017</v>
      </c>
      <c r="AD469" s="61">
        <v>-4465031.0664051175</v>
      </c>
      <c r="AF469" s="61">
        <v>0</v>
      </c>
      <c r="AH469" s="61"/>
      <c r="AJ469" s="61"/>
      <c r="AN469" s="54">
        <v>-536569.39991124999</v>
      </c>
      <c r="AO469" s="61">
        <v>-536595.4603125006</v>
      </c>
      <c r="AP469" s="54">
        <v>0</v>
      </c>
      <c r="AQ469" s="61">
        <f t="shared" si="184"/>
        <v>-62854586.517212883</v>
      </c>
      <c r="AR469" s="38">
        <f t="shared" si="185"/>
        <v>-67766549.477760971</v>
      </c>
      <c r="AT469" s="36">
        <f t="shared" si="186"/>
        <v>-67766549.477760971</v>
      </c>
    </row>
    <row r="470" spans="1:46" x14ac:dyDescent="0.25">
      <c r="A470" s="21">
        <f t="shared" si="159"/>
        <v>462</v>
      </c>
      <c r="B470" s="303"/>
      <c r="C470" s="75" t="s">
        <v>488</v>
      </c>
      <c r="D470" s="76">
        <v>190</v>
      </c>
      <c r="E470" s="61">
        <f>'A-RR Cross-Reference '!FA470</f>
        <v>65844549.022542909</v>
      </c>
      <c r="I470" s="54">
        <v>6797605.0150674582</v>
      </c>
      <c r="J470" s="54"/>
      <c r="X470" s="61"/>
      <c r="Y470" s="61"/>
      <c r="AB470" s="61">
        <v>-7250856.9321013987</v>
      </c>
      <c r="AC470" s="61">
        <v>3460759.9553839993</v>
      </c>
      <c r="AD470" s="61">
        <v>937656.52394507395</v>
      </c>
      <c r="AF470" s="61">
        <v>0</v>
      </c>
      <c r="AH470" s="61"/>
      <c r="AJ470" s="61"/>
      <c r="AK470" s="61">
        <v>-1965130.8000000003</v>
      </c>
      <c r="AL470" s="61">
        <v>-74494.367795999991</v>
      </c>
      <c r="AM470" s="61">
        <v>-1527584.2676960002</v>
      </c>
      <c r="AN470" s="54">
        <v>112679.57398136266</v>
      </c>
      <c r="AO470" s="61">
        <v>65444.767247197982</v>
      </c>
      <c r="AP470" s="54">
        <v>0</v>
      </c>
      <c r="AQ470" s="61">
        <f t="shared" si="184"/>
        <v>556079.4680316929</v>
      </c>
      <c r="AR470" s="38">
        <f t="shared" si="185"/>
        <v>66400628.490574598</v>
      </c>
      <c r="AT470" s="36">
        <f t="shared" si="186"/>
        <v>66400628.490574598</v>
      </c>
    </row>
    <row r="471" spans="1:46" x14ac:dyDescent="0.25">
      <c r="A471" s="21">
        <f t="shared" si="159"/>
        <v>463</v>
      </c>
      <c r="B471" s="278" t="s">
        <v>489</v>
      </c>
      <c r="C471" s="279"/>
      <c r="D471" s="280"/>
      <c r="E471" s="108">
        <f t="shared" ref="E471:AQ471" si="187">SUM(E468:E470)</f>
        <v>67532523.172443092</v>
      </c>
      <c r="F471" s="108">
        <f t="shared" si="187"/>
        <v>0</v>
      </c>
      <c r="G471" s="108">
        <f t="shared" si="187"/>
        <v>0</v>
      </c>
      <c r="H471" s="108">
        <f t="shared" si="187"/>
        <v>0</v>
      </c>
      <c r="I471" s="108">
        <f t="shared" si="187"/>
        <v>6797605.0150674582</v>
      </c>
      <c r="J471" s="108">
        <f t="shared" si="187"/>
        <v>0</v>
      </c>
      <c r="K471" s="108">
        <f t="shared" si="187"/>
        <v>0</v>
      </c>
      <c r="L471" s="108">
        <f t="shared" si="187"/>
        <v>0</v>
      </c>
      <c r="M471" s="108">
        <f t="shared" si="187"/>
        <v>0</v>
      </c>
      <c r="N471" s="108">
        <f t="shared" si="187"/>
        <v>0</v>
      </c>
      <c r="O471" s="108">
        <f t="shared" si="187"/>
        <v>0</v>
      </c>
      <c r="P471" s="108">
        <f t="shared" si="187"/>
        <v>0</v>
      </c>
      <c r="Q471" s="108">
        <f t="shared" si="187"/>
        <v>0</v>
      </c>
      <c r="R471" s="108">
        <f t="shared" si="187"/>
        <v>0</v>
      </c>
      <c r="S471" s="108">
        <f t="shared" si="187"/>
        <v>0</v>
      </c>
      <c r="T471" s="108">
        <f t="shared" si="187"/>
        <v>0</v>
      </c>
      <c r="U471" s="108">
        <f t="shared" si="187"/>
        <v>0</v>
      </c>
      <c r="V471" s="108">
        <f t="shared" si="187"/>
        <v>0</v>
      </c>
      <c r="W471" s="108">
        <f t="shared" si="187"/>
        <v>0</v>
      </c>
      <c r="X471" s="108">
        <f t="shared" si="187"/>
        <v>0</v>
      </c>
      <c r="Y471" s="108">
        <f t="shared" si="187"/>
        <v>0</v>
      </c>
      <c r="Z471" s="108">
        <f t="shared" si="187"/>
        <v>0</v>
      </c>
      <c r="AA471" s="108">
        <f t="shared" si="187"/>
        <v>0</v>
      </c>
      <c r="AB471" s="108">
        <f>SUM(AB468:AB470)</f>
        <v>-44539708.187035032</v>
      </c>
      <c r="AC471" s="108">
        <f t="shared" si="187"/>
        <v>-53855630.635200016</v>
      </c>
      <c r="AD471" s="108">
        <f t="shared" si="187"/>
        <v>-3527374.5424600434</v>
      </c>
      <c r="AE471" s="108">
        <f t="shared" si="187"/>
        <v>0</v>
      </c>
      <c r="AF471" s="108">
        <f t="shared" si="187"/>
        <v>0</v>
      </c>
      <c r="AG471" s="108">
        <f t="shared" si="187"/>
        <v>0</v>
      </c>
      <c r="AH471" s="108">
        <f t="shared" ref="AH471" si="188">SUM(AH468:AH470)</f>
        <v>0</v>
      </c>
      <c r="AI471" s="108">
        <f t="shared" si="187"/>
        <v>0</v>
      </c>
      <c r="AJ471" s="108">
        <f t="shared" ref="AJ471:AM471" si="189">SUM(AJ468:AJ470)</f>
        <v>0</v>
      </c>
      <c r="AK471" s="108">
        <f t="shared" si="189"/>
        <v>-1965130.8000000003</v>
      </c>
      <c r="AL471" s="108">
        <f t="shared" si="189"/>
        <v>-74494.367795999991</v>
      </c>
      <c r="AM471" s="108">
        <f t="shared" si="189"/>
        <v>-1527584.2676960002</v>
      </c>
      <c r="AN471" s="108">
        <f t="shared" si="187"/>
        <v>-423889.82592988736</v>
      </c>
      <c r="AO471" s="108">
        <f t="shared" si="187"/>
        <v>-1564015.5344298354</v>
      </c>
      <c r="AP471" s="108">
        <f t="shared" si="187"/>
        <v>0</v>
      </c>
      <c r="AQ471" s="108">
        <f t="shared" si="187"/>
        <v>-100680223.14547937</v>
      </c>
      <c r="AR471" s="108">
        <f t="shared" ref="AR471:AT471" si="190">SUM(AR468:AR470)</f>
        <v>-33147699.973036289</v>
      </c>
      <c r="AS471" s="108">
        <f t="shared" si="190"/>
        <v>0</v>
      </c>
      <c r="AT471" s="108">
        <f t="shared" si="190"/>
        <v>-33147699.973036289</v>
      </c>
    </row>
    <row r="472" spans="1:46" ht="31.5" outlineLevel="2" x14ac:dyDescent="0.25">
      <c r="A472" s="21">
        <f t="shared" si="159"/>
        <v>464</v>
      </c>
      <c r="B472" s="281" t="s">
        <v>490</v>
      </c>
      <c r="C472" s="88" t="s">
        <v>491</v>
      </c>
      <c r="D472" s="89">
        <v>228.1</v>
      </c>
      <c r="E472" s="61">
        <f>'A-RR Cross-Reference '!FA472</f>
        <v>0</v>
      </c>
      <c r="AM472" s="61"/>
      <c r="AQ472" s="61">
        <f t="shared" si="184"/>
        <v>0</v>
      </c>
      <c r="AR472" s="38">
        <f t="shared" ref="AR472:AR477" si="191">SUM(E472,AQ472)</f>
        <v>0</v>
      </c>
      <c r="AT472" s="36">
        <f t="shared" ref="AT472:AT477" si="192">SUM(AR472:AS472)</f>
        <v>0</v>
      </c>
    </row>
    <row r="473" spans="1:46" ht="31.5" outlineLevel="2" x14ac:dyDescent="0.25">
      <c r="A473" s="21">
        <f t="shared" si="159"/>
        <v>465</v>
      </c>
      <c r="B473" s="282"/>
      <c r="C473" s="111" t="s">
        <v>492</v>
      </c>
      <c r="D473" s="121">
        <v>228.2</v>
      </c>
      <c r="E473" s="61">
        <f>'A-RR Cross-Reference '!FA473</f>
        <v>0</v>
      </c>
      <c r="AM473" s="61"/>
      <c r="AQ473" s="61">
        <f t="shared" si="184"/>
        <v>0</v>
      </c>
      <c r="AR473" s="38">
        <f t="shared" si="191"/>
        <v>0</v>
      </c>
      <c r="AT473" s="36">
        <f t="shared" si="192"/>
        <v>0</v>
      </c>
    </row>
    <row r="474" spans="1:46" ht="31.5" x14ac:dyDescent="0.25">
      <c r="A474" s="21">
        <f t="shared" si="159"/>
        <v>466</v>
      </c>
      <c r="B474" s="282"/>
      <c r="C474" s="111" t="s">
        <v>493</v>
      </c>
      <c r="D474" s="121">
        <v>228.3</v>
      </c>
      <c r="E474" s="61">
        <f>'A-RR Cross-Reference '!FA474</f>
        <v>0</v>
      </c>
      <c r="AM474" s="61"/>
      <c r="AQ474" s="61">
        <f t="shared" si="184"/>
        <v>0</v>
      </c>
      <c r="AR474" s="38">
        <f t="shared" si="191"/>
        <v>0</v>
      </c>
      <c r="AT474" s="36">
        <f t="shared" si="192"/>
        <v>0</v>
      </c>
    </row>
    <row r="475" spans="1:46" ht="31.5" x14ac:dyDescent="0.25">
      <c r="A475" s="21">
        <f t="shared" si="159"/>
        <v>467</v>
      </c>
      <c r="B475" s="282"/>
      <c r="C475" s="111" t="s">
        <v>494</v>
      </c>
      <c r="D475" s="121">
        <v>228.4</v>
      </c>
      <c r="E475" s="61">
        <f>'A-RR Cross-Reference '!FA475</f>
        <v>0</v>
      </c>
      <c r="AM475" s="61"/>
      <c r="AQ475" s="61">
        <f t="shared" si="184"/>
        <v>0</v>
      </c>
      <c r="AR475" s="38">
        <f t="shared" si="191"/>
        <v>0</v>
      </c>
      <c r="AT475" s="36">
        <f t="shared" si="192"/>
        <v>0</v>
      </c>
    </row>
    <row r="476" spans="1:46" outlineLevel="1" x14ac:dyDescent="0.25">
      <c r="A476" s="21">
        <f t="shared" si="159"/>
        <v>468</v>
      </c>
      <c r="B476" s="282"/>
      <c r="C476" s="111" t="s">
        <v>495</v>
      </c>
      <c r="D476" s="112">
        <v>229</v>
      </c>
      <c r="E476" s="61">
        <f>'A-RR Cross-Reference '!FA476</f>
        <v>0</v>
      </c>
      <c r="AM476" s="61"/>
      <c r="AQ476" s="61">
        <f t="shared" si="184"/>
        <v>0</v>
      </c>
      <c r="AR476" s="38">
        <f t="shared" si="191"/>
        <v>0</v>
      </c>
      <c r="AT476" s="36">
        <f t="shared" si="192"/>
        <v>0</v>
      </c>
    </row>
    <row r="477" spans="1:46" outlineLevel="1" x14ac:dyDescent="0.25">
      <c r="A477" s="21">
        <f t="shared" si="159"/>
        <v>469</v>
      </c>
      <c r="B477" s="283"/>
      <c r="C477" s="90" t="s">
        <v>496</v>
      </c>
      <c r="D477" s="113">
        <v>230</v>
      </c>
      <c r="E477" s="61">
        <f>'A-RR Cross-Reference '!FA477</f>
        <v>-14456931.210764</v>
      </c>
      <c r="X477" s="61"/>
      <c r="Y477" s="61"/>
      <c r="AC477" s="61"/>
      <c r="AH477" s="61"/>
      <c r="AJ477" s="61"/>
      <c r="AM477" s="61"/>
      <c r="AQ477" s="61">
        <f t="shared" si="184"/>
        <v>0</v>
      </c>
      <c r="AR477" s="38">
        <f t="shared" si="191"/>
        <v>-14456931.210764</v>
      </c>
      <c r="AT477" s="36">
        <f t="shared" si="192"/>
        <v>-14456931.210764</v>
      </c>
    </row>
    <row r="478" spans="1:46" outlineLevel="1" x14ac:dyDescent="0.25">
      <c r="A478" s="21">
        <f t="shared" si="159"/>
        <v>470</v>
      </c>
      <c r="B478" s="284" t="s">
        <v>497</v>
      </c>
      <c r="C478" s="285"/>
      <c r="D478" s="286"/>
      <c r="E478" s="108">
        <f t="shared" ref="E478:AT478" si="193">SUM(E472:E477)</f>
        <v>-14456931.210764</v>
      </c>
      <c r="F478" s="108">
        <f t="shared" si="193"/>
        <v>0</v>
      </c>
      <c r="G478" s="108">
        <f t="shared" si="193"/>
        <v>0</v>
      </c>
      <c r="H478" s="108">
        <f t="shared" si="193"/>
        <v>0</v>
      </c>
      <c r="I478" s="108">
        <f t="shared" si="193"/>
        <v>0</v>
      </c>
      <c r="J478" s="108">
        <f t="shared" si="193"/>
        <v>0</v>
      </c>
      <c r="K478" s="108">
        <f t="shared" si="193"/>
        <v>0</v>
      </c>
      <c r="L478" s="108">
        <f t="shared" si="193"/>
        <v>0</v>
      </c>
      <c r="M478" s="108">
        <f t="shared" si="193"/>
        <v>0</v>
      </c>
      <c r="N478" s="108">
        <f t="shared" si="193"/>
        <v>0</v>
      </c>
      <c r="O478" s="108">
        <f t="shared" si="193"/>
        <v>0</v>
      </c>
      <c r="P478" s="108">
        <f t="shared" si="193"/>
        <v>0</v>
      </c>
      <c r="Q478" s="108">
        <f t="shared" si="193"/>
        <v>0</v>
      </c>
      <c r="R478" s="108">
        <f t="shared" si="193"/>
        <v>0</v>
      </c>
      <c r="S478" s="108">
        <f t="shared" si="193"/>
        <v>0</v>
      </c>
      <c r="T478" s="108">
        <f t="shared" si="193"/>
        <v>0</v>
      </c>
      <c r="U478" s="108">
        <f t="shared" si="193"/>
        <v>0</v>
      </c>
      <c r="V478" s="108">
        <f t="shared" si="193"/>
        <v>0</v>
      </c>
      <c r="W478" s="108">
        <f t="shared" si="193"/>
        <v>0</v>
      </c>
      <c r="X478" s="108">
        <f t="shared" si="193"/>
        <v>0</v>
      </c>
      <c r="Y478" s="108">
        <f t="shared" si="193"/>
        <v>0</v>
      </c>
      <c r="Z478" s="108">
        <f t="shared" si="193"/>
        <v>0</v>
      </c>
      <c r="AA478" s="108">
        <f t="shared" si="193"/>
        <v>0</v>
      </c>
      <c r="AB478" s="108">
        <f t="shared" si="193"/>
        <v>0</v>
      </c>
      <c r="AC478" s="108">
        <f t="shared" si="193"/>
        <v>0</v>
      </c>
      <c r="AD478" s="108">
        <f t="shared" si="193"/>
        <v>0</v>
      </c>
      <c r="AE478" s="108">
        <f t="shared" si="193"/>
        <v>0</v>
      </c>
      <c r="AF478" s="108">
        <f t="shared" si="193"/>
        <v>0</v>
      </c>
      <c r="AG478" s="108">
        <f t="shared" si="193"/>
        <v>0</v>
      </c>
      <c r="AH478" s="108">
        <f t="shared" si="193"/>
        <v>0</v>
      </c>
      <c r="AI478" s="108">
        <f t="shared" si="193"/>
        <v>0</v>
      </c>
      <c r="AJ478" s="108">
        <f t="shared" si="193"/>
        <v>0</v>
      </c>
      <c r="AK478" s="108">
        <f t="shared" si="193"/>
        <v>0</v>
      </c>
      <c r="AL478" s="108">
        <f t="shared" si="193"/>
        <v>0</v>
      </c>
      <c r="AM478" s="108">
        <f t="shared" si="193"/>
        <v>0</v>
      </c>
      <c r="AN478" s="108">
        <f t="shared" si="193"/>
        <v>0</v>
      </c>
      <c r="AO478" s="108">
        <f t="shared" si="193"/>
        <v>0</v>
      </c>
      <c r="AP478" s="108">
        <f t="shared" si="193"/>
        <v>0</v>
      </c>
      <c r="AQ478" s="108">
        <f t="shared" si="193"/>
        <v>0</v>
      </c>
      <c r="AR478" s="108">
        <f t="shared" si="193"/>
        <v>-14456931.210764</v>
      </c>
      <c r="AS478" s="108">
        <f t="shared" si="193"/>
        <v>0</v>
      </c>
      <c r="AT478" s="108">
        <f t="shared" si="193"/>
        <v>-14456931.210764</v>
      </c>
    </row>
    <row r="479" spans="1:46" ht="31.5" outlineLevel="1" x14ac:dyDescent="0.25">
      <c r="A479" s="21">
        <f t="shared" si="159"/>
        <v>471</v>
      </c>
      <c r="B479" s="158" t="s">
        <v>498</v>
      </c>
      <c r="C479" s="104" t="s">
        <v>498</v>
      </c>
      <c r="D479" s="74">
        <v>235</v>
      </c>
      <c r="E479" s="61">
        <f>'A-RR Cross-Reference '!FA479</f>
        <v>0</v>
      </c>
      <c r="AM479" s="61"/>
      <c r="AQ479" s="61">
        <f t="shared" si="184"/>
        <v>0</v>
      </c>
      <c r="AR479" s="38">
        <f t="shared" ref="AR479" si="194">SUM(E479,AQ479)</f>
        <v>0</v>
      </c>
      <c r="AT479" s="36">
        <f t="shared" ref="AT479" si="195">SUM(AR479:AS479)</f>
        <v>0</v>
      </c>
    </row>
    <row r="480" spans="1:46" outlineLevel="1" x14ac:dyDescent="0.25">
      <c r="A480" s="21">
        <f t="shared" si="159"/>
        <v>472</v>
      </c>
      <c r="B480" s="270" t="s">
        <v>499</v>
      </c>
      <c r="C480" s="270"/>
      <c r="D480" s="271"/>
      <c r="E480" s="159">
        <f t="shared" ref="E480:AT480" si="196">+E478+E471</f>
        <v>53075591.961679094</v>
      </c>
      <c r="F480" s="159">
        <f t="shared" si="196"/>
        <v>0</v>
      </c>
      <c r="G480" s="159">
        <f t="shared" si="196"/>
        <v>0</v>
      </c>
      <c r="H480" s="159">
        <f t="shared" si="196"/>
        <v>0</v>
      </c>
      <c r="I480" s="159">
        <f t="shared" si="196"/>
        <v>6797605.0150674582</v>
      </c>
      <c r="J480" s="159">
        <f t="shared" si="196"/>
        <v>0</v>
      </c>
      <c r="K480" s="159">
        <f t="shared" si="196"/>
        <v>0</v>
      </c>
      <c r="L480" s="159">
        <f t="shared" si="196"/>
        <v>0</v>
      </c>
      <c r="M480" s="159">
        <f t="shared" si="196"/>
        <v>0</v>
      </c>
      <c r="N480" s="159">
        <f t="shared" si="196"/>
        <v>0</v>
      </c>
      <c r="O480" s="159">
        <f t="shared" si="196"/>
        <v>0</v>
      </c>
      <c r="P480" s="159">
        <f t="shared" si="196"/>
        <v>0</v>
      </c>
      <c r="Q480" s="159">
        <f t="shared" si="196"/>
        <v>0</v>
      </c>
      <c r="R480" s="159">
        <f t="shared" si="196"/>
        <v>0</v>
      </c>
      <c r="S480" s="159">
        <f t="shared" si="196"/>
        <v>0</v>
      </c>
      <c r="T480" s="159">
        <f t="shared" si="196"/>
        <v>0</v>
      </c>
      <c r="U480" s="159">
        <f t="shared" si="196"/>
        <v>0</v>
      </c>
      <c r="V480" s="159">
        <f t="shared" si="196"/>
        <v>0</v>
      </c>
      <c r="W480" s="159">
        <f t="shared" si="196"/>
        <v>0</v>
      </c>
      <c r="X480" s="159">
        <f t="shared" si="196"/>
        <v>0</v>
      </c>
      <c r="Y480" s="159">
        <f t="shared" si="196"/>
        <v>0</v>
      </c>
      <c r="Z480" s="159">
        <f t="shared" si="196"/>
        <v>0</v>
      </c>
      <c r="AA480" s="159">
        <f t="shared" si="196"/>
        <v>0</v>
      </c>
      <c r="AB480" s="159">
        <f t="shared" si="196"/>
        <v>-44539708.187035032</v>
      </c>
      <c r="AC480" s="159">
        <f t="shared" si="196"/>
        <v>-53855630.635200016</v>
      </c>
      <c r="AD480" s="159">
        <f t="shared" si="196"/>
        <v>-3527374.5424600434</v>
      </c>
      <c r="AE480" s="159">
        <f t="shared" si="196"/>
        <v>0</v>
      </c>
      <c r="AF480" s="159">
        <f t="shared" si="196"/>
        <v>0</v>
      </c>
      <c r="AG480" s="159">
        <f t="shared" si="196"/>
        <v>0</v>
      </c>
      <c r="AH480" s="159">
        <f t="shared" si="196"/>
        <v>0</v>
      </c>
      <c r="AI480" s="159">
        <f t="shared" si="196"/>
        <v>0</v>
      </c>
      <c r="AJ480" s="159">
        <f t="shared" si="196"/>
        <v>0</v>
      </c>
      <c r="AK480" s="159">
        <f t="shared" si="196"/>
        <v>-1965130.8000000003</v>
      </c>
      <c r="AL480" s="159">
        <f t="shared" si="196"/>
        <v>-74494.367795999991</v>
      </c>
      <c r="AM480" s="159">
        <f t="shared" si="196"/>
        <v>-1527584.2676960002</v>
      </c>
      <c r="AN480" s="159">
        <f t="shared" si="196"/>
        <v>-423889.82592988736</v>
      </c>
      <c r="AO480" s="159">
        <f t="shared" si="196"/>
        <v>-1564015.5344298354</v>
      </c>
      <c r="AP480" s="159">
        <f t="shared" si="196"/>
        <v>0</v>
      </c>
      <c r="AQ480" s="159">
        <f t="shared" si="196"/>
        <v>-100680223.14547937</v>
      </c>
      <c r="AR480" s="159">
        <f t="shared" si="196"/>
        <v>-47604631.183800288</v>
      </c>
      <c r="AS480" s="159">
        <f t="shared" si="196"/>
        <v>0</v>
      </c>
      <c r="AT480" s="159">
        <f t="shared" si="196"/>
        <v>-47604631.183800288</v>
      </c>
    </row>
    <row r="481" spans="1:46" x14ac:dyDescent="0.25">
      <c r="A481" s="21">
        <f t="shared" si="159"/>
        <v>473</v>
      </c>
      <c r="B481" s="287" t="s">
        <v>500</v>
      </c>
      <c r="C481" s="145" t="s">
        <v>501</v>
      </c>
      <c r="D481" s="73">
        <v>253</v>
      </c>
      <c r="E481" s="61">
        <f>'A-RR Cross-Reference '!FA481</f>
        <v>-8466729.7354380004</v>
      </c>
      <c r="X481" s="61"/>
      <c r="Y481" s="61"/>
      <c r="AC481" s="61"/>
      <c r="AH481" s="61"/>
      <c r="AJ481" s="61"/>
      <c r="AM481" s="61"/>
      <c r="AQ481" s="61">
        <f t="shared" si="184"/>
        <v>0</v>
      </c>
      <c r="AR481" s="38">
        <f t="shared" ref="AR481:AR487" si="197">SUM(E481,AQ481)</f>
        <v>-8466729.7354380004</v>
      </c>
      <c r="AT481" s="36">
        <f t="shared" ref="AT481:AT487" si="198">SUM(AR481:AS481)</f>
        <v>-8466729.7354380004</v>
      </c>
    </row>
    <row r="482" spans="1:46" ht="31.5" x14ac:dyDescent="0.25">
      <c r="A482" s="21">
        <f t="shared" si="159"/>
        <v>474</v>
      </c>
      <c r="B482" s="288"/>
      <c r="C482" s="72" t="s">
        <v>502</v>
      </c>
      <c r="D482" s="74">
        <v>281</v>
      </c>
      <c r="E482" s="61">
        <f>'A-RR Cross-Reference '!FA482</f>
        <v>0</v>
      </c>
      <c r="AM482" s="61"/>
      <c r="AQ482" s="61">
        <f t="shared" si="184"/>
        <v>0</v>
      </c>
      <c r="AR482" s="38">
        <f t="shared" si="197"/>
        <v>0</v>
      </c>
      <c r="AT482" s="36">
        <f t="shared" si="198"/>
        <v>0</v>
      </c>
    </row>
    <row r="483" spans="1:46" ht="31.5" x14ac:dyDescent="0.25">
      <c r="A483" s="21">
        <f t="shared" si="159"/>
        <v>475</v>
      </c>
      <c r="B483" s="288"/>
      <c r="C483" s="72" t="s">
        <v>503</v>
      </c>
      <c r="D483" s="74">
        <v>282</v>
      </c>
      <c r="E483" s="61">
        <f>'A-RR Cross-Reference '!FA483</f>
        <v>-372581897.05715066</v>
      </c>
      <c r="X483" s="61"/>
      <c r="Y483" s="61"/>
      <c r="AB483" s="61">
        <v>34527890.152863786</v>
      </c>
      <c r="AC483" s="61"/>
      <c r="AH483" s="61">
        <v>10863836.998615265</v>
      </c>
      <c r="AJ483" s="61">
        <v>-6323753.419065997</v>
      </c>
      <c r="AM483" s="61"/>
      <c r="AQ483" s="61">
        <f t="shared" si="184"/>
        <v>39067973.732413054</v>
      </c>
      <c r="AR483" s="38">
        <f t="shared" si="197"/>
        <v>-333513923.32473761</v>
      </c>
      <c r="AT483" s="36">
        <f t="shared" si="198"/>
        <v>-333513923.32473761</v>
      </c>
    </row>
    <row r="484" spans="1:46" x14ac:dyDescent="0.25">
      <c r="A484" s="21">
        <f t="shared" si="159"/>
        <v>476</v>
      </c>
      <c r="B484" s="288"/>
      <c r="C484" s="72" t="s">
        <v>504</v>
      </c>
      <c r="D484" s="74">
        <v>283</v>
      </c>
      <c r="E484" s="61">
        <f>'A-RR Cross-Reference '!FA484</f>
        <v>-2118037.5314641353</v>
      </c>
      <c r="X484" s="61"/>
      <c r="Y484" s="61"/>
      <c r="AC484" s="61"/>
      <c r="AH484" s="61"/>
      <c r="AJ484" s="61"/>
      <c r="AM484" s="61"/>
      <c r="AO484" s="61">
        <v>229501.61668655195</v>
      </c>
      <c r="AQ484" s="61">
        <f t="shared" si="184"/>
        <v>229501.61668655195</v>
      </c>
      <c r="AR484" s="38">
        <f t="shared" si="197"/>
        <v>-1888535.9147775834</v>
      </c>
      <c r="AT484" s="36">
        <f t="shared" si="198"/>
        <v>-1888535.9147775834</v>
      </c>
    </row>
    <row r="485" spans="1:46" ht="31.5" outlineLevel="1" x14ac:dyDescent="0.25">
      <c r="A485" s="21">
        <f t="shared" si="159"/>
        <v>477</v>
      </c>
      <c r="B485" s="288"/>
      <c r="C485" s="72" t="s">
        <v>505</v>
      </c>
      <c r="D485" s="74">
        <v>255</v>
      </c>
      <c r="E485" s="61">
        <f>'A-RR Cross-Reference '!FA485</f>
        <v>0</v>
      </c>
      <c r="X485" s="61"/>
      <c r="Y485" s="61"/>
      <c r="AC485" s="61"/>
      <c r="AH485" s="61"/>
      <c r="AJ485" s="61"/>
      <c r="AM485" s="61"/>
      <c r="AQ485" s="61">
        <f t="shared" si="184"/>
        <v>0</v>
      </c>
      <c r="AR485" s="38">
        <f t="shared" si="197"/>
        <v>0</v>
      </c>
      <c r="AT485" s="36">
        <f t="shared" si="198"/>
        <v>0</v>
      </c>
    </row>
    <row r="486" spans="1:46" outlineLevel="1" x14ac:dyDescent="0.25">
      <c r="A486" s="21">
        <f t="shared" si="159"/>
        <v>478</v>
      </c>
      <c r="B486" s="288"/>
      <c r="C486" s="72" t="s">
        <v>506</v>
      </c>
      <c r="D486" s="74">
        <v>252</v>
      </c>
      <c r="E486" s="61">
        <f>'A-RR Cross-Reference '!FA486</f>
        <v>-4549923.8599999994</v>
      </c>
      <c r="X486" s="61"/>
      <c r="Y486" s="61"/>
      <c r="AC486" s="61"/>
      <c r="AH486" s="61"/>
      <c r="AJ486" s="61"/>
      <c r="AM486" s="61"/>
      <c r="AQ486" s="61">
        <f t="shared" si="184"/>
        <v>0</v>
      </c>
      <c r="AR486" s="38">
        <f t="shared" si="197"/>
        <v>-4549923.8599999994</v>
      </c>
      <c r="AT486" s="36">
        <f t="shared" si="198"/>
        <v>-4549923.8599999994</v>
      </c>
    </row>
    <row r="487" spans="1:46" outlineLevel="1" x14ac:dyDescent="0.25">
      <c r="A487" s="21">
        <f t="shared" si="159"/>
        <v>479</v>
      </c>
      <c r="B487" s="289"/>
      <c r="C487" s="75" t="s">
        <v>507</v>
      </c>
      <c r="D487" s="76">
        <v>254</v>
      </c>
      <c r="E487" s="61">
        <f>'A-RR Cross-Reference '!FA487</f>
        <v>-283391983.47151631</v>
      </c>
      <c r="X487" s="61"/>
      <c r="Y487" s="61"/>
      <c r="AC487" s="61"/>
      <c r="AH487" s="61"/>
      <c r="AJ487" s="61"/>
      <c r="AM487" s="61"/>
      <c r="AN487" s="170"/>
      <c r="AO487" s="170">
        <v>224953.71151631474</v>
      </c>
      <c r="AQ487" s="61">
        <f t="shared" si="184"/>
        <v>224953.71151631474</v>
      </c>
      <c r="AR487" s="38">
        <f t="shared" si="197"/>
        <v>-283167029.75999999</v>
      </c>
      <c r="AT487" s="36">
        <f t="shared" si="198"/>
        <v>-283167029.75999999</v>
      </c>
    </row>
    <row r="488" spans="1:46" ht="15.75" customHeight="1" outlineLevel="1" x14ac:dyDescent="0.25">
      <c r="A488" s="21">
        <f t="shared" si="159"/>
        <v>480</v>
      </c>
      <c r="B488" s="267" t="s">
        <v>508</v>
      </c>
      <c r="C488" s="285"/>
      <c r="D488" s="286"/>
      <c r="E488" s="108">
        <f t="shared" ref="E488:AQ488" si="199">SUM(E481:E487)</f>
        <v>-671108571.65556908</v>
      </c>
      <c r="F488" s="108">
        <f t="shared" si="199"/>
        <v>0</v>
      </c>
      <c r="G488" s="108">
        <f t="shared" si="199"/>
        <v>0</v>
      </c>
      <c r="H488" s="108">
        <f t="shared" si="199"/>
        <v>0</v>
      </c>
      <c r="I488" s="108">
        <f t="shared" si="199"/>
        <v>0</v>
      </c>
      <c r="J488" s="108">
        <f t="shared" si="199"/>
        <v>0</v>
      </c>
      <c r="K488" s="108">
        <f t="shared" si="199"/>
        <v>0</v>
      </c>
      <c r="L488" s="108">
        <f t="shared" si="199"/>
        <v>0</v>
      </c>
      <c r="M488" s="108">
        <f t="shared" si="199"/>
        <v>0</v>
      </c>
      <c r="N488" s="108">
        <f t="shared" si="199"/>
        <v>0</v>
      </c>
      <c r="O488" s="108">
        <f t="shared" si="199"/>
        <v>0</v>
      </c>
      <c r="P488" s="108">
        <f t="shared" si="199"/>
        <v>0</v>
      </c>
      <c r="Q488" s="108">
        <f t="shared" si="199"/>
        <v>0</v>
      </c>
      <c r="R488" s="108">
        <f t="shared" si="199"/>
        <v>0</v>
      </c>
      <c r="S488" s="108">
        <f t="shared" si="199"/>
        <v>0</v>
      </c>
      <c r="T488" s="108">
        <f t="shared" si="199"/>
        <v>0</v>
      </c>
      <c r="U488" s="108">
        <f t="shared" si="199"/>
        <v>0</v>
      </c>
      <c r="V488" s="108">
        <f t="shared" si="199"/>
        <v>0</v>
      </c>
      <c r="W488" s="108">
        <f t="shared" si="199"/>
        <v>0</v>
      </c>
      <c r="X488" s="108">
        <f t="shared" si="199"/>
        <v>0</v>
      </c>
      <c r="Y488" s="108">
        <f t="shared" ref="Y488" si="200">SUM(Y481:Y487)</f>
        <v>0</v>
      </c>
      <c r="Z488" s="108">
        <f t="shared" si="199"/>
        <v>0</v>
      </c>
      <c r="AA488" s="108">
        <f t="shared" si="199"/>
        <v>0</v>
      </c>
      <c r="AB488" s="108">
        <f t="shared" si="199"/>
        <v>34527890.152863786</v>
      </c>
      <c r="AC488" s="108"/>
      <c r="AD488" s="108">
        <f t="shared" si="199"/>
        <v>0</v>
      </c>
      <c r="AE488" s="108">
        <f t="shared" si="199"/>
        <v>0</v>
      </c>
      <c r="AF488" s="108">
        <f t="shared" si="199"/>
        <v>0</v>
      </c>
      <c r="AG488" s="108">
        <f t="shared" si="199"/>
        <v>0</v>
      </c>
      <c r="AH488" s="108">
        <f t="shared" ref="AH488" si="201">SUM(AH481:AH487)</f>
        <v>10863836.998615265</v>
      </c>
      <c r="AI488" s="108">
        <f t="shared" si="199"/>
        <v>0</v>
      </c>
      <c r="AJ488" s="108">
        <f t="shared" ref="AJ488:AM488" si="202">SUM(AJ481:AJ487)</f>
        <v>-6323753.419065997</v>
      </c>
      <c r="AK488" s="108">
        <f t="shared" si="202"/>
        <v>0</v>
      </c>
      <c r="AL488" s="108">
        <f t="shared" si="202"/>
        <v>0</v>
      </c>
      <c r="AM488" s="108">
        <f t="shared" si="202"/>
        <v>0</v>
      </c>
      <c r="AN488" s="108">
        <f t="shared" si="199"/>
        <v>0</v>
      </c>
      <c r="AO488" s="108">
        <f t="shared" si="199"/>
        <v>454455.32820286672</v>
      </c>
      <c r="AP488" s="108">
        <f t="shared" si="199"/>
        <v>0</v>
      </c>
      <c r="AQ488" s="108">
        <f t="shared" si="199"/>
        <v>39522429.06061592</v>
      </c>
      <c r="AR488" s="108">
        <f t="shared" ref="AR488:AT488" si="203">SUM(AR481:AR487)</f>
        <v>-631586142.59495318</v>
      </c>
      <c r="AS488" s="108">
        <f t="shared" si="203"/>
        <v>0</v>
      </c>
      <c r="AT488" s="108">
        <f t="shared" si="203"/>
        <v>-631586142.59495318</v>
      </c>
    </row>
    <row r="489" spans="1:46" ht="15.75" customHeight="1" outlineLevel="1" x14ac:dyDescent="0.25">
      <c r="A489" s="21">
        <f t="shared" si="159"/>
        <v>481</v>
      </c>
      <c r="B489" s="160" t="s">
        <v>509</v>
      </c>
      <c r="C489" s="142" t="s">
        <v>509</v>
      </c>
      <c r="D489" s="143" t="s">
        <v>510</v>
      </c>
      <c r="E489" s="61">
        <f>'A-RR Cross-Reference '!FA489</f>
        <v>91053728.6388098</v>
      </c>
      <c r="X489" s="61"/>
      <c r="Y489" s="61"/>
      <c r="AH489" s="61"/>
      <c r="AJ489" s="61"/>
      <c r="AM489" s="61"/>
      <c r="AQ489" s="61">
        <f t="shared" si="184"/>
        <v>0</v>
      </c>
      <c r="AR489" s="38">
        <f t="shared" ref="AR489" si="204">SUM(E489,AQ489)</f>
        <v>91053728.6388098</v>
      </c>
      <c r="AT489" s="36">
        <f t="shared" ref="AT489" si="205">SUM(AR489:AS489)</f>
        <v>91053728.6388098</v>
      </c>
    </row>
    <row r="490" spans="1:46" outlineLevel="1" x14ac:dyDescent="0.25">
      <c r="A490" s="21">
        <f t="shared" si="159"/>
        <v>482</v>
      </c>
      <c r="B490" s="267" t="s">
        <v>511</v>
      </c>
      <c r="C490" s="268"/>
      <c r="D490" s="269"/>
      <c r="E490" s="108">
        <f t="shared" ref="E490:AT490" si="206">SUM(E489)</f>
        <v>91053728.6388098</v>
      </c>
      <c r="F490" s="108">
        <f t="shared" si="206"/>
        <v>0</v>
      </c>
      <c r="G490" s="108">
        <f t="shared" si="206"/>
        <v>0</v>
      </c>
      <c r="H490" s="108">
        <f t="shared" si="206"/>
        <v>0</v>
      </c>
      <c r="I490" s="108">
        <f t="shared" si="206"/>
        <v>0</v>
      </c>
      <c r="J490" s="108">
        <f t="shared" si="206"/>
        <v>0</v>
      </c>
      <c r="K490" s="108">
        <f t="shared" si="206"/>
        <v>0</v>
      </c>
      <c r="L490" s="108">
        <f t="shared" si="206"/>
        <v>0</v>
      </c>
      <c r="M490" s="108">
        <f t="shared" si="206"/>
        <v>0</v>
      </c>
      <c r="N490" s="108">
        <f t="shared" si="206"/>
        <v>0</v>
      </c>
      <c r="O490" s="108">
        <f t="shared" si="206"/>
        <v>0</v>
      </c>
      <c r="P490" s="108">
        <f t="shared" si="206"/>
        <v>0</v>
      </c>
      <c r="Q490" s="108">
        <f t="shared" si="206"/>
        <v>0</v>
      </c>
      <c r="R490" s="108">
        <f t="shared" si="206"/>
        <v>0</v>
      </c>
      <c r="S490" s="108">
        <f t="shared" si="206"/>
        <v>0</v>
      </c>
      <c r="T490" s="108">
        <f t="shared" si="206"/>
        <v>0</v>
      </c>
      <c r="U490" s="108">
        <f t="shared" si="206"/>
        <v>0</v>
      </c>
      <c r="V490" s="108">
        <f t="shared" si="206"/>
        <v>0</v>
      </c>
      <c r="W490" s="108">
        <f t="shared" si="206"/>
        <v>0</v>
      </c>
      <c r="X490" s="108">
        <f t="shared" si="206"/>
        <v>0</v>
      </c>
      <c r="Y490" s="108">
        <f t="shared" si="206"/>
        <v>0</v>
      </c>
      <c r="Z490" s="108">
        <f t="shared" si="206"/>
        <v>0</v>
      </c>
      <c r="AA490" s="108">
        <f t="shared" si="206"/>
        <v>0</v>
      </c>
      <c r="AB490" s="108">
        <f t="shared" si="206"/>
        <v>0</v>
      </c>
      <c r="AC490" s="108">
        <f t="shared" si="206"/>
        <v>0</v>
      </c>
      <c r="AD490" s="108">
        <f t="shared" si="206"/>
        <v>0</v>
      </c>
      <c r="AE490" s="108">
        <f t="shared" si="206"/>
        <v>0</v>
      </c>
      <c r="AF490" s="108">
        <f t="shared" si="206"/>
        <v>0</v>
      </c>
      <c r="AG490" s="108">
        <f t="shared" si="206"/>
        <v>0</v>
      </c>
      <c r="AH490" s="108">
        <f t="shared" si="206"/>
        <v>0</v>
      </c>
      <c r="AI490" s="108">
        <f t="shared" si="206"/>
        <v>0</v>
      </c>
      <c r="AJ490" s="108">
        <f t="shared" si="206"/>
        <v>0</v>
      </c>
      <c r="AK490" s="108">
        <f t="shared" si="206"/>
        <v>0</v>
      </c>
      <c r="AL490" s="108">
        <f t="shared" si="206"/>
        <v>0</v>
      </c>
      <c r="AM490" s="108">
        <f t="shared" si="206"/>
        <v>0</v>
      </c>
      <c r="AN490" s="108">
        <f t="shared" si="206"/>
        <v>0</v>
      </c>
      <c r="AO490" s="108">
        <f t="shared" si="206"/>
        <v>0</v>
      </c>
      <c r="AP490" s="108">
        <f t="shared" si="206"/>
        <v>0</v>
      </c>
      <c r="AQ490" s="108">
        <f t="shared" si="206"/>
        <v>0</v>
      </c>
      <c r="AR490" s="108">
        <f t="shared" si="206"/>
        <v>91053728.6388098</v>
      </c>
      <c r="AS490" s="108">
        <f t="shared" si="206"/>
        <v>0</v>
      </c>
      <c r="AT490" s="108">
        <f t="shared" si="206"/>
        <v>91053728.6388098</v>
      </c>
    </row>
    <row r="491" spans="1:46" ht="16.5" thickBot="1" x14ac:dyDescent="0.3">
      <c r="A491" s="21">
        <f t="shared" si="159"/>
        <v>483</v>
      </c>
      <c r="B491" s="270" t="s">
        <v>512</v>
      </c>
      <c r="C491" s="270"/>
      <c r="D491" s="271"/>
      <c r="E491" s="155">
        <f t="shared" ref="E491:AT491" si="207">+E467+E480+E488+E490</f>
        <v>2580838827.8203526</v>
      </c>
      <c r="F491" s="155">
        <f t="shared" si="207"/>
        <v>0</v>
      </c>
      <c r="G491" s="155">
        <f t="shared" si="207"/>
        <v>0</v>
      </c>
      <c r="H491" s="155">
        <f t="shared" si="207"/>
        <v>0</v>
      </c>
      <c r="I491" s="155">
        <f t="shared" si="207"/>
        <v>6797605.0150674582</v>
      </c>
      <c r="J491" s="155">
        <f t="shared" si="207"/>
        <v>0</v>
      </c>
      <c r="K491" s="155">
        <f t="shared" si="207"/>
        <v>0</v>
      </c>
      <c r="L491" s="155">
        <f t="shared" si="207"/>
        <v>0</v>
      </c>
      <c r="M491" s="155">
        <f t="shared" si="207"/>
        <v>0</v>
      </c>
      <c r="N491" s="155">
        <f t="shared" si="207"/>
        <v>0</v>
      </c>
      <c r="O491" s="155">
        <f t="shared" si="207"/>
        <v>0</v>
      </c>
      <c r="P491" s="155">
        <f t="shared" si="207"/>
        <v>0</v>
      </c>
      <c r="Q491" s="155">
        <f t="shared" si="207"/>
        <v>0</v>
      </c>
      <c r="R491" s="155">
        <f t="shared" si="207"/>
        <v>0</v>
      </c>
      <c r="S491" s="155">
        <f t="shared" si="207"/>
        <v>0</v>
      </c>
      <c r="T491" s="155">
        <f t="shared" si="207"/>
        <v>0</v>
      </c>
      <c r="U491" s="155">
        <f t="shared" si="207"/>
        <v>0</v>
      </c>
      <c r="V491" s="155">
        <f t="shared" si="207"/>
        <v>0</v>
      </c>
      <c r="W491" s="155">
        <f t="shared" si="207"/>
        <v>0</v>
      </c>
      <c r="X491" s="155">
        <f t="shared" si="207"/>
        <v>0</v>
      </c>
      <c r="Y491" s="155">
        <f t="shared" si="207"/>
        <v>0</v>
      </c>
      <c r="Z491" s="155">
        <f t="shared" si="207"/>
        <v>0</v>
      </c>
      <c r="AA491" s="155">
        <f t="shared" si="207"/>
        <v>0</v>
      </c>
      <c r="AB491" s="155">
        <f t="shared" si="207"/>
        <v>-10011818.034171246</v>
      </c>
      <c r="AC491" s="155">
        <f t="shared" si="207"/>
        <v>-53855630.635200016</v>
      </c>
      <c r="AD491" s="155">
        <f t="shared" si="207"/>
        <v>-3527374.5424600434</v>
      </c>
      <c r="AE491" s="155">
        <f t="shared" si="207"/>
        <v>0</v>
      </c>
      <c r="AF491" s="155">
        <f t="shared" si="207"/>
        <v>0</v>
      </c>
      <c r="AG491" s="155">
        <f t="shared" si="207"/>
        <v>0</v>
      </c>
      <c r="AH491" s="155">
        <f t="shared" si="207"/>
        <v>-159209516.20228267</v>
      </c>
      <c r="AI491" s="155">
        <f t="shared" si="207"/>
        <v>3310956.651052</v>
      </c>
      <c r="AJ491" s="155">
        <f t="shared" si="207"/>
        <v>189104466.91669208</v>
      </c>
      <c r="AK491" s="155">
        <f t="shared" si="207"/>
        <v>77458744.219999999</v>
      </c>
      <c r="AL491" s="155">
        <f t="shared" si="207"/>
        <v>1890121.0194599999</v>
      </c>
      <c r="AM491" s="155">
        <f t="shared" si="207"/>
        <v>35683924.218823999</v>
      </c>
      <c r="AN491" s="155">
        <f t="shared" si="207"/>
        <v>-423889.82592988736</v>
      </c>
      <c r="AO491" s="155">
        <f t="shared" si="207"/>
        <v>-1109560.2062269687</v>
      </c>
      <c r="AP491" s="155">
        <f t="shared" si="207"/>
        <v>0</v>
      </c>
      <c r="AQ491" s="155">
        <f t="shared" si="207"/>
        <v>86108028.594824672</v>
      </c>
      <c r="AR491" s="155">
        <f t="shared" si="207"/>
        <v>2666946856.4151773</v>
      </c>
      <c r="AS491" s="155">
        <f t="shared" si="207"/>
        <v>0</v>
      </c>
      <c r="AT491" s="155">
        <f t="shared" si="207"/>
        <v>2666946856.4151773</v>
      </c>
    </row>
    <row r="492" spans="1:46" x14ac:dyDescent="0.25">
      <c r="A492" s="21">
        <f t="shared" si="159"/>
        <v>484</v>
      </c>
      <c r="B492" s="161"/>
      <c r="C492" s="104"/>
      <c r="D492" s="117"/>
      <c r="AK492" s="61"/>
      <c r="AM492" s="162"/>
      <c r="AN492" s="162"/>
      <c r="AO492" s="162"/>
      <c r="AP492" s="162"/>
      <c r="AQ492" s="162"/>
      <c r="AR492" s="162"/>
      <c r="AS492" s="162"/>
      <c r="AT492" s="162"/>
    </row>
    <row r="493" spans="1:46" x14ac:dyDescent="0.25">
      <c r="A493" s="21">
        <f t="shared" si="159"/>
        <v>485</v>
      </c>
      <c r="B493" s="272" t="s">
        <v>513</v>
      </c>
      <c r="C493" s="273"/>
      <c r="D493" s="274"/>
      <c r="E493" s="163">
        <v>93053498.024294108</v>
      </c>
      <c r="F493" s="163">
        <v>-4145171.6749281874</v>
      </c>
      <c r="G493" s="163">
        <v>0</v>
      </c>
      <c r="H493" s="163">
        <v>0</v>
      </c>
      <c r="I493" s="163">
        <v>-54496.481376114782</v>
      </c>
      <c r="J493" s="163">
        <v>-610900.68186566967</v>
      </c>
      <c r="K493" s="163">
        <v>0</v>
      </c>
      <c r="L493" s="163">
        <v>0</v>
      </c>
      <c r="M493" s="163">
        <v>0</v>
      </c>
      <c r="N493" s="163">
        <v>0</v>
      </c>
      <c r="O493" s="163">
        <v>0</v>
      </c>
      <c r="P493" s="163">
        <v>694925.77779250697</v>
      </c>
      <c r="Q493" s="163">
        <v>0</v>
      </c>
      <c r="R493" s="163">
        <v>0</v>
      </c>
      <c r="S493" s="163">
        <v>0</v>
      </c>
      <c r="T493" s="163">
        <v>0</v>
      </c>
      <c r="U493" s="163">
        <v>0</v>
      </c>
      <c r="V493" s="163">
        <v>0</v>
      </c>
      <c r="W493" s="163">
        <v>0</v>
      </c>
      <c r="X493" s="163">
        <v>0</v>
      </c>
      <c r="Y493" s="163">
        <v>0</v>
      </c>
      <c r="Z493" s="163">
        <v>0</v>
      </c>
      <c r="AA493" s="163">
        <v>6492736.3068925925</v>
      </c>
      <c r="AB493" s="163">
        <v>832545.73654832842</v>
      </c>
      <c r="AC493" s="163">
        <v>-3671353.7400377272</v>
      </c>
      <c r="AD493" s="163">
        <v>-334604.77296683373</v>
      </c>
      <c r="AE493" s="163">
        <v>0</v>
      </c>
      <c r="AF493" s="163">
        <v>0</v>
      </c>
      <c r="AG493" s="163">
        <v>0</v>
      </c>
      <c r="AH493" s="163">
        <v>-23607285.542785954</v>
      </c>
      <c r="AI493" s="163">
        <v>-308719.85348885064</v>
      </c>
      <c r="AJ493" s="163">
        <v>30046425.601641238</v>
      </c>
      <c r="AK493" s="163">
        <v>9783295.0014003795</v>
      </c>
      <c r="AL493" s="163">
        <v>391861.75354184216</v>
      </c>
      <c r="AM493" s="163">
        <v>9351779.2188334633</v>
      </c>
      <c r="AN493" s="163">
        <v>-40209.951413127339</v>
      </c>
      <c r="AO493" s="163">
        <v>-4687892.0111136911</v>
      </c>
      <c r="AP493" s="163">
        <v>0</v>
      </c>
      <c r="AQ493" s="61">
        <f t="shared" ref="AQ493" si="208">SUM(F493:AP493)</f>
        <v>20132934.686674193</v>
      </c>
      <c r="AR493" s="38">
        <f t="shared" ref="AR493:AR495" si="209">SUM(E493,AQ493)</f>
        <v>113186432.7109683</v>
      </c>
      <c r="AS493" s="162"/>
      <c r="AT493" s="162"/>
    </row>
    <row r="494" spans="1:46" x14ac:dyDescent="0.25">
      <c r="A494" s="21">
        <f t="shared" si="159"/>
        <v>486</v>
      </c>
      <c r="B494" s="272" t="s">
        <v>514</v>
      </c>
      <c r="C494" s="273"/>
      <c r="D494" s="274"/>
      <c r="E494" s="131">
        <f>E491</f>
        <v>2580838827.8203526</v>
      </c>
      <c r="F494" s="131">
        <f>F491</f>
        <v>0</v>
      </c>
      <c r="G494" s="131">
        <f t="shared" ref="G494:AP494" si="210">G491</f>
        <v>0</v>
      </c>
      <c r="H494" s="131">
        <f t="shared" si="210"/>
        <v>0</v>
      </c>
      <c r="I494" s="131">
        <f t="shared" si="210"/>
        <v>6797605.0150674582</v>
      </c>
      <c r="J494" s="131">
        <f t="shared" si="210"/>
        <v>0</v>
      </c>
      <c r="K494" s="131">
        <f t="shared" si="210"/>
        <v>0</v>
      </c>
      <c r="L494" s="131">
        <f t="shared" si="210"/>
        <v>0</v>
      </c>
      <c r="M494" s="131">
        <f t="shared" si="210"/>
        <v>0</v>
      </c>
      <c r="N494" s="131">
        <f t="shared" si="210"/>
        <v>0</v>
      </c>
      <c r="O494" s="131">
        <f t="shared" si="210"/>
        <v>0</v>
      </c>
      <c r="P494" s="131">
        <f t="shared" si="210"/>
        <v>0</v>
      </c>
      <c r="Q494" s="131">
        <f t="shared" si="210"/>
        <v>0</v>
      </c>
      <c r="R494" s="131">
        <f t="shared" si="210"/>
        <v>0</v>
      </c>
      <c r="S494" s="131">
        <f t="shared" si="210"/>
        <v>0</v>
      </c>
      <c r="T494" s="131">
        <f t="shared" si="210"/>
        <v>0</v>
      </c>
      <c r="U494" s="131">
        <f t="shared" si="210"/>
        <v>0</v>
      </c>
      <c r="V494" s="131">
        <f t="shared" si="210"/>
        <v>0</v>
      </c>
      <c r="W494" s="131">
        <f t="shared" si="210"/>
        <v>0</v>
      </c>
      <c r="X494" s="131">
        <f t="shared" si="210"/>
        <v>0</v>
      </c>
      <c r="Y494" s="131">
        <f t="shared" si="210"/>
        <v>0</v>
      </c>
      <c r="Z494" s="131">
        <f t="shared" si="210"/>
        <v>0</v>
      </c>
      <c r="AA494" s="131">
        <f t="shared" si="210"/>
        <v>0</v>
      </c>
      <c r="AB494" s="131">
        <f t="shared" si="210"/>
        <v>-10011818.034171246</v>
      </c>
      <c r="AC494" s="131">
        <f t="shared" si="210"/>
        <v>-53855630.635200016</v>
      </c>
      <c r="AD494" s="131">
        <f t="shared" si="210"/>
        <v>-3527374.5424600434</v>
      </c>
      <c r="AE494" s="131">
        <f t="shared" si="210"/>
        <v>0</v>
      </c>
      <c r="AF494" s="131">
        <f t="shared" si="210"/>
        <v>0</v>
      </c>
      <c r="AG494" s="131">
        <f t="shared" si="210"/>
        <v>0</v>
      </c>
      <c r="AH494" s="131">
        <f t="shared" si="210"/>
        <v>-159209516.20228267</v>
      </c>
      <c r="AI494" s="131">
        <f t="shared" si="210"/>
        <v>3310956.651052</v>
      </c>
      <c r="AJ494" s="131">
        <f t="shared" si="210"/>
        <v>189104466.91669208</v>
      </c>
      <c r="AK494" s="131">
        <f t="shared" si="210"/>
        <v>77458744.219999999</v>
      </c>
      <c r="AL494" s="131">
        <f t="shared" si="210"/>
        <v>1890121.0194599999</v>
      </c>
      <c r="AM494" s="131">
        <f t="shared" si="210"/>
        <v>35683924.218823999</v>
      </c>
      <c r="AN494" s="131">
        <f t="shared" si="210"/>
        <v>-423889.82592988736</v>
      </c>
      <c r="AO494" s="131">
        <f t="shared" si="210"/>
        <v>-1109560.2062269687</v>
      </c>
      <c r="AP494" s="131">
        <f t="shared" si="210"/>
        <v>0</v>
      </c>
      <c r="AQ494" s="61">
        <f t="shared" ref="AQ494:AQ495" si="211">SUM(F494:AP494)</f>
        <v>86108028.594824702</v>
      </c>
      <c r="AR494" s="38">
        <f t="shared" si="209"/>
        <v>2666946856.4151773</v>
      </c>
      <c r="AS494" s="162"/>
      <c r="AT494" s="162"/>
    </row>
    <row r="495" spans="1:46" x14ac:dyDescent="0.25">
      <c r="A495" s="21">
        <f t="shared" si="159"/>
        <v>487</v>
      </c>
      <c r="B495" s="275" t="s">
        <v>515</v>
      </c>
      <c r="C495" s="276"/>
      <c r="D495" s="277"/>
      <c r="E495" s="165">
        <f>E248/E491</f>
        <v>4.4385253923991147E-2</v>
      </c>
      <c r="F495" s="165">
        <f t="shared" ref="F495:AP495" si="212">($E248+F248)/($E491+F491)-$E495</f>
        <v>1.2123111647579649E-3</v>
      </c>
      <c r="G495" s="165">
        <f t="shared" si="212"/>
        <v>0</v>
      </c>
      <c r="H495" s="165">
        <f t="shared" si="212"/>
        <v>0</v>
      </c>
      <c r="I495" s="165">
        <f t="shared" si="212"/>
        <v>8.7388278422653731E-5</v>
      </c>
      <c r="J495" s="165">
        <f t="shared" si="212"/>
        <v>1.7866611452149739E-4</v>
      </c>
      <c r="K495" s="165">
        <f t="shared" si="212"/>
        <v>0</v>
      </c>
      <c r="L495" s="165">
        <f t="shared" si="212"/>
        <v>0</v>
      </c>
      <c r="M495" s="165">
        <f t="shared" si="212"/>
        <v>0</v>
      </c>
      <c r="N495" s="165">
        <f t="shared" si="212"/>
        <v>0</v>
      </c>
      <c r="O495" s="165">
        <f t="shared" si="212"/>
        <v>0</v>
      </c>
      <c r="P495" s="165">
        <f t="shared" si="212"/>
        <v>-2.0324038306823028E-4</v>
      </c>
      <c r="Q495" s="165">
        <f t="shared" si="212"/>
        <v>0</v>
      </c>
      <c r="R495" s="165">
        <f t="shared" si="212"/>
        <v>0</v>
      </c>
      <c r="S495" s="165">
        <f t="shared" si="212"/>
        <v>0</v>
      </c>
      <c r="T495" s="165">
        <f t="shared" si="212"/>
        <v>0</v>
      </c>
      <c r="U495" s="165">
        <f t="shared" si="212"/>
        <v>0</v>
      </c>
      <c r="V495" s="165">
        <f t="shared" si="212"/>
        <v>0</v>
      </c>
      <c r="W495" s="165">
        <f t="shared" si="212"/>
        <v>0</v>
      </c>
      <c r="X495" s="165">
        <f t="shared" si="212"/>
        <v>0</v>
      </c>
      <c r="Y495" s="165">
        <f t="shared" si="212"/>
        <v>0</v>
      </c>
      <c r="Z495" s="165">
        <f t="shared" si="212"/>
        <v>0</v>
      </c>
      <c r="AA495" s="165">
        <f t="shared" si="212"/>
        <v>-1.8988879911256418E-3</v>
      </c>
      <c r="AB495" s="165">
        <f t="shared" si="212"/>
        <v>-3.5042242695533521E-4</v>
      </c>
      <c r="AC495" s="165">
        <f t="shared" si="212"/>
        <v>5.1661370890321301E-4</v>
      </c>
      <c r="AD495" s="165">
        <f t="shared" si="212"/>
        <v>6.0746796648497581E-5</v>
      </c>
      <c r="AE495" s="165">
        <f t="shared" si="212"/>
        <v>0</v>
      </c>
      <c r="AF495" s="165">
        <f t="shared" si="212"/>
        <v>0</v>
      </c>
      <c r="AG495" s="165">
        <f t="shared" si="212"/>
        <v>0</v>
      </c>
      <c r="AH495" s="165">
        <f t="shared" si="212"/>
        <v>5.56895975529801E-3</v>
      </c>
      <c r="AI495" s="165">
        <f t="shared" si="212"/>
        <v>1.2504263514523384E-4</v>
      </c>
      <c r="AJ495" s="165">
        <f t="shared" si="212"/>
        <v>-6.3296032358785281E-3</v>
      </c>
      <c r="AK495" s="165">
        <f t="shared" si="212"/>
        <v>-1.984887188904251E-3</v>
      </c>
      <c r="AL495" s="165">
        <f t="shared" si="212"/>
        <v>-9.4604770642839342E-5</v>
      </c>
      <c r="AM495" s="165">
        <f t="shared" si="212"/>
        <v>-2.3266005865225231E-3</v>
      </c>
      <c r="AN495" s="165">
        <f t="shared" si="212"/>
        <v>7.2912527681809336E-6</v>
      </c>
      <c r="AO495" s="165">
        <f t="shared" si="212"/>
        <v>1.3599214548031674E-3</v>
      </c>
      <c r="AP495" s="165">
        <f t="shared" si="212"/>
        <v>0</v>
      </c>
      <c r="AQ495" s="61">
        <f t="shared" si="211"/>
        <v>-4.0713054218289302E-3</v>
      </c>
      <c r="AR495" s="38">
        <f t="shared" si="209"/>
        <v>4.0313948502162217E-2</v>
      </c>
      <c r="AS495" s="162"/>
      <c r="AT495" s="162"/>
    </row>
    <row r="496" spans="1:46" x14ac:dyDescent="0.25">
      <c r="AM496" s="162"/>
      <c r="AN496" s="162"/>
      <c r="AO496" s="162"/>
      <c r="AP496" s="162"/>
      <c r="AQ496" s="162"/>
      <c r="AR496" s="162"/>
      <c r="AS496" s="162"/>
      <c r="AT496" s="162"/>
    </row>
    <row r="497" spans="39:46" x14ac:dyDescent="0.25">
      <c r="AM497" s="6"/>
      <c r="AN497" s="6"/>
      <c r="AO497" s="6"/>
      <c r="AP497" s="6"/>
      <c r="AQ497" s="6"/>
      <c r="AR497" s="6"/>
      <c r="AS497" s="6"/>
      <c r="AT497" s="6"/>
    </row>
  </sheetData>
  <mergeCells count="98"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  <mergeCell ref="B152:D152"/>
    <mergeCell ref="B32:D32"/>
    <mergeCell ref="B33:B87"/>
    <mergeCell ref="C63:D63"/>
    <mergeCell ref="C87:D87"/>
    <mergeCell ref="B88:D88"/>
    <mergeCell ref="B89:B130"/>
    <mergeCell ref="C102:D102"/>
    <mergeCell ref="C111:D111"/>
    <mergeCell ref="C118:D118"/>
    <mergeCell ref="C128:D128"/>
    <mergeCell ref="C130:D130"/>
    <mergeCell ref="B131:D131"/>
    <mergeCell ref="B132:B151"/>
    <mergeCell ref="C143:D143"/>
    <mergeCell ref="C151:D151"/>
    <mergeCell ref="B208:D208"/>
    <mergeCell ref="B153:B176"/>
    <mergeCell ref="C165:D165"/>
    <mergeCell ref="C176:D176"/>
    <mergeCell ref="B177:D177"/>
    <mergeCell ref="B178:B182"/>
    <mergeCell ref="B183:D183"/>
    <mergeCell ref="B184:B187"/>
    <mergeCell ref="B188:D188"/>
    <mergeCell ref="B189:B192"/>
    <mergeCell ref="B193:D193"/>
    <mergeCell ref="B194:B207"/>
    <mergeCell ref="B248:D248"/>
    <mergeCell ref="B209:B220"/>
    <mergeCell ref="B221:D221"/>
    <mergeCell ref="B222:B228"/>
    <mergeCell ref="B229:D229"/>
    <mergeCell ref="B230:B231"/>
    <mergeCell ref="B232:D232"/>
    <mergeCell ref="B233:B238"/>
    <mergeCell ref="B239:D239"/>
    <mergeCell ref="B240:B245"/>
    <mergeCell ref="B246:D246"/>
    <mergeCell ref="B247:D247"/>
    <mergeCell ref="B351:D351"/>
    <mergeCell ref="B251:B334"/>
    <mergeCell ref="C254:D254"/>
    <mergeCell ref="C260:D260"/>
    <mergeCell ref="C274:D274"/>
    <mergeCell ref="C285:D285"/>
    <mergeCell ref="C295:D295"/>
    <mergeCell ref="C305:D305"/>
    <mergeCell ref="C321:D321"/>
    <mergeCell ref="C334:D334"/>
    <mergeCell ref="B335:D335"/>
    <mergeCell ref="B336:B341"/>
    <mergeCell ref="B342:D342"/>
    <mergeCell ref="B344:D344"/>
    <mergeCell ref="B345:B350"/>
    <mergeCell ref="B458:D458"/>
    <mergeCell ref="B352:B357"/>
    <mergeCell ref="B358:D358"/>
    <mergeCell ref="B360:D360"/>
    <mergeCell ref="B361:B366"/>
    <mergeCell ref="B367:D367"/>
    <mergeCell ref="B368:B446"/>
    <mergeCell ref="C373:D373"/>
    <mergeCell ref="C406:D406"/>
    <mergeCell ref="C416:D416"/>
    <mergeCell ref="C432:D432"/>
    <mergeCell ref="C445:D445"/>
    <mergeCell ref="B447:D447"/>
    <mergeCell ref="B448:B453"/>
    <mergeCell ref="B454:D454"/>
    <mergeCell ref="B456:D456"/>
    <mergeCell ref="B488:D488"/>
    <mergeCell ref="B459:B462"/>
    <mergeCell ref="B463:D463"/>
    <mergeCell ref="B464:D464"/>
    <mergeCell ref="B466:D466"/>
    <mergeCell ref="B467:D467"/>
    <mergeCell ref="B468:B470"/>
    <mergeCell ref="B471:D471"/>
    <mergeCell ref="B472:B477"/>
    <mergeCell ref="B478:D478"/>
    <mergeCell ref="B480:D480"/>
    <mergeCell ref="B481:B487"/>
    <mergeCell ref="B490:D490"/>
    <mergeCell ref="B491:D491"/>
    <mergeCell ref="B493:D493"/>
    <mergeCell ref="B494:D494"/>
    <mergeCell ref="B495:D495"/>
  </mergeCells>
  <conditionalFormatting sqref="E2">
    <cfRule type="cellIs" dxfId="77" priority="21" operator="equal">
      <formula>0</formula>
    </cfRule>
    <cfRule type="cellIs" dxfId="76" priority="22" operator="notEqual">
      <formula>0</formula>
    </cfRule>
  </conditionalFormatting>
  <conditionalFormatting sqref="F1:AP1">
    <cfRule type="cellIs" dxfId="75" priority="20" operator="notEqual">
      <formula>0</formula>
    </cfRule>
  </conditionalFormatting>
  <conditionalFormatting sqref="E1">
    <cfRule type="cellIs" dxfId="74" priority="18" operator="equal">
      <formula>0</formula>
    </cfRule>
    <cfRule type="cellIs" dxfId="73" priority="19" operator="notEqual">
      <formula>0</formula>
    </cfRule>
  </conditionalFormatting>
  <conditionalFormatting sqref="AQ1">
    <cfRule type="cellIs" dxfId="72" priority="17" operator="notEqual">
      <formula>0</formula>
    </cfRule>
  </conditionalFormatting>
  <conditionalFormatting sqref="AR1:AT1">
    <cfRule type="cellIs" dxfId="71" priority="16" operator="notEqual">
      <formula>0</formula>
    </cfRule>
  </conditionalFormatting>
  <conditionalFormatting sqref="AU32">
    <cfRule type="cellIs" dxfId="70" priority="15" operator="notEqual">
      <formula>0</formula>
    </cfRule>
  </conditionalFormatting>
  <conditionalFormatting sqref="AU131">
    <cfRule type="cellIs" dxfId="69" priority="14" operator="notEqual">
      <formula>0</formula>
    </cfRule>
  </conditionalFormatting>
  <conditionalFormatting sqref="AU177">
    <cfRule type="cellIs" dxfId="68" priority="13" operator="notEqual">
      <formula>0</formula>
    </cfRule>
  </conditionalFormatting>
  <conditionalFormatting sqref="AU183">
    <cfRule type="cellIs" dxfId="67" priority="12" operator="notEqual">
      <formula>0</formula>
    </cfRule>
  </conditionalFormatting>
  <conditionalFormatting sqref="AU193">
    <cfRule type="cellIs" dxfId="66" priority="11" operator="notEqual">
      <formula>0</formula>
    </cfRule>
  </conditionalFormatting>
  <conditionalFormatting sqref="AU208">
    <cfRule type="cellIs" dxfId="65" priority="10" operator="notEqual">
      <formula>0</formula>
    </cfRule>
  </conditionalFormatting>
  <conditionalFormatting sqref="AU221">
    <cfRule type="cellIs" dxfId="64" priority="9" operator="notEqual">
      <formula>0</formula>
    </cfRule>
  </conditionalFormatting>
  <conditionalFormatting sqref="AU229">
    <cfRule type="cellIs" dxfId="63" priority="8" operator="notEqual">
      <formula>0</formula>
    </cfRule>
  </conditionalFormatting>
  <conditionalFormatting sqref="AU239">
    <cfRule type="cellIs" dxfId="62" priority="7" operator="notEqual">
      <formula>0</formula>
    </cfRule>
  </conditionalFormatting>
  <conditionalFormatting sqref="AU246">
    <cfRule type="cellIs" dxfId="61" priority="6" operator="notEqual">
      <formula>0</formula>
    </cfRule>
  </conditionalFormatting>
  <conditionalFormatting sqref="AU248">
    <cfRule type="cellIs" dxfId="60" priority="5" operator="notEqual">
      <formula>0</formula>
    </cfRule>
  </conditionalFormatting>
  <conditionalFormatting sqref="AU247">
    <cfRule type="cellIs" dxfId="59" priority="4" operator="notEqual">
      <formula>0</formula>
    </cfRule>
  </conditionalFormatting>
  <conditionalFormatting sqref="A1:A2">
    <cfRule type="cellIs" dxfId="58" priority="3" operator="notEqual">
      <formula>0</formula>
    </cfRule>
  </conditionalFormatting>
  <conditionalFormatting sqref="F2">
    <cfRule type="cellIs" dxfId="57" priority="2" operator="notEqual">
      <formula>0</formula>
    </cfRule>
  </conditionalFormatting>
  <conditionalFormatting sqref="G2:AT2">
    <cfRule type="cellIs" dxfId="56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498"/>
  <sheetViews>
    <sheetView zoomScale="70" zoomScaleNormal="70" workbookViewId="0">
      <pane xSplit="5" ySplit="7" topLeftCell="F8" activePane="bottomRight" state="frozen"/>
      <selection activeCell="F39" sqref="F39"/>
      <selection pane="topRight" activeCell="F39" sqref="F39"/>
      <selection pane="bottomLeft" activeCell="F39" sqref="F39"/>
      <selection pane="bottomRight" activeCell="F39" sqref="F39"/>
    </sheetView>
  </sheetViews>
  <sheetFormatPr defaultColWidth="8.5703125" defaultRowHeight="15.75" outlineLevelRow="2" outlineLevelCol="1" x14ac:dyDescent="0.25"/>
  <cols>
    <col min="1" max="1" width="14.28515625" style="2" bestFit="1" customWidth="1"/>
    <col min="2" max="2" width="17.5703125" style="2" customWidth="1"/>
    <col min="3" max="3" width="42.85546875" style="2" customWidth="1"/>
    <col min="4" max="4" width="11.5703125" style="2" customWidth="1"/>
    <col min="5" max="5" width="22.140625" style="2" customWidth="1"/>
    <col min="6" max="6" width="20.5703125" style="2" bestFit="1" customWidth="1" outlineLevel="1"/>
    <col min="7" max="7" width="25.5703125" style="2" bestFit="1" customWidth="1" outlineLevel="1"/>
    <col min="8" max="9" width="20.42578125" style="2" customWidth="1" outlineLevel="1"/>
    <col min="10" max="10" width="16" style="2" customWidth="1" outlineLevel="1"/>
    <col min="11" max="11" width="18.140625" style="2" bestFit="1" customWidth="1" outlineLevel="1"/>
    <col min="12" max="12" width="16" style="2" customWidth="1" outlineLevel="1"/>
    <col min="13" max="18" width="20.42578125" style="2" customWidth="1" outlineLevel="1"/>
    <col min="19" max="20" width="28.85546875" style="2" customWidth="1" outlineLevel="1"/>
    <col min="21" max="22" width="22.85546875" style="2" customWidth="1" outlineLevel="1"/>
    <col min="23" max="23" width="28.85546875" style="2" customWidth="1" outlineLevel="1"/>
    <col min="24" max="24" width="28.85546875" style="2" customWidth="1"/>
    <col min="25" max="25" width="19.5703125" style="2" customWidth="1"/>
    <col min="26" max="26" width="28.85546875" style="2" customWidth="1"/>
    <col min="27" max="27" width="21.5703125" style="2" customWidth="1"/>
    <col min="28" max="28" width="19.42578125" style="2" customWidth="1"/>
    <col min="29" max="38" width="26.85546875" style="2" customWidth="1"/>
    <col min="39" max="39" width="25.5703125" style="2" bestFit="1" customWidth="1"/>
    <col min="40" max="40" width="19.5703125" style="2" customWidth="1"/>
    <col min="41" max="41" width="15.5703125" bestFit="1" customWidth="1"/>
    <col min="42" max="42" width="17.42578125" bestFit="1" customWidth="1"/>
    <col min="43" max="43" width="26.42578125" style="2" bestFit="1" customWidth="1"/>
    <col min="44" max="44" width="21.5703125" style="2" bestFit="1" customWidth="1"/>
    <col min="45" max="45" width="19.5703125" style="2" bestFit="1" customWidth="1"/>
    <col min="46" max="46" width="22.85546875" style="2" bestFit="1" customWidth="1"/>
    <col min="47" max="47" width="16.5703125" style="2" bestFit="1" customWidth="1"/>
    <col min="48" max="16384" width="8.5703125" style="2"/>
  </cols>
  <sheetData>
    <row r="1" spans="1:48" x14ac:dyDescent="0.25">
      <c r="A1" s="10">
        <f>SUM(F1:AT1)</f>
        <v>0</v>
      </c>
      <c r="D1" s="11" t="s">
        <v>16</v>
      </c>
      <c r="E1" s="166">
        <v>0</v>
      </c>
      <c r="F1" s="10">
        <v>0</v>
      </c>
      <c r="G1" s="10">
        <v>0</v>
      </c>
      <c r="H1" s="10">
        <v>0</v>
      </c>
      <c r="I1" s="10">
        <v>0</v>
      </c>
      <c r="J1" s="10">
        <v>0</v>
      </c>
      <c r="K1" s="10">
        <v>0</v>
      </c>
      <c r="L1" s="10">
        <v>0</v>
      </c>
      <c r="M1" s="10">
        <v>0</v>
      </c>
      <c r="N1" s="10">
        <v>0</v>
      </c>
      <c r="O1" s="10">
        <v>0</v>
      </c>
      <c r="P1" s="10">
        <v>0</v>
      </c>
      <c r="Q1" s="10">
        <v>0</v>
      </c>
      <c r="R1" s="10">
        <v>0</v>
      </c>
      <c r="S1" s="10">
        <v>0</v>
      </c>
      <c r="T1" s="10">
        <v>0</v>
      </c>
      <c r="U1" s="10">
        <v>0</v>
      </c>
      <c r="V1" s="10">
        <v>0</v>
      </c>
      <c r="W1" s="10">
        <v>0</v>
      </c>
      <c r="X1" s="10">
        <v>0</v>
      </c>
      <c r="Y1" s="10">
        <v>0</v>
      </c>
      <c r="Z1" s="10">
        <v>0</v>
      </c>
      <c r="AA1" s="10">
        <v>0</v>
      </c>
      <c r="AB1" s="10">
        <v>0</v>
      </c>
      <c r="AC1" s="10">
        <v>0</v>
      </c>
      <c r="AD1" s="10">
        <v>0</v>
      </c>
      <c r="AE1" s="10">
        <v>0</v>
      </c>
      <c r="AF1" s="10">
        <v>0</v>
      </c>
      <c r="AG1" s="10">
        <v>0</v>
      </c>
      <c r="AH1" s="10">
        <v>0</v>
      </c>
      <c r="AI1" s="10">
        <v>0</v>
      </c>
      <c r="AJ1" s="10">
        <v>0</v>
      </c>
      <c r="AK1" s="10">
        <v>0</v>
      </c>
      <c r="AL1" s="10">
        <v>0</v>
      </c>
      <c r="AM1" s="10">
        <v>0</v>
      </c>
      <c r="AN1" s="10">
        <v>0</v>
      </c>
      <c r="AO1" s="10">
        <v>0</v>
      </c>
      <c r="AP1" s="10">
        <v>0</v>
      </c>
      <c r="AQ1" s="10">
        <v>0</v>
      </c>
      <c r="AR1" s="10">
        <v>0</v>
      </c>
      <c r="AS1" s="10">
        <v>0</v>
      </c>
      <c r="AT1" s="10">
        <v>0</v>
      </c>
    </row>
    <row r="2" spans="1:48" x14ac:dyDescent="0.25">
      <c r="A2" s="10">
        <f>SUM(F2:AT2)</f>
        <v>0</v>
      </c>
      <c r="D2" s="11" t="s">
        <v>17</v>
      </c>
      <c r="E2" s="167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v>0</v>
      </c>
      <c r="AD2" s="10">
        <v>0</v>
      </c>
      <c r="AE2" s="10">
        <v>0</v>
      </c>
      <c r="AF2" s="10">
        <v>0</v>
      </c>
      <c r="AG2" s="10">
        <v>0</v>
      </c>
      <c r="AH2" s="10">
        <v>0</v>
      </c>
      <c r="AI2" s="10">
        <v>0</v>
      </c>
      <c r="AJ2" s="10">
        <v>0</v>
      </c>
      <c r="AK2" s="10">
        <v>0</v>
      </c>
      <c r="AL2" s="10">
        <v>0</v>
      </c>
      <c r="AM2" s="10">
        <v>0</v>
      </c>
      <c r="AN2" s="10">
        <v>0</v>
      </c>
      <c r="AO2" s="10">
        <v>0</v>
      </c>
      <c r="AP2" s="10">
        <v>0</v>
      </c>
      <c r="AQ2" s="10">
        <v>0</v>
      </c>
      <c r="AR2" s="10">
        <v>0</v>
      </c>
      <c r="AS2" s="10">
        <v>0</v>
      </c>
      <c r="AT2" s="10">
        <v>0</v>
      </c>
      <c r="AU2" s="10"/>
      <c r="AV2" s="10"/>
    </row>
    <row r="3" spans="1:48" outlineLevel="1" x14ac:dyDescent="0.25">
      <c r="A3" s="338" t="str">
        <f>Cover!A24</f>
        <v>Most Current Version as of:</v>
      </c>
      <c r="B3" s="338"/>
      <c r="C3" s="13" t="str">
        <f>Cover!A25</f>
        <v>August 2021</v>
      </c>
      <c r="AO3" s="2"/>
      <c r="AP3" s="2"/>
      <c r="AQ3" s="15"/>
      <c r="AR3" s="15"/>
      <c r="AS3" s="15"/>
      <c r="AT3" s="15"/>
    </row>
    <row r="4" spans="1:48" ht="28.5" customHeight="1" outlineLevel="1" x14ac:dyDescent="0.4">
      <c r="A4" s="17"/>
      <c r="B4" s="339" t="s">
        <v>18</v>
      </c>
      <c r="C4" s="339"/>
      <c r="D4" s="339"/>
      <c r="E4" s="18"/>
      <c r="AO4" s="2"/>
      <c r="AP4" s="2"/>
      <c r="AQ4" s="15"/>
      <c r="AR4" s="15"/>
      <c r="AS4" s="15"/>
      <c r="AT4" s="15"/>
    </row>
    <row r="5" spans="1:48" s="19" customFormat="1" outlineLevel="1" x14ac:dyDescent="0.25">
      <c r="A5" s="19" t="s">
        <v>19</v>
      </c>
      <c r="B5" s="340" t="s">
        <v>20</v>
      </c>
      <c r="C5" s="340"/>
      <c r="D5" s="340"/>
      <c r="E5" s="19" t="s">
        <v>21</v>
      </c>
      <c r="F5" s="1" t="s">
        <v>520</v>
      </c>
      <c r="G5" s="1" t="s">
        <v>520</v>
      </c>
      <c r="H5" s="1" t="s">
        <v>520</v>
      </c>
      <c r="I5" s="1" t="s">
        <v>520</v>
      </c>
      <c r="J5" s="1" t="s">
        <v>520</v>
      </c>
      <c r="K5" s="1" t="s">
        <v>520</v>
      </c>
      <c r="L5" s="1" t="s">
        <v>520</v>
      </c>
      <c r="M5" s="1" t="s">
        <v>520</v>
      </c>
      <c r="N5" s="1" t="s">
        <v>520</v>
      </c>
      <c r="O5" s="1" t="s">
        <v>520</v>
      </c>
      <c r="P5" s="1" t="s">
        <v>520</v>
      </c>
      <c r="Q5" s="1" t="s">
        <v>520</v>
      </c>
      <c r="R5" s="1" t="s">
        <v>520</v>
      </c>
      <c r="S5" s="1" t="s">
        <v>520</v>
      </c>
      <c r="T5" s="1" t="s">
        <v>520</v>
      </c>
      <c r="U5" s="1" t="s">
        <v>520</v>
      </c>
      <c r="V5" s="1" t="s">
        <v>520</v>
      </c>
      <c r="W5" s="1" t="s">
        <v>520</v>
      </c>
      <c r="X5" s="1" t="s">
        <v>520</v>
      </c>
      <c r="Y5" s="1" t="s">
        <v>520</v>
      </c>
      <c r="Z5" s="1" t="s">
        <v>520</v>
      </c>
      <c r="AA5" s="1" t="s">
        <v>520</v>
      </c>
      <c r="AB5" s="1" t="s">
        <v>520</v>
      </c>
      <c r="AC5" s="1" t="s">
        <v>520</v>
      </c>
      <c r="AD5" s="1" t="s">
        <v>520</v>
      </c>
      <c r="AE5" s="1" t="s">
        <v>520</v>
      </c>
      <c r="AF5" s="1" t="s">
        <v>520</v>
      </c>
      <c r="AG5" s="1" t="s">
        <v>520</v>
      </c>
      <c r="AH5" s="1" t="s">
        <v>520</v>
      </c>
      <c r="AI5" s="1" t="s">
        <v>520</v>
      </c>
      <c r="AJ5" s="1" t="s">
        <v>520</v>
      </c>
      <c r="AK5" s="1" t="s">
        <v>520</v>
      </c>
      <c r="AL5" s="1" t="s">
        <v>520</v>
      </c>
      <c r="AM5" s="1" t="s">
        <v>520</v>
      </c>
      <c r="AN5" s="1" t="s">
        <v>520</v>
      </c>
      <c r="AO5" s="1" t="s">
        <v>520</v>
      </c>
      <c r="AP5" s="1" t="s">
        <v>520</v>
      </c>
      <c r="AQ5" s="1" t="s">
        <v>520</v>
      </c>
      <c r="AR5" s="1" t="s">
        <v>520</v>
      </c>
      <c r="AS5" s="1" t="s">
        <v>520</v>
      </c>
      <c r="AT5" s="1" t="s">
        <v>520</v>
      </c>
    </row>
    <row r="6" spans="1:48" s="21" customFormat="1" ht="45" customHeight="1" x14ac:dyDescent="0.25">
      <c r="A6" s="21" t="s">
        <v>25</v>
      </c>
      <c r="B6" s="22"/>
      <c r="C6" s="23"/>
      <c r="D6" s="24" t="s">
        <v>26</v>
      </c>
      <c r="E6" s="27" t="s">
        <v>521</v>
      </c>
      <c r="F6" s="171" t="s">
        <v>28</v>
      </c>
      <c r="G6" s="172" t="s">
        <v>29</v>
      </c>
      <c r="H6" s="172" t="s">
        <v>30</v>
      </c>
      <c r="I6" s="171" t="s">
        <v>31</v>
      </c>
      <c r="J6" s="171" t="s">
        <v>32</v>
      </c>
      <c r="K6" s="172" t="s">
        <v>33</v>
      </c>
      <c r="L6" s="172" t="s">
        <v>34</v>
      </c>
      <c r="M6" s="172" t="s">
        <v>35</v>
      </c>
      <c r="N6" s="172" t="s">
        <v>36</v>
      </c>
      <c r="O6" s="172" t="s">
        <v>37</v>
      </c>
      <c r="P6" s="171" t="s">
        <v>38</v>
      </c>
      <c r="Q6" s="172" t="s">
        <v>39</v>
      </c>
      <c r="R6" s="172" t="s">
        <v>40</v>
      </c>
      <c r="S6" s="172" t="s">
        <v>41</v>
      </c>
      <c r="T6" s="172" t="s">
        <v>42</v>
      </c>
      <c r="U6" s="172" t="s">
        <v>43</v>
      </c>
      <c r="V6" s="172" t="s">
        <v>44</v>
      </c>
      <c r="W6" s="172" t="s">
        <v>45</v>
      </c>
      <c r="X6" s="172" t="s">
        <v>46</v>
      </c>
      <c r="Y6" s="172" t="s">
        <v>47</v>
      </c>
      <c r="Z6" s="172" t="s">
        <v>48</v>
      </c>
      <c r="AA6" s="171" t="s">
        <v>49</v>
      </c>
      <c r="AB6" s="172" t="s">
        <v>50</v>
      </c>
      <c r="AC6" s="171" t="s">
        <v>51</v>
      </c>
      <c r="AD6" s="171" t="s">
        <v>52</v>
      </c>
      <c r="AE6" s="171" t="s">
        <v>53</v>
      </c>
      <c r="AF6" s="173" t="s">
        <v>54</v>
      </c>
      <c r="AG6" s="172" t="s">
        <v>60</v>
      </c>
      <c r="AH6" s="173" t="s">
        <v>61</v>
      </c>
      <c r="AI6" s="173" t="s">
        <v>62</v>
      </c>
      <c r="AJ6" s="173" t="s">
        <v>63</v>
      </c>
      <c r="AK6" s="173" t="s">
        <v>64</v>
      </c>
      <c r="AL6" s="173" t="s">
        <v>65</v>
      </c>
      <c r="AM6" s="173" t="s">
        <v>66</v>
      </c>
      <c r="AN6" s="173" t="s">
        <v>56</v>
      </c>
      <c r="AO6" s="172" t="s">
        <v>57</v>
      </c>
      <c r="AP6" s="173" t="s">
        <v>58</v>
      </c>
      <c r="AQ6" s="15" t="s">
        <v>522</v>
      </c>
      <c r="AR6" s="27" t="s">
        <v>523</v>
      </c>
      <c r="AS6" s="15" t="s">
        <v>76</v>
      </c>
      <c r="AT6" s="15" t="s">
        <v>77</v>
      </c>
    </row>
    <row r="7" spans="1:48" s="21" customFormat="1" ht="32.450000000000003" customHeight="1" x14ac:dyDescent="0.25">
      <c r="A7" s="21">
        <v>1</v>
      </c>
      <c r="B7" s="341" t="s">
        <v>78</v>
      </c>
      <c r="C7" s="342"/>
      <c r="D7" s="342"/>
      <c r="E7" s="29"/>
      <c r="F7" s="32">
        <v>11.01</v>
      </c>
      <c r="G7" s="32">
        <v>11.02</v>
      </c>
      <c r="H7" s="32">
        <v>11.03</v>
      </c>
      <c r="I7" s="32">
        <v>11.04</v>
      </c>
      <c r="J7" s="32">
        <v>11.05</v>
      </c>
      <c r="K7" s="32">
        <v>11.06</v>
      </c>
      <c r="L7" s="32">
        <v>11.07</v>
      </c>
      <c r="M7" s="32">
        <v>11.08</v>
      </c>
      <c r="N7" s="32">
        <v>11.09</v>
      </c>
      <c r="O7" s="32">
        <v>11.1</v>
      </c>
      <c r="P7" s="29">
        <v>11.11</v>
      </c>
      <c r="Q7" s="29">
        <v>11.12</v>
      </c>
      <c r="R7" s="29">
        <v>11.13</v>
      </c>
      <c r="S7" s="29">
        <v>11.14</v>
      </c>
      <c r="T7" s="29">
        <v>11.15</v>
      </c>
      <c r="U7" s="29">
        <v>11.16</v>
      </c>
      <c r="V7" s="29">
        <v>11.17</v>
      </c>
      <c r="W7" s="29">
        <v>11.18</v>
      </c>
      <c r="X7" s="29">
        <v>11.19</v>
      </c>
      <c r="Y7" s="29">
        <v>11.2</v>
      </c>
      <c r="Z7" s="29">
        <v>11.21</v>
      </c>
      <c r="AA7" s="29">
        <v>11.22</v>
      </c>
      <c r="AB7" s="29">
        <v>11.23</v>
      </c>
      <c r="AC7" s="29">
        <v>11.24</v>
      </c>
      <c r="AD7" s="29">
        <v>11.25</v>
      </c>
      <c r="AE7" s="29">
        <v>11.26</v>
      </c>
      <c r="AF7" s="29">
        <v>11.27</v>
      </c>
      <c r="AG7" s="29">
        <v>11.28</v>
      </c>
      <c r="AH7" s="29">
        <v>11.29</v>
      </c>
      <c r="AI7" s="29">
        <v>11.3</v>
      </c>
      <c r="AJ7" s="29">
        <v>11.31</v>
      </c>
      <c r="AK7" s="29">
        <v>11.32</v>
      </c>
      <c r="AL7" s="32">
        <v>11.33</v>
      </c>
      <c r="AM7" s="29">
        <v>11.34</v>
      </c>
      <c r="AN7" s="29">
        <v>11.35</v>
      </c>
      <c r="AO7" s="29">
        <v>11.49</v>
      </c>
      <c r="AP7" s="29">
        <v>11.5</v>
      </c>
      <c r="AQ7" s="29"/>
      <c r="AR7" s="29"/>
      <c r="AS7" s="29"/>
      <c r="AT7" s="29"/>
    </row>
    <row r="8" spans="1:48" outlineLevel="2" x14ac:dyDescent="0.25">
      <c r="A8" s="21">
        <f>A7+1</f>
        <v>2</v>
      </c>
      <c r="B8" s="306" t="s">
        <v>85</v>
      </c>
      <c r="C8" s="33" t="s">
        <v>86</v>
      </c>
      <c r="D8" s="34">
        <v>480</v>
      </c>
      <c r="E8" s="38">
        <f>'A-RR Cross-Reference 2024'!AR8</f>
        <v>385807405.00393188</v>
      </c>
      <c r="F8" s="38"/>
      <c r="G8" s="37"/>
      <c r="H8" s="37"/>
      <c r="I8" s="36"/>
      <c r="J8" s="36"/>
      <c r="K8" s="37"/>
      <c r="L8" s="37"/>
      <c r="M8" s="37"/>
      <c r="N8" s="37"/>
      <c r="O8" s="37"/>
      <c r="P8" s="36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6"/>
      <c r="AM8" s="38"/>
      <c r="AN8" s="37"/>
      <c r="AO8" s="37"/>
      <c r="AP8" s="37"/>
      <c r="AQ8" s="174"/>
      <c r="AR8" s="174"/>
      <c r="AS8" s="174"/>
      <c r="AT8" s="174"/>
    </row>
    <row r="9" spans="1:48" outlineLevel="2" x14ac:dyDescent="0.25">
      <c r="A9" s="21">
        <f t="shared" ref="A9:A72" si="0">A8+1</f>
        <v>3</v>
      </c>
      <c r="B9" s="307"/>
      <c r="C9" s="39" t="s">
        <v>87</v>
      </c>
      <c r="D9" s="40">
        <v>481</v>
      </c>
      <c r="E9" s="38">
        <f>'A-RR Cross-Reference 2024'!AR9</f>
        <v>141407700.76838374</v>
      </c>
      <c r="F9" s="38"/>
      <c r="AM9" s="38"/>
      <c r="AO9" s="2"/>
      <c r="AP9" s="2"/>
      <c r="AQ9" s="174"/>
      <c r="AR9" s="174"/>
      <c r="AT9" s="174"/>
    </row>
    <row r="10" spans="1:48" outlineLevel="2" x14ac:dyDescent="0.25">
      <c r="A10" s="21">
        <f t="shared" si="0"/>
        <v>4</v>
      </c>
      <c r="B10" s="307"/>
      <c r="C10" s="39" t="s">
        <v>88</v>
      </c>
      <c r="D10" s="40">
        <v>482</v>
      </c>
      <c r="E10" s="38">
        <f>'A-RR Cross-Reference 2024'!AR10</f>
        <v>0</v>
      </c>
      <c r="AM10" s="38"/>
      <c r="AO10" s="2"/>
      <c r="AP10" s="2"/>
      <c r="AQ10" s="174"/>
      <c r="AR10" s="174"/>
      <c r="AT10" s="174"/>
    </row>
    <row r="11" spans="1:48" outlineLevel="2" x14ac:dyDescent="0.25">
      <c r="A11" s="21">
        <f t="shared" si="0"/>
        <v>5</v>
      </c>
      <c r="B11" s="307"/>
      <c r="C11" s="39" t="s">
        <v>89</v>
      </c>
      <c r="D11" s="42">
        <v>484</v>
      </c>
      <c r="E11" s="38">
        <f>'A-RR Cross-Reference 2024'!AR11</f>
        <v>0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M11" s="38"/>
      <c r="AN11" s="43"/>
      <c r="AO11" s="43"/>
      <c r="AP11" s="43"/>
      <c r="AQ11" s="174"/>
      <c r="AR11" s="174"/>
      <c r="AS11" s="43"/>
      <c r="AT11" s="174"/>
    </row>
    <row r="12" spans="1:48" outlineLevel="2" x14ac:dyDescent="0.25">
      <c r="A12" s="21">
        <f t="shared" si="0"/>
        <v>6</v>
      </c>
      <c r="B12" s="307"/>
      <c r="C12" s="39" t="s">
        <v>90</v>
      </c>
      <c r="D12" s="42">
        <v>485</v>
      </c>
      <c r="E12" s="38">
        <f>'A-RR Cross-Reference 2024'!AR12</f>
        <v>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M12" s="38"/>
      <c r="AN12" s="43"/>
      <c r="AO12" s="43"/>
      <c r="AP12" s="43"/>
      <c r="AQ12" s="174"/>
      <c r="AR12" s="174"/>
      <c r="AS12" s="43"/>
      <c r="AT12" s="174"/>
    </row>
    <row r="13" spans="1:48" outlineLevel="1" x14ac:dyDescent="0.25">
      <c r="A13" s="21">
        <f t="shared" si="0"/>
        <v>7</v>
      </c>
      <c r="B13" s="307"/>
      <c r="C13" s="332" t="s">
        <v>91</v>
      </c>
      <c r="D13" s="333"/>
      <c r="E13" s="45">
        <f>SUM(E8:E12)</f>
        <v>527215105.77231562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</row>
    <row r="14" spans="1:48" outlineLevel="2" x14ac:dyDescent="0.25">
      <c r="A14" s="21">
        <f t="shared" si="0"/>
        <v>8</v>
      </c>
      <c r="B14" s="307"/>
      <c r="C14" s="48" t="s">
        <v>92</v>
      </c>
      <c r="D14" s="49">
        <v>483</v>
      </c>
      <c r="E14" s="38">
        <f>'A-RR Cross-Reference 2024'!AR14</f>
        <v>0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M14" s="38"/>
      <c r="AN14" s="50"/>
      <c r="AO14" s="50"/>
      <c r="AP14" s="50"/>
      <c r="AQ14" s="175"/>
      <c r="AR14" s="174"/>
      <c r="AS14" s="50"/>
      <c r="AT14" s="174"/>
    </row>
    <row r="15" spans="1:48" outlineLevel="1" x14ac:dyDescent="0.25">
      <c r="A15" s="21">
        <f t="shared" si="0"/>
        <v>9</v>
      </c>
      <c r="B15" s="307"/>
      <c r="C15" s="343" t="s">
        <v>93</v>
      </c>
      <c r="D15" s="336"/>
      <c r="E15" s="47">
        <f>SUM(E14)</f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</row>
    <row r="16" spans="1:48" outlineLevel="2" x14ac:dyDescent="0.25">
      <c r="A16" s="21">
        <f t="shared" si="0"/>
        <v>10</v>
      </c>
      <c r="B16" s="307"/>
      <c r="C16" s="51" t="s">
        <v>94</v>
      </c>
      <c r="D16" s="49">
        <v>496</v>
      </c>
      <c r="E16" s="38">
        <f>'A-RR Cross-Reference 2024'!AR16</f>
        <v>0</v>
      </c>
      <c r="AM16" s="38"/>
      <c r="AO16" s="2"/>
      <c r="AP16" s="2"/>
      <c r="AQ16" s="175"/>
      <c r="AR16" s="174"/>
      <c r="AT16" s="174"/>
    </row>
    <row r="17" spans="1:47" outlineLevel="1" x14ac:dyDescent="0.25">
      <c r="A17" s="21">
        <f t="shared" si="0"/>
        <v>11</v>
      </c>
      <c r="B17" s="307"/>
      <c r="C17" s="343" t="s">
        <v>95</v>
      </c>
      <c r="D17" s="336"/>
      <c r="E17" s="45">
        <f>SUM(E16)</f>
        <v>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</row>
    <row r="18" spans="1:47" outlineLevel="2" x14ac:dyDescent="0.25">
      <c r="A18" s="21">
        <f t="shared" si="0"/>
        <v>12</v>
      </c>
      <c r="B18" s="307"/>
      <c r="C18" s="43" t="s">
        <v>96</v>
      </c>
      <c r="D18" s="53">
        <v>489.1</v>
      </c>
      <c r="E18" s="38">
        <f>'A-RR Cross-Reference 2024'!AR18</f>
        <v>0</v>
      </c>
      <c r="AM18" s="38"/>
      <c r="AO18" s="2"/>
      <c r="AP18" s="2"/>
      <c r="AQ18" s="175"/>
      <c r="AR18" s="174"/>
      <c r="AT18" s="174"/>
    </row>
    <row r="19" spans="1:47" outlineLevel="2" x14ac:dyDescent="0.25">
      <c r="A19" s="21">
        <f t="shared" si="0"/>
        <v>13</v>
      </c>
      <c r="B19" s="307"/>
      <c r="C19" s="43" t="s">
        <v>97</v>
      </c>
      <c r="D19" s="53">
        <v>489.2</v>
      </c>
      <c r="E19" s="38">
        <f>'A-RR Cross-Reference 2024'!AR19</f>
        <v>0</v>
      </c>
      <c r="AM19" s="38"/>
      <c r="AO19" s="2"/>
      <c r="AP19" s="2"/>
      <c r="AQ19" s="175"/>
      <c r="AR19" s="174"/>
      <c r="AT19" s="174"/>
    </row>
    <row r="20" spans="1:47" outlineLevel="2" x14ac:dyDescent="0.25">
      <c r="A20" s="21">
        <f t="shared" si="0"/>
        <v>14</v>
      </c>
      <c r="B20" s="307"/>
      <c r="C20" s="43" t="s">
        <v>98</v>
      </c>
      <c r="D20" s="53">
        <v>489.3</v>
      </c>
      <c r="E20" s="38">
        <f>'A-RR Cross-Reference 2024'!AR20</f>
        <v>18566386.484204769</v>
      </c>
      <c r="F20" s="38"/>
      <c r="AM20" s="38"/>
      <c r="AO20" s="2"/>
      <c r="AP20" s="2"/>
      <c r="AQ20" s="175"/>
      <c r="AR20" s="174"/>
      <c r="AT20" s="174"/>
    </row>
    <row r="21" spans="1:47" outlineLevel="2" x14ac:dyDescent="0.25">
      <c r="A21" s="21">
        <f t="shared" si="0"/>
        <v>15</v>
      </c>
      <c r="B21" s="307"/>
      <c r="C21" s="344" t="s">
        <v>99</v>
      </c>
      <c r="D21" s="345"/>
      <c r="E21" s="45">
        <f>SUM(E19:E20)</f>
        <v>18566386.484204769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</row>
    <row r="22" spans="1:47" outlineLevel="2" x14ac:dyDescent="0.25">
      <c r="A22" s="21">
        <f t="shared" si="0"/>
        <v>16</v>
      </c>
      <c r="B22" s="307"/>
      <c r="C22" s="43" t="s">
        <v>100</v>
      </c>
      <c r="D22" s="53">
        <v>489.4</v>
      </c>
      <c r="E22" s="38">
        <f>'A-RR Cross-Reference 2024'!AR22</f>
        <v>0</v>
      </c>
      <c r="G22" s="37"/>
      <c r="H22" s="37"/>
      <c r="K22" s="37"/>
      <c r="L22" s="37"/>
      <c r="M22" s="37"/>
      <c r="N22" s="37"/>
      <c r="O22" s="37"/>
      <c r="P22" s="36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M22" s="38"/>
      <c r="AN22" s="37"/>
      <c r="AO22" s="37"/>
      <c r="AP22" s="37"/>
      <c r="AQ22" s="175"/>
      <c r="AR22" s="174"/>
      <c r="AS22" s="37"/>
      <c r="AT22" s="174"/>
    </row>
    <row r="23" spans="1:47" outlineLevel="2" x14ac:dyDescent="0.25">
      <c r="A23" s="21">
        <f t="shared" si="0"/>
        <v>17</v>
      </c>
      <c r="B23" s="307"/>
      <c r="C23" s="43" t="s">
        <v>101</v>
      </c>
      <c r="D23" s="53">
        <v>487</v>
      </c>
      <c r="E23" s="38">
        <f>'A-RR Cross-Reference 2024'!AR23</f>
        <v>762820.20000000007</v>
      </c>
      <c r="G23" s="37"/>
      <c r="H23" s="37"/>
      <c r="K23" s="37"/>
      <c r="L23" s="37"/>
      <c r="M23" s="37"/>
      <c r="N23" s="37"/>
      <c r="O23" s="37"/>
      <c r="P23" s="36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M23" s="38"/>
      <c r="AN23" s="37"/>
      <c r="AO23" s="37"/>
      <c r="AP23" s="37"/>
      <c r="AQ23" s="175"/>
      <c r="AR23" s="174"/>
      <c r="AS23" s="37"/>
      <c r="AT23" s="174"/>
    </row>
    <row r="24" spans="1:47" outlineLevel="2" x14ac:dyDescent="0.25">
      <c r="A24" s="21">
        <f t="shared" si="0"/>
        <v>18</v>
      </c>
      <c r="B24" s="307"/>
      <c r="C24" s="43" t="s">
        <v>102</v>
      </c>
      <c r="D24" s="53">
        <v>488</v>
      </c>
      <c r="E24" s="38">
        <f>'A-RR Cross-Reference 2024'!AR24</f>
        <v>3098353.65</v>
      </c>
      <c r="AM24" s="38"/>
      <c r="AO24" s="2"/>
      <c r="AP24" s="2"/>
      <c r="AQ24" s="175"/>
      <c r="AR24" s="174"/>
      <c r="AT24" s="174"/>
    </row>
    <row r="25" spans="1:47" outlineLevel="2" x14ac:dyDescent="0.25">
      <c r="A25" s="21">
        <f t="shared" si="0"/>
        <v>19</v>
      </c>
      <c r="B25" s="307"/>
      <c r="C25" s="43" t="s">
        <v>103</v>
      </c>
      <c r="D25" s="53">
        <v>490</v>
      </c>
      <c r="E25" s="38">
        <f>'A-RR Cross-Reference 2024'!AR25</f>
        <v>0</v>
      </c>
      <c r="AM25" s="38"/>
      <c r="AO25" s="2"/>
      <c r="AP25" s="2"/>
      <c r="AQ25" s="175"/>
      <c r="AR25" s="174"/>
      <c r="AT25" s="174"/>
    </row>
    <row r="26" spans="1:47" outlineLevel="2" x14ac:dyDescent="0.25">
      <c r="A26" s="21">
        <f t="shared" si="0"/>
        <v>20</v>
      </c>
      <c r="B26" s="307"/>
      <c r="C26" s="43" t="s">
        <v>104</v>
      </c>
      <c r="D26" s="53">
        <v>491</v>
      </c>
      <c r="E26" s="38">
        <f>'A-RR Cross-Reference 2024'!AR26</f>
        <v>0</v>
      </c>
      <c r="AM26" s="38"/>
      <c r="AO26" s="2"/>
      <c r="AP26" s="2"/>
      <c r="AQ26" s="175"/>
      <c r="AR26" s="174"/>
      <c r="AT26" s="174"/>
    </row>
    <row r="27" spans="1:47" outlineLevel="2" x14ac:dyDescent="0.25">
      <c r="A27" s="21">
        <f t="shared" si="0"/>
        <v>21</v>
      </c>
      <c r="B27" s="307"/>
      <c r="C27" s="43" t="s">
        <v>105</v>
      </c>
      <c r="D27" s="53">
        <v>492</v>
      </c>
      <c r="E27" s="38">
        <f>'A-RR Cross-Reference 2024'!AR27</f>
        <v>0</v>
      </c>
      <c r="AM27" s="38"/>
      <c r="AO27" s="2"/>
      <c r="AP27" s="2"/>
      <c r="AQ27" s="175"/>
      <c r="AR27" s="174"/>
      <c r="AT27" s="174"/>
    </row>
    <row r="28" spans="1:47" outlineLevel="2" x14ac:dyDescent="0.25">
      <c r="A28" s="21">
        <f t="shared" si="0"/>
        <v>22</v>
      </c>
      <c r="B28" s="307"/>
      <c r="C28" s="43" t="s">
        <v>106</v>
      </c>
      <c r="D28" s="53">
        <v>493</v>
      </c>
      <c r="E28" s="38">
        <f>'A-RR Cross-Reference 2024'!AR28</f>
        <v>6800.5200000000186</v>
      </c>
      <c r="G28" s="37"/>
      <c r="H28" s="37"/>
      <c r="K28" s="37"/>
      <c r="L28" s="37"/>
      <c r="M28" s="37"/>
      <c r="N28" s="37"/>
      <c r="O28" s="37"/>
      <c r="P28" s="36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M28" s="38"/>
      <c r="AN28" s="37"/>
      <c r="AO28" s="37"/>
      <c r="AP28" s="37"/>
      <c r="AQ28" s="175"/>
      <c r="AR28" s="174"/>
      <c r="AS28" s="37"/>
      <c r="AT28" s="174"/>
    </row>
    <row r="29" spans="1:47" outlineLevel="2" x14ac:dyDescent="0.25">
      <c r="A29" s="21">
        <f t="shared" si="0"/>
        <v>23</v>
      </c>
      <c r="B29" s="307"/>
      <c r="C29" s="43" t="s">
        <v>107</v>
      </c>
      <c r="D29" s="53">
        <v>494</v>
      </c>
      <c r="E29" s="38">
        <f>'A-RR Cross-Reference 2024'!AR29</f>
        <v>0</v>
      </c>
      <c r="AM29" s="38"/>
      <c r="AO29" s="2"/>
      <c r="AP29" s="2"/>
      <c r="AQ29" s="175"/>
      <c r="AR29" s="174"/>
      <c r="AT29" s="174"/>
    </row>
    <row r="30" spans="1:47" outlineLevel="2" x14ac:dyDescent="0.25">
      <c r="A30" s="21">
        <f t="shared" si="0"/>
        <v>24</v>
      </c>
      <c r="B30" s="307"/>
      <c r="C30" s="43" t="s">
        <v>108</v>
      </c>
      <c r="D30" s="53">
        <v>495</v>
      </c>
      <c r="E30" s="38">
        <f>'A-RR Cross-Reference 2024'!AR30</f>
        <v>-6632611.1007454321</v>
      </c>
      <c r="G30" s="37"/>
      <c r="H30" s="37"/>
      <c r="K30" s="37"/>
      <c r="L30" s="37"/>
      <c r="M30" s="37"/>
      <c r="N30" s="37"/>
      <c r="O30" s="37"/>
      <c r="P30" s="36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M30" s="38"/>
      <c r="AN30" s="37"/>
      <c r="AO30" s="37"/>
      <c r="AP30" s="37"/>
      <c r="AQ30" s="175"/>
      <c r="AR30" s="174"/>
      <c r="AS30" s="37"/>
      <c r="AT30" s="174"/>
    </row>
    <row r="31" spans="1:47" outlineLevel="1" x14ac:dyDescent="0.25">
      <c r="A31" s="21">
        <f t="shared" si="0"/>
        <v>25</v>
      </c>
      <c r="B31" s="308"/>
      <c r="C31" s="346" t="s">
        <v>109</v>
      </c>
      <c r="D31" s="336"/>
      <c r="E31" s="46">
        <f>SUM(E22:E30)</f>
        <v>-2764636.730745432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</row>
    <row r="32" spans="1:47" ht="16.5" outlineLevel="1" thickBot="1" x14ac:dyDescent="0.3">
      <c r="A32" s="21">
        <f t="shared" si="0"/>
        <v>26</v>
      </c>
      <c r="B32" s="270" t="s">
        <v>110</v>
      </c>
      <c r="C32" s="270"/>
      <c r="D32" s="271"/>
      <c r="E32" s="56">
        <f>+E31+E21+E17+E15+E13</f>
        <v>543016855.52577496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12"/>
    </row>
    <row r="33" spans="1:46" ht="15" customHeight="1" outlineLevel="2" x14ac:dyDescent="0.25">
      <c r="A33" s="21">
        <f t="shared" si="0"/>
        <v>27</v>
      </c>
      <c r="B33" s="306" t="s">
        <v>111</v>
      </c>
      <c r="C33" s="57" t="s">
        <v>112</v>
      </c>
      <c r="D33" s="53">
        <v>710</v>
      </c>
      <c r="E33" s="38">
        <f>'A-RR Cross-Reference 2024'!AR33</f>
        <v>0</v>
      </c>
      <c r="AM33" s="38"/>
      <c r="AO33" s="2"/>
      <c r="AP33" s="2"/>
      <c r="AQ33" s="175"/>
      <c r="AR33" s="174"/>
      <c r="AT33" s="174"/>
    </row>
    <row r="34" spans="1:46" ht="15" customHeight="1" outlineLevel="2" x14ac:dyDescent="0.25">
      <c r="A34" s="21">
        <f t="shared" si="0"/>
        <v>28</v>
      </c>
      <c r="B34" s="327"/>
      <c r="C34" s="43" t="s">
        <v>113</v>
      </c>
      <c r="D34" s="53">
        <v>711</v>
      </c>
      <c r="E34" s="38">
        <f>'A-RR Cross-Reference 2024'!AR34</f>
        <v>0</v>
      </c>
      <c r="AM34" s="38"/>
      <c r="AO34" s="2"/>
      <c r="AP34" s="2"/>
      <c r="AQ34" s="175"/>
      <c r="AR34" s="174"/>
      <c r="AT34" s="174"/>
    </row>
    <row r="35" spans="1:46" ht="15" customHeight="1" outlineLevel="2" x14ac:dyDescent="0.25">
      <c r="A35" s="21">
        <f t="shared" si="0"/>
        <v>29</v>
      </c>
      <c r="B35" s="327"/>
      <c r="C35" s="43" t="s">
        <v>114</v>
      </c>
      <c r="D35" s="53">
        <v>712</v>
      </c>
      <c r="E35" s="38">
        <f>'A-RR Cross-Reference 2024'!AR35</f>
        <v>0</v>
      </c>
      <c r="AM35" s="38"/>
      <c r="AO35" s="2"/>
      <c r="AP35" s="2"/>
      <c r="AQ35" s="175"/>
      <c r="AR35" s="174"/>
      <c r="AT35" s="174"/>
    </row>
    <row r="36" spans="1:46" ht="15" customHeight="1" outlineLevel="2" x14ac:dyDescent="0.25">
      <c r="A36" s="21">
        <f t="shared" si="0"/>
        <v>30</v>
      </c>
      <c r="B36" s="327"/>
      <c r="C36" s="43" t="s">
        <v>115</v>
      </c>
      <c r="D36" s="53">
        <v>713</v>
      </c>
      <c r="E36" s="38">
        <f>'A-RR Cross-Reference 2024'!AR36</f>
        <v>0</v>
      </c>
      <c r="AM36" s="38"/>
      <c r="AO36" s="2"/>
      <c r="AP36" s="2"/>
      <c r="AQ36" s="175"/>
      <c r="AR36" s="174"/>
      <c r="AT36" s="174"/>
    </row>
    <row r="37" spans="1:46" ht="15" customHeight="1" outlineLevel="2" x14ac:dyDescent="0.25">
      <c r="A37" s="21">
        <f t="shared" si="0"/>
        <v>31</v>
      </c>
      <c r="B37" s="327"/>
      <c r="C37" s="43" t="s">
        <v>116</v>
      </c>
      <c r="D37" s="53">
        <v>714</v>
      </c>
      <c r="E37" s="38">
        <f>'A-RR Cross-Reference 2024'!AR37</f>
        <v>0</v>
      </c>
      <c r="AM37" s="38"/>
      <c r="AO37" s="2"/>
      <c r="AP37" s="2"/>
      <c r="AQ37" s="175"/>
      <c r="AR37" s="174"/>
      <c r="AT37" s="174"/>
    </row>
    <row r="38" spans="1:46" ht="15" customHeight="1" outlineLevel="2" x14ac:dyDescent="0.25">
      <c r="A38" s="21">
        <f t="shared" si="0"/>
        <v>32</v>
      </c>
      <c r="B38" s="327"/>
      <c r="C38" s="43" t="s">
        <v>117</v>
      </c>
      <c r="D38" s="53">
        <v>715</v>
      </c>
      <c r="E38" s="38">
        <f>'A-RR Cross-Reference 2024'!AR38</f>
        <v>0</v>
      </c>
      <c r="P38" s="6"/>
      <c r="AM38" s="38"/>
      <c r="AO38" s="2"/>
      <c r="AP38" s="2"/>
      <c r="AQ38" s="175"/>
      <c r="AR38" s="174"/>
      <c r="AT38" s="174"/>
    </row>
    <row r="39" spans="1:46" ht="15" customHeight="1" outlineLevel="2" x14ac:dyDescent="0.25">
      <c r="A39" s="21">
        <f t="shared" si="0"/>
        <v>33</v>
      </c>
      <c r="B39" s="327"/>
      <c r="C39" s="43" t="s">
        <v>118</v>
      </c>
      <c r="D39" s="53">
        <v>716</v>
      </c>
      <c r="E39" s="38">
        <f>'A-RR Cross-Reference 2024'!AR39</f>
        <v>0</v>
      </c>
      <c r="P39" s="6"/>
      <c r="AM39" s="38"/>
      <c r="AO39" s="2"/>
      <c r="AP39" s="2"/>
      <c r="AQ39" s="175"/>
      <c r="AR39" s="174"/>
      <c r="AT39" s="174"/>
    </row>
    <row r="40" spans="1:46" ht="15" customHeight="1" outlineLevel="2" x14ac:dyDescent="0.25">
      <c r="A40" s="21">
        <f t="shared" si="0"/>
        <v>34</v>
      </c>
      <c r="B40" s="327"/>
      <c r="C40" s="43" t="s">
        <v>119</v>
      </c>
      <c r="D40" s="53">
        <v>717</v>
      </c>
      <c r="E40" s="38">
        <f>'A-RR Cross-Reference 2024'!AR40</f>
        <v>177342.99199621726</v>
      </c>
      <c r="G40" s="37"/>
      <c r="H40" s="37"/>
      <c r="K40" s="37"/>
      <c r="L40" s="37"/>
      <c r="M40" s="37"/>
      <c r="N40" s="37"/>
      <c r="O40" s="37"/>
      <c r="P40" s="35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37"/>
      <c r="AC40" s="37"/>
      <c r="AD40" s="37"/>
      <c r="AE40" s="37"/>
      <c r="AF40" s="37"/>
      <c r="AG40" s="37"/>
      <c r="AM40" s="38"/>
      <c r="AN40" s="37"/>
      <c r="AO40" s="37"/>
      <c r="AP40" s="37"/>
      <c r="AQ40" s="175"/>
      <c r="AR40" s="174"/>
      <c r="AS40" s="37"/>
      <c r="AT40" s="174"/>
    </row>
    <row r="41" spans="1:46" ht="15" customHeight="1" outlineLevel="2" x14ac:dyDescent="0.25">
      <c r="A41" s="21">
        <f t="shared" si="0"/>
        <v>35</v>
      </c>
      <c r="B41" s="327"/>
      <c r="C41" s="43" t="s">
        <v>120</v>
      </c>
      <c r="D41" s="53">
        <v>718</v>
      </c>
      <c r="E41" s="38">
        <f>'A-RR Cross-Reference 2024'!AR41</f>
        <v>0</v>
      </c>
      <c r="P41" s="6"/>
      <c r="AM41" s="38"/>
      <c r="AO41" s="2"/>
      <c r="AP41" s="2"/>
      <c r="AQ41" s="175"/>
      <c r="AR41" s="174"/>
      <c r="AT41" s="174"/>
    </row>
    <row r="42" spans="1:46" ht="15" customHeight="1" outlineLevel="2" x14ac:dyDescent="0.25">
      <c r="A42" s="21">
        <f t="shared" si="0"/>
        <v>36</v>
      </c>
      <c r="B42" s="327"/>
      <c r="C42" s="43" t="s">
        <v>121</v>
      </c>
      <c r="D42" s="53">
        <v>719</v>
      </c>
      <c r="E42" s="38">
        <f>'A-RR Cross-Reference 2024'!AR42</f>
        <v>0</v>
      </c>
      <c r="P42" s="6"/>
      <c r="AM42" s="38"/>
      <c r="AO42" s="2"/>
      <c r="AP42" s="2"/>
      <c r="AQ42" s="175"/>
      <c r="AR42" s="174"/>
      <c r="AT42" s="174"/>
    </row>
    <row r="43" spans="1:46" ht="15" customHeight="1" outlineLevel="2" x14ac:dyDescent="0.25">
      <c r="A43" s="21">
        <f t="shared" si="0"/>
        <v>37</v>
      </c>
      <c r="B43" s="327"/>
      <c r="C43" s="43" t="s">
        <v>122</v>
      </c>
      <c r="D43" s="53">
        <v>720</v>
      </c>
      <c r="E43" s="38">
        <f>'A-RR Cross-Reference 2024'!AR43</f>
        <v>0</v>
      </c>
      <c r="P43" s="6"/>
      <c r="AM43" s="38"/>
      <c r="AO43" s="2"/>
      <c r="AP43" s="2"/>
      <c r="AQ43" s="175"/>
      <c r="AR43" s="174"/>
      <c r="AT43" s="174"/>
    </row>
    <row r="44" spans="1:46" ht="15" customHeight="1" outlineLevel="2" x14ac:dyDescent="0.25">
      <c r="A44" s="21">
        <f t="shared" si="0"/>
        <v>38</v>
      </c>
      <c r="B44" s="327"/>
      <c r="C44" s="43" t="s">
        <v>123</v>
      </c>
      <c r="D44" s="53">
        <v>721</v>
      </c>
      <c r="E44" s="38">
        <f>'A-RR Cross-Reference 2024'!AR44</f>
        <v>0</v>
      </c>
      <c r="P44" s="6"/>
      <c r="AM44" s="38"/>
      <c r="AO44" s="2"/>
      <c r="AP44" s="2"/>
      <c r="AQ44" s="175"/>
      <c r="AR44" s="174"/>
      <c r="AT44" s="174"/>
    </row>
    <row r="45" spans="1:46" ht="15" customHeight="1" outlineLevel="2" x14ac:dyDescent="0.25">
      <c r="A45" s="21">
        <f t="shared" si="0"/>
        <v>39</v>
      </c>
      <c r="B45" s="327"/>
      <c r="C45" s="43" t="s">
        <v>124</v>
      </c>
      <c r="D45" s="53">
        <v>722</v>
      </c>
      <c r="E45" s="38">
        <f>'A-RR Cross-Reference 2024'!AR45</f>
        <v>0</v>
      </c>
      <c r="AM45" s="38"/>
      <c r="AO45" s="2"/>
      <c r="AP45" s="2"/>
      <c r="AQ45" s="175"/>
      <c r="AR45" s="174"/>
      <c r="AT45" s="174"/>
    </row>
    <row r="46" spans="1:46" ht="15" customHeight="1" outlineLevel="2" x14ac:dyDescent="0.25">
      <c r="A46" s="21">
        <f t="shared" si="0"/>
        <v>40</v>
      </c>
      <c r="B46" s="327"/>
      <c r="C46" s="43" t="s">
        <v>125</v>
      </c>
      <c r="D46" s="53">
        <v>723</v>
      </c>
      <c r="E46" s="38">
        <f>'A-RR Cross-Reference 2024'!AR46</f>
        <v>0</v>
      </c>
      <c r="AM46" s="38"/>
      <c r="AO46" s="2"/>
      <c r="AP46" s="2"/>
      <c r="AQ46" s="175"/>
      <c r="AR46" s="174"/>
      <c r="AT46" s="174"/>
    </row>
    <row r="47" spans="1:46" ht="15" customHeight="1" outlineLevel="2" x14ac:dyDescent="0.25">
      <c r="A47" s="21">
        <f t="shared" si="0"/>
        <v>41</v>
      </c>
      <c r="B47" s="327"/>
      <c r="C47" s="43" t="s">
        <v>126</v>
      </c>
      <c r="D47" s="53">
        <v>724</v>
      </c>
      <c r="E47" s="38">
        <f>'A-RR Cross-Reference 2024'!AR47</f>
        <v>0</v>
      </c>
      <c r="AM47" s="38"/>
      <c r="AO47" s="2"/>
      <c r="AP47" s="2"/>
      <c r="AQ47" s="175"/>
      <c r="AR47" s="174"/>
      <c r="AT47" s="174"/>
    </row>
    <row r="48" spans="1:46" ht="15" customHeight="1" outlineLevel="2" x14ac:dyDescent="0.25">
      <c r="A48" s="21">
        <f t="shared" si="0"/>
        <v>42</v>
      </c>
      <c r="B48" s="327"/>
      <c r="C48" s="43" t="s">
        <v>127</v>
      </c>
      <c r="D48" s="53">
        <v>725</v>
      </c>
      <c r="E48" s="38">
        <f>'A-RR Cross-Reference 2024'!AR48</f>
        <v>0</v>
      </c>
      <c r="AM48" s="38"/>
      <c r="AO48" s="2"/>
      <c r="AP48" s="2"/>
      <c r="AQ48" s="175"/>
      <c r="AR48" s="174"/>
      <c r="AT48" s="174"/>
    </row>
    <row r="49" spans="1:46" ht="15" customHeight="1" outlineLevel="2" x14ac:dyDescent="0.25">
      <c r="A49" s="21">
        <f t="shared" si="0"/>
        <v>43</v>
      </c>
      <c r="B49" s="327"/>
      <c r="C49" s="43" t="s">
        <v>128</v>
      </c>
      <c r="D49" s="53">
        <v>726</v>
      </c>
      <c r="E49" s="38">
        <f>'A-RR Cross-Reference 2024'!AR49</f>
        <v>0</v>
      </c>
      <c r="AM49" s="38"/>
      <c r="AO49" s="2"/>
      <c r="AP49" s="2"/>
      <c r="AQ49" s="175"/>
      <c r="AR49" s="174"/>
      <c r="AT49" s="174"/>
    </row>
    <row r="50" spans="1:46" ht="15" customHeight="1" outlineLevel="2" x14ac:dyDescent="0.25">
      <c r="A50" s="21">
        <f t="shared" si="0"/>
        <v>44</v>
      </c>
      <c r="B50" s="327"/>
      <c r="C50" s="43" t="s">
        <v>129</v>
      </c>
      <c r="D50" s="53">
        <v>727</v>
      </c>
      <c r="E50" s="38">
        <f>'A-RR Cross-Reference 2024'!AR50</f>
        <v>0</v>
      </c>
      <c r="AM50" s="38"/>
      <c r="AO50" s="2"/>
      <c r="AP50" s="2"/>
      <c r="AQ50" s="175"/>
      <c r="AR50" s="174"/>
      <c r="AT50" s="174"/>
    </row>
    <row r="51" spans="1:46" ht="15" customHeight="1" outlineLevel="2" x14ac:dyDescent="0.25">
      <c r="A51" s="21">
        <f t="shared" si="0"/>
        <v>45</v>
      </c>
      <c r="B51" s="327"/>
      <c r="C51" s="43" t="s">
        <v>130</v>
      </c>
      <c r="D51" s="53">
        <v>728</v>
      </c>
      <c r="E51" s="38">
        <f>'A-RR Cross-Reference 2024'!AR51</f>
        <v>0</v>
      </c>
      <c r="AM51" s="38"/>
      <c r="AO51" s="2"/>
      <c r="AP51" s="2"/>
      <c r="AQ51" s="175"/>
      <c r="AR51" s="174"/>
      <c r="AT51" s="174"/>
    </row>
    <row r="52" spans="1:46" ht="15" customHeight="1" outlineLevel="2" x14ac:dyDescent="0.25">
      <c r="A52" s="21">
        <f t="shared" si="0"/>
        <v>46</v>
      </c>
      <c r="B52" s="327"/>
      <c r="C52" s="43" t="s">
        <v>131</v>
      </c>
      <c r="D52" s="53">
        <v>729</v>
      </c>
      <c r="E52" s="38">
        <f>'A-RR Cross-Reference 2024'!AR52</f>
        <v>0</v>
      </c>
      <c r="AM52" s="38"/>
      <c r="AO52" s="2"/>
      <c r="AP52" s="2"/>
      <c r="AQ52" s="175"/>
      <c r="AR52" s="174"/>
      <c r="AT52" s="174"/>
    </row>
    <row r="53" spans="1:46" ht="15" customHeight="1" outlineLevel="2" x14ac:dyDescent="0.25">
      <c r="A53" s="21">
        <f t="shared" si="0"/>
        <v>47</v>
      </c>
      <c r="B53" s="327"/>
      <c r="C53" s="43" t="s">
        <v>132</v>
      </c>
      <c r="D53" s="53">
        <v>730</v>
      </c>
      <c r="E53" s="38">
        <f>'A-RR Cross-Reference 2024'!AR53</f>
        <v>0</v>
      </c>
      <c r="AM53" s="38"/>
      <c r="AO53" s="2"/>
      <c r="AP53" s="2"/>
      <c r="AQ53" s="175"/>
      <c r="AR53" s="174"/>
      <c r="AT53" s="174"/>
    </row>
    <row r="54" spans="1:46" ht="15" customHeight="1" outlineLevel="2" x14ac:dyDescent="0.25">
      <c r="A54" s="21">
        <f t="shared" si="0"/>
        <v>48</v>
      </c>
      <c r="B54" s="327"/>
      <c r="C54" s="43" t="s">
        <v>133</v>
      </c>
      <c r="D54" s="53">
        <v>731</v>
      </c>
      <c r="E54" s="38">
        <f>'A-RR Cross-Reference 2024'!AR54</f>
        <v>0</v>
      </c>
      <c r="AM54" s="38"/>
      <c r="AO54" s="2"/>
      <c r="AP54" s="2"/>
      <c r="AQ54" s="175"/>
      <c r="AR54" s="174"/>
      <c r="AT54" s="174"/>
    </row>
    <row r="55" spans="1:46" ht="15" customHeight="1" outlineLevel="2" x14ac:dyDescent="0.25">
      <c r="A55" s="21">
        <f t="shared" si="0"/>
        <v>49</v>
      </c>
      <c r="B55" s="327"/>
      <c r="C55" s="43" t="s">
        <v>134</v>
      </c>
      <c r="D55" s="53">
        <v>732</v>
      </c>
      <c r="E55" s="38">
        <f>'A-RR Cross-Reference 2024'!AR55</f>
        <v>0</v>
      </c>
      <c r="AM55" s="38"/>
      <c r="AO55" s="2"/>
      <c r="AP55" s="2"/>
      <c r="AQ55" s="175"/>
      <c r="AR55" s="174"/>
      <c r="AT55" s="174"/>
    </row>
    <row r="56" spans="1:46" ht="15" customHeight="1" outlineLevel="2" x14ac:dyDescent="0.25">
      <c r="A56" s="21">
        <f t="shared" si="0"/>
        <v>50</v>
      </c>
      <c r="B56" s="327"/>
      <c r="C56" s="43" t="s">
        <v>135</v>
      </c>
      <c r="D56" s="53">
        <v>733</v>
      </c>
      <c r="E56" s="38">
        <f>'A-RR Cross-Reference 2024'!AR56</f>
        <v>0</v>
      </c>
      <c r="AM56" s="38"/>
      <c r="AO56" s="2"/>
      <c r="AP56" s="2"/>
      <c r="AQ56" s="175"/>
      <c r="AR56" s="174"/>
      <c r="AT56" s="174"/>
    </row>
    <row r="57" spans="1:46" ht="15" customHeight="1" outlineLevel="2" x14ac:dyDescent="0.25">
      <c r="A57" s="21">
        <f t="shared" si="0"/>
        <v>51</v>
      </c>
      <c r="B57" s="327"/>
      <c r="C57" s="43" t="s">
        <v>136</v>
      </c>
      <c r="D57" s="53">
        <v>734</v>
      </c>
      <c r="E57" s="38">
        <f>'A-RR Cross-Reference 2024'!AR57</f>
        <v>0</v>
      </c>
      <c r="AM57" s="38"/>
      <c r="AO57" s="2"/>
      <c r="AP57" s="2"/>
      <c r="AQ57" s="175"/>
      <c r="AR57" s="174"/>
      <c r="AT57" s="174"/>
    </row>
    <row r="58" spans="1:46" ht="15" customHeight="1" outlineLevel="2" x14ac:dyDescent="0.25">
      <c r="A58" s="21">
        <f t="shared" si="0"/>
        <v>52</v>
      </c>
      <c r="B58" s="327"/>
      <c r="C58" s="43" t="s">
        <v>137</v>
      </c>
      <c r="D58" s="53">
        <v>735</v>
      </c>
      <c r="E58" s="38">
        <f>'A-RR Cross-Reference 2024'!AR58</f>
        <v>0</v>
      </c>
      <c r="AM58" s="38"/>
      <c r="AO58" s="2"/>
      <c r="AP58" s="2"/>
      <c r="AQ58" s="175"/>
      <c r="AR58" s="174"/>
      <c r="AT58" s="174"/>
    </row>
    <row r="59" spans="1:46" ht="15" customHeight="1" outlineLevel="2" x14ac:dyDescent="0.25">
      <c r="A59" s="21">
        <f t="shared" si="0"/>
        <v>53</v>
      </c>
      <c r="B59" s="327"/>
      <c r="C59" s="43" t="s">
        <v>138</v>
      </c>
      <c r="D59" s="53">
        <v>736</v>
      </c>
      <c r="E59" s="38">
        <f>'A-RR Cross-Reference 2024'!AR59</f>
        <v>0</v>
      </c>
      <c r="AM59" s="38"/>
      <c r="AO59" s="2"/>
      <c r="AP59" s="2"/>
      <c r="AQ59" s="175"/>
      <c r="AR59" s="174"/>
      <c r="AT59" s="174"/>
    </row>
    <row r="60" spans="1:46" ht="15" customHeight="1" outlineLevel="2" x14ac:dyDescent="0.25">
      <c r="A60" s="21">
        <f t="shared" si="0"/>
        <v>54</v>
      </c>
      <c r="B60" s="327"/>
      <c r="C60" s="43" t="s">
        <v>139</v>
      </c>
      <c r="D60" s="53">
        <v>740</v>
      </c>
      <c r="E60" s="38">
        <f>'A-RR Cross-Reference 2024'!AR60</f>
        <v>0</v>
      </c>
      <c r="AM60" s="38"/>
      <c r="AO60" s="2"/>
      <c r="AP60" s="2"/>
      <c r="AQ60" s="175"/>
      <c r="AR60" s="174"/>
      <c r="AT60" s="174"/>
    </row>
    <row r="61" spans="1:46" ht="15" customHeight="1" outlineLevel="2" x14ac:dyDescent="0.25">
      <c r="A61" s="21">
        <f t="shared" si="0"/>
        <v>55</v>
      </c>
      <c r="B61" s="327"/>
      <c r="C61" s="43" t="s">
        <v>140</v>
      </c>
      <c r="D61" s="53">
        <v>741</v>
      </c>
      <c r="E61" s="38">
        <f>'A-RR Cross-Reference 2024'!AR61</f>
        <v>0</v>
      </c>
      <c r="AM61" s="38"/>
      <c r="AO61" s="2"/>
      <c r="AP61" s="2"/>
      <c r="AQ61" s="175"/>
      <c r="AR61" s="174"/>
      <c r="AT61" s="174"/>
    </row>
    <row r="62" spans="1:46" ht="15" customHeight="1" outlineLevel="2" x14ac:dyDescent="0.25">
      <c r="A62" s="21">
        <f t="shared" si="0"/>
        <v>56</v>
      </c>
      <c r="B62" s="327"/>
      <c r="C62" s="43" t="s">
        <v>141</v>
      </c>
      <c r="D62" s="53">
        <v>742</v>
      </c>
      <c r="E62" s="38">
        <f>'A-RR Cross-Reference 2024'!AR62</f>
        <v>0</v>
      </c>
      <c r="AM62" s="38"/>
      <c r="AO62" s="2"/>
      <c r="AP62" s="2"/>
      <c r="AQ62" s="175"/>
      <c r="AR62" s="174"/>
      <c r="AT62" s="174"/>
    </row>
    <row r="63" spans="1:46" ht="15" customHeight="1" outlineLevel="1" x14ac:dyDescent="0.25">
      <c r="A63" s="21">
        <f t="shared" si="0"/>
        <v>57</v>
      </c>
      <c r="B63" s="327"/>
      <c r="C63" s="336" t="s">
        <v>142</v>
      </c>
      <c r="D63" s="337"/>
      <c r="E63" s="46">
        <f>SUM(E33:E62)</f>
        <v>177342.99199621726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</row>
    <row r="64" spans="1:46" ht="15" customHeight="1" outlineLevel="2" x14ac:dyDescent="0.25">
      <c r="A64" s="21">
        <f t="shared" si="0"/>
        <v>58</v>
      </c>
      <c r="B64" s="327"/>
      <c r="C64" s="39" t="s">
        <v>143</v>
      </c>
      <c r="D64" s="58">
        <v>800</v>
      </c>
      <c r="E64" s="38">
        <f>'A-RR Cross-Reference 2024'!AR64</f>
        <v>0</v>
      </c>
      <c r="AM64" s="38"/>
      <c r="AO64" s="2"/>
      <c r="AP64" s="2"/>
      <c r="AQ64" s="175"/>
      <c r="AR64" s="174"/>
      <c r="AT64" s="174"/>
    </row>
    <row r="65" spans="1:46" ht="15" customHeight="1" outlineLevel="2" x14ac:dyDescent="0.25">
      <c r="A65" s="21">
        <f t="shared" si="0"/>
        <v>59</v>
      </c>
      <c r="B65" s="327"/>
      <c r="C65" s="43" t="s">
        <v>144</v>
      </c>
      <c r="D65" s="59">
        <v>800.1</v>
      </c>
      <c r="E65" s="38">
        <f>'A-RR Cross-Reference 2024'!AR65</f>
        <v>0</v>
      </c>
      <c r="AM65" s="38"/>
      <c r="AO65" s="2"/>
      <c r="AP65" s="2"/>
      <c r="AQ65" s="175"/>
      <c r="AR65" s="174"/>
      <c r="AT65" s="174"/>
    </row>
    <row r="66" spans="1:46" ht="15" customHeight="1" outlineLevel="2" x14ac:dyDescent="0.25">
      <c r="A66" s="21">
        <f t="shared" si="0"/>
        <v>60</v>
      </c>
      <c r="B66" s="327"/>
      <c r="C66" s="43" t="s">
        <v>145</v>
      </c>
      <c r="D66" s="58">
        <v>801</v>
      </c>
      <c r="E66" s="38">
        <f>'A-RR Cross-Reference 2024'!AR66</f>
        <v>0</v>
      </c>
      <c r="AM66" s="38"/>
      <c r="AO66" s="2"/>
      <c r="AP66" s="2"/>
      <c r="AQ66" s="175"/>
      <c r="AR66" s="174"/>
      <c r="AT66" s="174"/>
    </row>
    <row r="67" spans="1:46" ht="15" customHeight="1" outlineLevel="2" x14ac:dyDescent="0.25">
      <c r="A67" s="21">
        <f t="shared" si="0"/>
        <v>61</v>
      </c>
      <c r="B67" s="327"/>
      <c r="C67" s="43" t="s">
        <v>146</v>
      </c>
      <c r="D67" s="58">
        <v>802</v>
      </c>
      <c r="E67" s="38">
        <f>'A-RR Cross-Reference 2024'!AR67</f>
        <v>0</v>
      </c>
      <c r="AM67" s="38"/>
      <c r="AO67" s="2"/>
      <c r="AP67" s="2"/>
      <c r="AQ67" s="175"/>
      <c r="AR67" s="174"/>
      <c r="AT67" s="174"/>
    </row>
    <row r="68" spans="1:46" ht="15" customHeight="1" outlineLevel="2" x14ac:dyDescent="0.25">
      <c r="A68" s="21">
        <f t="shared" si="0"/>
        <v>62</v>
      </c>
      <c r="B68" s="327"/>
      <c r="C68" s="43" t="s">
        <v>147</v>
      </c>
      <c r="D68" s="58">
        <v>803</v>
      </c>
      <c r="E68" s="38">
        <f>'A-RR Cross-Reference 2024'!AR68</f>
        <v>0</v>
      </c>
      <c r="AM68" s="38"/>
      <c r="AO68" s="2"/>
      <c r="AP68" s="2"/>
      <c r="AQ68" s="175"/>
      <c r="AR68" s="174"/>
      <c r="AT68" s="174"/>
    </row>
    <row r="69" spans="1:46" ht="15" customHeight="1" outlineLevel="2" x14ac:dyDescent="0.25">
      <c r="A69" s="21">
        <f t="shared" si="0"/>
        <v>63</v>
      </c>
      <c r="B69" s="327"/>
      <c r="C69" s="43" t="s">
        <v>148</v>
      </c>
      <c r="D69" s="58">
        <v>804</v>
      </c>
      <c r="E69" s="38">
        <f>'A-RR Cross-Reference 2024'!AR69</f>
        <v>0</v>
      </c>
      <c r="AM69" s="38"/>
      <c r="AO69" s="2"/>
      <c r="AP69" s="2"/>
      <c r="AQ69" s="175"/>
      <c r="AR69" s="174"/>
      <c r="AT69" s="174"/>
    </row>
    <row r="70" spans="1:46" ht="15" customHeight="1" outlineLevel="2" x14ac:dyDescent="0.25">
      <c r="A70" s="21">
        <f t="shared" si="0"/>
        <v>64</v>
      </c>
      <c r="B70" s="327"/>
      <c r="C70" s="43" t="s">
        <v>149</v>
      </c>
      <c r="D70" s="59">
        <v>804.1</v>
      </c>
      <c r="E70" s="38">
        <f>'A-RR Cross-Reference 2024'!AR70</f>
        <v>0</v>
      </c>
      <c r="AM70" s="38"/>
      <c r="AO70" s="2"/>
      <c r="AP70" s="2"/>
      <c r="AQ70" s="175"/>
      <c r="AR70" s="174"/>
      <c r="AT70" s="174"/>
    </row>
    <row r="71" spans="1:46" ht="15" customHeight="1" outlineLevel="2" x14ac:dyDescent="0.25">
      <c r="A71" s="21">
        <f t="shared" si="0"/>
        <v>65</v>
      </c>
      <c r="B71" s="327"/>
      <c r="C71" s="43" t="s">
        <v>150</v>
      </c>
      <c r="D71" s="58">
        <v>805</v>
      </c>
      <c r="E71" s="38">
        <f>'A-RR Cross-Reference 2024'!AR71</f>
        <v>0</v>
      </c>
      <c r="AM71" s="38"/>
      <c r="AO71" s="2"/>
      <c r="AP71" s="2"/>
      <c r="AQ71" s="175"/>
      <c r="AR71" s="174"/>
      <c r="AT71" s="174"/>
    </row>
    <row r="72" spans="1:46" ht="15" customHeight="1" outlineLevel="2" x14ac:dyDescent="0.25">
      <c r="A72" s="21">
        <f t="shared" si="0"/>
        <v>66</v>
      </c>
      <c r="B72" s="327"/>
      <c r="C72" s="43" t="s">
        <v>151</v>
      </c>
      <c r="D72" s="59">
        <v>805.1</v>
      </c>
      <c r="E72" s="38">
        <f>'A-RR Cross-Reference 2024'!AR72</f>
        <v>0</v>
      </c>
      <c r="P72" s="6"/>
      <c r="AM72" s="38"/>
      <c r="AO72" s="2"/>
      <c r="AP72" s="2"/>
      <c r="AQ72" s="175"/>
      <c r="AR72" s="174"/>
      <c r="AT72" s="174"/>
    </row>
    <row r="73" spans="1:46" ht="15" customHeight="1" outlineLevel="2" x14ac:dyDescent="0.25">
      <c r="A73" s="21">
        <f t="shared" ref="A73:A136" si="1">A72+1</f>
        <v>67</v>
      </c>
      <c r="B73" s="327"/>
      <c r="C73" s="60" t="s">
        <v>152</v>
      </c>
      <c r="D73" s="58">
        <v>806</v>
      </c>
      <c r="E73" s="38">
        <f>'A-RR Cross-Reference 2024'!AR73</f>
        <v>0</v>
      </c>
      <c r="P73" s="6"/>
      <c r="AM73" s="38"/>
      <c r="AO73" s="2"/>
      <c r="AP73" s="2"/>
      <c r="AQ73" s="175"/>
      <c r="AR73" s="174"/>
      <c r="AT73" s="174"/>
    </row>
    <row r="74" spans="1:46" ht="15" customHeight="1" outlineLevel="2" x14ac:dyDescent="0.25">
      <c r="A74" s="21">
        <f t="shared" si="1"/>
        <v>68</v>
      </c>
      <c r="B74" s="327"/>
      <c r="C74" s="60" t="s">
        <v>153</v>
      </c>
      <c r="D74" s="59">
        <v>807.1</v>
      </c>
      <c r="E74" s="38">
        <f>'A-RR Cross-Reference 2024'!AR74</f>
        <v>10426.08892038928</v>
      </c>
      <c r="G74" s="37"/>
      <c r="H74" s="37"/>
      <c r="K74" s="37"/>
      <c r="L74" s="37"/>
      <c r="M74" s="37"/>
      <c r="N74" s="37"/>
      <c r="O74" s="37"/>
      <c r="P74" s="35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8"/>
      <c r="AB74" s="37"/>
      <c r="AC74" s="37"/>
      <c r="AD74" s="37"/>
      <c r="AE74" s="37"/>
      <c r="AF74" s="37"/>
      <c r="AG74" s="37"/>
      <c r="AM74" s="38"/>
      <c r="AN74" s="37"/>
      <c r="AO74" s="37"/>
      <c r="AP74" s="37"/>
      <c r="AQ74" s="175"/>
      <c r="AR74" s="174"/>
      <c r="AS74" s="37"/>
      <c r="AT74" s="174"/>
    </row>
    <row r="75" spans="1:46" ht="15" customHeight="1" outlineLevel="2" x14ac:dyDescent="0.25">
      <c r="A75" s="21">
        <f t="shared" si="1"/>
        <v>69</v>
      </c>
      <c r="B75" s="327"/>
      <c r="C75" s="60" t="s">
        <v>154</v>
      </c>
      <c r="D75" s="59">
        <v>807.2</v>
      </c>
      <c r="E75" s="38">
        <f>'A-RR Cross-Reference 2024'!AR75</f>
        <v>0</v>
      </c>
      <c r="P75" s="6"/>
      <c r="AM75" s="38"/>
      <c r="AO75" s="2"/>
      <c r="AP75" s="2"/>
      <c r="AQ75" s="175"/>
      <c r="AR75" s="174"/>
      <c r="AT75" s="174"/>
    </row>
    <row r="76" spans="1:46" ht="15" customHeight="1" outlineLevel="2" x14ac:dyDescent="0.25">
      <c r="A76" s="21">
        <f t="shared" si="1"/>
        <v>70</v>
      </c>
      <c r="B76" s="327"/>
      <c r="C76" s="60" t="s">
        <v>155</v>
      </c>
      <c r="D76" s="59">
        <v>807.3</v>
      </c>
      <c r="E76" s="38">
        <f>'A-RR Cross-Reference 2024'!AR76</f>
        <v>0</v>
      </c>
      <c r="P76" s="6"/>
      <c r="AM76" s="38"/>
      <c r="AO76" s="2"/>
      <c r="AP76" s="2"/>
      <c r="AQ76" s="175"/>
      <c r="AR76" s="174"/>
      <c r="AT76" s="174"/>
    </row>
    <row r="77" spans="1:46" ht="15" customHeight="1" outlineLevel="2" x14ac:dyDescent="0.25">
      <c r="A77" s="21">
        <f t="shared" si="1"/>
        <v>71</v>
      </c>
      <c r="B77" s="327"/>
      <c r="C77" s="60" t="s">
        <v>156</v>
      </c>
      <c r="D77" s="59">
        <v>807.4</v>
      </c>
      <c r="E77" s="38">
        <f>'A-RR Cross-Reference 2024'!AR77</f>
        <v>0</v>
      </c>
      <c r="P77" s="6"/>
      <c r="AM77" s="38"/>
      <c r="AO77" s="2"/>
      <c r="AP77" s="2"/>
      <c r="AQ77" s="175"/>
      <c r="AR77" s="174"/>
      <c r="AT77" s="174"/>
    </row>
    <row r="78" spans="1:46" ht="15" customHeight="1" outlineLevel="2" x14ac:dyDescent="0.25">
      <c r="A78" s="21">
        <f t="shared" si="1"/>
        <v>72</v>
      </c>
      <c r="B78" s="327"/>
      <c r="C78" s="60" t="s">
        <v>157</v>
      </c>
      <c r="D78" s="59">
        <v>807.5</v>
      </c>
      <c r="E78" s="38">
        <f>'A-RR Cross-Reference 2024'!AR78</f>
        <v>2226625.2412125161</v>
      </c>
      <c r="G78" s="37"/>
      <c r="H78" s="37"/>
      <c r="K78" s="37"/>
      <c r="L78" s="37"/>
      <c r="M78" s="37"/>
      <c r="N78" s="37"/>
      <c r="O78" s="37"/>
      <c r="P78" s="35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8"/>
      <c r="AB78" s="37"/>
      <c r="AC78" s="37"/>
      <c r="AD78" s="37"/>
      <c r="AE78" s="37"/>
      <c r="AF78" s="37"/>
      <c r="AG78" s="37"/>
      <c r="AM78" s="38"/>
      <c r="AN78" s="37"/>
      <c r="AO78" s="37"/>
      <c r="AP78" s="37"/>
      <c r="AQ78" s="175"/>
      <c r="AR78" s="174"/>
      <c r="AS78" s="37"/>
      <c r="AT78" s="174"/>
    </row>
    <row r="79" spans="1:46" ht="15" customHeight="1" outlineLevel="2" x14ac:dyDescent="0.25">
      <c r="A79" s="21">
        <f t="shared" si="1"/>
        <v>73</v>
      </c>
      <c r="B79" s="327"/>
      <c r="C79" s="43" t="s">
        <v>158</v>
      </c>
      <c r="D79" s="59">
        <v>808.1</v>
      </c>
      <c r="E79" s="38">
        <f>'A-RR Cross-Reference 2024'!AR79</f>
        <v>0</v>
      </c>
      <c r="P79" s="6"/>
      <c r="AM79" s="38"/>
      <c r="AO79" s="2"/>
      <c r="AP79" s="2"/>
      <c r="AQ79" s="175"/>
      <c r="AR79" s="174"/>
      <c r="AT79" s="174"/>
    </row>
    <row r="80" spans="1:46" ht="15" customHeight="1" outlineLevel="2" x14ac:dyDescent="0.25">
      <c r="A80" s="21">
        <f t="shared" si="1"/>
        <v>74</v>
      </c>
      <c r="B80" s="327"/>
      <c r="C80" s="43" t="s">
        <v>159</v>
      </c>
      <c r="D80" s="59">
        <v>808.2</v>
      </c>
      <c r="E80" s="38">
        <f>'A-RR Cross-Reference 2024'!AR80</f>
        <v>0</v>
      </c>
      <c r="P80" s="6"/>
      <c r="AM80" s="38"/>
      <c r="AO80" s="2"/>
      <c r="AP80" s="2"/>
      <c r="AQ80" s="175"/>
      <c r="AR80" s="174"/>
      <c r="AT80" s="174"/>
    </row>
    <row r="81" spans="1:46" ht="15" customHeight="1" outlineLevel="2" x14ac:dyDescent="0.25">
      <c r="A81" s="21">
        <f t="shared" si="1"/>
        <v>75</v>
      </c>
      <c r="B81" s="327"/>
      <c r="C81" s="43" t="s">
        <v>160</v>
      </c>
      <c r="D81" s="59">
        <v>809.1</v>
      </c>
      <c r="E81" s="38">
        <f>'A-RR Cross-Reference 2024'!AR81</f>
        <v>0</v>
      </c>
      <c r="P81" s="6"/>
      <c r="AM81" s="38"/>
      <c r="AO81" s="2"/>
      <c r="AP81" s="2"/>
      <c r="AQ81" s="175"/>
      <c r="AR81" s="174"/>
      <c r="AT81" s="174"/>
    </row>
    <row r="82" spans="1:46" ht="15" customHeight="1" outlineLevel="2" x14ac:dyDescent="0.25">
      <c r="A82" s="21">
        <f t="shared" si="1"/>
        <v>76</v>
      </c>
      <c r="B82" s="327"/>
      <c r="C82" s="43" t="s">
        <v>161</v>
      </c>
      <c r="D82" s="59">
        <v>809.2</v>
      </c>
      <c r="E82" s="38">
        <f>'A-RR Cross-Reference 2024'!AR82</f>
        <v>0</v>
      </c>
      <c r="AM82" s="38"/>
      <c r="AO82" s="2"/>
      <c r="AP82" s="2"/>
      <c r="AQ82" s="175"/>
      <c r="AR82" s="174"/>
      <c r="AT82" s="174"/>
    </row>
    <row r="83" spans="1:46" ht="15" customHeight="1" outlineLevel="2" x14ac:dyDescent="0.25">
      <c r="A83" s="21">
        <f t="shared" si="1"/>
        <v>77</v>
      </c>
      <c r="B83" s="327"/>
      <c r="C83" s="43" t="s">
        <v>162</v>
      </c>
      <c r="D83" s="58">
        <v>810</v>
      </c>
      <c r="E83" s="38">
        <f>'A-RR Cross-Reference 2024'!AR83</f>
        <v>0</v>
      </c>
      <c r="AM83" s="38"/>
      <c r="AO83" s="2"/>
      <c r="AP83" s="2"/>
      <c r="AQ83" s="175"/>
      <c r="AR83" s="174"/>
      <c r="AT83" s="174"/>
    </row>
    <row r="84" spans="1:46" ht="15" customHeight="1" outlineLevel="2" x14ac:dyDescent="0.25">
      <c r="A84" s="21">
        <f t="shared" si="1"/>
        <v>78</v>
      </c>
      <c r="B84" s="327"/>
      <c r="C84" s="43" t="s">
        <v>163</v>
      </c>
      <c r="D84" s="58">
        <v>811</v>
      </c>
      <c r="E84" s="38">
        <f>'A-RR Cross-Reference 2024'!AR84</f>
        <v>0</v>
      </c>
      <c r="AM84" s="38"/>
      <c r="AO84" s="2"/>
      <c r="AP84" s="2"/>
      <c r="AQ84" s="175"/>
      <c r="AR84" s="174"/>
      <c r="AT84" s="174"/>
    </row>
    <row r="85" spans="1:46" ht="15" customHeight="1" outlineLevel="2" x14ac:dyDescent="0.25">
      <c r="A85" s="21">
        <f t="shared" si="1"/>
        <v>79</v>
      </c>
      <c r="B85" s="327"/>
      <c r="C85" s="43" t="s">
        <v>164</v>
      </c>
      <c r="D85" s="58">
        <v>812</v>
      </c>
      <c r="E85" s="38">
        <f>'A-RR Cross-Reference 2024'!AR85</f>
        <v>3289.0499645367058</v>
      </c>
      <c r="AA85" s="38"/>
      <c r="AM85" s="38"/>
      <c r="AO85" s="2"/>
      <c r="AP85" s="2"/>
      <c r="AQ85" s="175"/>
      <c r="AR85" s="174"/>
      <c r="AT85" s="174"/>
    </row>
    <row r="86" spans="1:46" ht="15" customHeight="1" outlineLevel="2" x14ac:dyDescent="0.25">
      <c r="A86" s="21">
        <f t="shared" si="1"/>
        <v>80</v>
      </c>
      <c r="B86" s="327"/>
      <c r="C86" s="43" t="s">
        <v>165</v>
      </c>
      <c r="D86" s="58">
        <v>813</v>
      </c>
      <c r="E86" s="38">
        <f>'A-RR Cross-Reference 2024'!AR86</f>
        <v>917732.67935543007</v>
      </c>
      <c r="G86" s="37"/>
      <c r="H86" s="37"/>
      <c r="K86" s="37"/>
      <c r="L86" s="37"/>
      <c r="M86" s="37"/>
      <c r="N86" s="37"/>
      <c r="O86" s="37"/>
      <c r="P86" s="35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8"/>
      <c r="AB86" s="37"/>
      <c r="AC86" s="37"/>
      <c r="AD86" s="37"/>
      <c r="AE86" s="37"/>
      <c r="AF86" s="37"/>
      <c r="AG86" s="37"/>
      <c r="AM86" s="38"/>
      <c r="AN86" s="37"/>
      <c r="AO86" s="37"/>
      <c r="AP86" s="37"/>
      <c r="AQ86" s="175"/>
      <c r="AR86" s="174"/>
      <c r="AS86" s="37"/>
      <c r="AT86" s="174"/>
    </row>
    <row r="87" spans="1:46" ht="15" customHeight="1" outlineLevel="1" x14ac:dyDescent="0.25">
      <c r="A87" s="21">
        <f t="shared" si="1"/>
        <v>81</v>
      </c>
      <c r="B87" s="328"/>
      <c r="C87" s="336" t="s">
        <v>166</v>
      </c>
      <c r="D87" s="337"/>
      <c r="E87" s="46">
        <f>SUM(E64:E86)</f>
        <v>3158073.0594528723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</row>
    <row r="88" spans="1:46" ht="15" customHeight="1" outlineLevel="1" x14ac:dyDescent="0.25">
      <c r="A88" s="21">
        <f t="shared" si="1"/>
        <v>82</v>
      </c>
      <c r="B88" s="335" t="s">
        <v>167</v>
      </c>
      <c r="C88" s="335"/>
      <c r="D88" s="335"/>
      <c r="E88" s="46">
        <f>+E87+E63</f>
        <v>3335416.0514490893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</row>
    <row r="89" spans="1:46" ht="15" customHeight="1" outlineLevel="2" x14ac:dyDescent="0.25">
      <c r="A89" s="21">
        <f t="shared" si="1"/>
        <v>83</v>
      </c>
      <c r="B89" s="306" t="s">
        <v>168</v>
      </c>
      <c r="C89" s="43" t="s">
        <v>169</v>
      </c>
      <c r="D89" s="53">
        <v>814</v>
      </c>
      <c r="E89" s="38">
        <f>'A-RR Cross-Reference 2024'!AR89</f>
        <v>173980.85142226677</v>
      </c>
      <c r="P89" s="6"/>
      <c r="AA89" s="38"/>
      <c r="AM89" s="38"/>
      <c r="AO89" s="2"/>
      <c r="AP89" s="2"/>
      <c r="AQ89" s="175"/>
      <c r="AR89" s="174"/>
      <c r="AT89" s="174"/>
    </row>
    <row r="90" spans="1:46" ht="15" customHeight="1" outlineLevel="2" x14ac:dyDescent="0.25">
      <c r="A90" s="21">
        <f t="shared" si="1"/>
        <v>84</v>
      </c>
      <c r="B90" s="327"/>
      <c r="C90" s="43" t="s">
        <v>170</v>
      </c>
      <c r="D90" s="53">
        <v>815</v>
      </c>
      <c r="E90" s="38">
        <f>'A-RR Cross-Reference 2024'!AR90</f>
        <v>0</v>
      </c>
      <c r="P90" s="6"/>
      <c r="AA90" s="38"/>
      <c r="AM90" s="38"/>
      <c r="AO90" s="2"/>
      <c r="AP90" s="2"/>
      <c r="AQ90" s="175"/>
      <c r="AR90" s="174"/>
      <c r="AT90" s="174"/>
    </row>
    <row r="91" spans="1:46" ht="15" customHeight="1" outlineLevel="2" x14ac:dyDescent="0.25">
      <c r="A91" s="21">
        <f t="shared" si="1"/>
        <v>85</v>
      </c>
      <c r="B91" s="327"/>
      <c r="C91" s="43" t="s">
        <v>171</v>
      </c>
      <c r="D91" s="53">
        <v>816</v>
      </c>
      <c r="E91" s="38">
        <f>'A-RR Cross-Reference 2024'!AR91</f>
        <v>22469.23186906736</v>
      </c>
      <c r="P91" s="6"/>
      <c r="AA91" s="38"/>
      <c r="AM91" s="38"/>
      <c r="AO91" s="2"/>
      <c r="AP91" s="2"/>
      <c r="AQ91" s="175"/>
      <c r="AR91" s="174"/>
      <c r="AT91" s="174"/>
    </row>
    <row r="92" spans="1:46" ht="15" customHeight="1" outlineLevel="2" x14ac:dyDescent="0.25">
      <c r="A92" s="21">
        <f t="shared" si="1"/>
        <v>86</v>
      </c>
      <c r="B92" s="327"/>
      <c r="C92" s="43" t="s">
        <v>172</v>
      </c>
      <c r="D92" s="53">
        <v>817</v>
      </c>
      <c r="E92" s="38">
        <f>'A-RR Cross-Reference 2024'!AR92</f>
        <v>29118.647400670689</v>
      </c>
      <c r="P92" s="6"/>
      <c r="AA92" s="38"/>
      <c r="AM92" s="38"/>
      <c r="AO92" s="2"/>
      <c r="AP92" s="2"/>
      <c r="AQ92" s="175"/>
      <c r="AR92" s="174"/>
      <c r="AT92" s="174"/>
    </row>
    <row r="93" spans="1:46" ht="15" customHeight="1" outlineLevel="2" x14ac:dyDescent="0.25">
      <c r="A93" s="21">
        <f t="shared" si="1"/>
        <v>87</v>
      </c>
      <c r="B93" s="327"/>
      <c r="C93" s="43" t="s">
        <v>173</v>
      </c>
      <c r="D93" s="53">
        <v>818</v>
      </c>
      <c r="E93" s="38">
        <f>'A-RR Cross-Reference 2024'!AR93</f>
        <v>344391.42600917415</v>
      </c>
      <c r="P93" s="6"/>
      <c r="AA93" s="38"/>
      <c r="AM93" s="38"/>
      <c r="AO93" s="2"/>
      <c r="AP93" s="2"/>
      <c r="AQ93" s="175"/>
      <c r="AR93" s="174"/>
      <c r="AT93" s="174"/>
    </row>
    <row r="94" spans="1:46" ht="15" customHeight="1" outlineLevel="2" x14ac:dyDescent="0.25">
      <c r="A94" s="21">
        <f t="shared" si="1"/>
        <v>88</v>
      </c>
      <c r="B94" s="327"/>
      <c r="C94" s="43" t="s">
        <v>174</v>
      </c>
      <c r="D94" s="53">
        <v>819</v>
      </c>
      <c r="E94" s="38">
        <f>'A-RR Cross-Reference 2024'!AR94</f>
        <v>58106.86952057109</v>
      </c>
      <c r="P94" s="6"/>
      <c r="AA94" s="38"/>
      <c r="AM94" s="38"/>
      <c r="AO94" s="2"/>
      <c r="AP94" s="2"/>
      <c r="AQ94" s="175"/>
      <c r="AR94" s="174"/>
      <c r="AT94" s="174"/>
    </row>
    <row r="95" spans="1:46" ht="15" customHeight="1" outlineLevel="2" x14ac:dyDescent="0.25">
      <c r="A95" s="21">
        <f t="shared" si="1"/>
        <v>89</v>
      </c>
      <c r="B95" s="327"/>
      <c r="C95" s="43" t="s">
        <v>175</v>
      </c>
      <c r="D95" s="53">
        <v>820</v>
      </c>
      <c r="E95" s="38">
        <f>'A-RR Cross-Reference 2024'!AR95</f>
        <v>10063.446281039167</v>
      </c>
      <c r="P95" s="6"/>
      <c r="AA95" s="38"/>
      <c r="AM95" s="38"/>
      <c r="AO95" s="2"/>
      <c r="AP95" s="2"/>
      <c r="AQ95" s="175"/>
      <c r="AR95" s="174"/>
      <c r="AT95" s="174"/>
    </row>
    <row r="96" spans="1:46" ht="15" customHeight="1" outlineLevel="2" x14ac:dyDescent="0.25">
      <c r="A96" s="21">
        <f t="shared" si="1"/>
        <v>90</v>
      </c>
      <c r="B96" s="327"/>
      <c r="C96" s="43" t="s">
        <v>134</v>
      </c>
      <c r="D96" s="53">
        <v>821</v>
      </c>
      <c r="E96" s="38">
        <f>'A-RR Cross-Reference 2024'!AR96</f>
        <v>0</v>
      </c>
      <c r="P96" s="6"/>
      <c r="AA96" s="38"/>
      <c r="AM96" s="38"/>
      <c r="AO96" s="2"/>
      <c r="AP96" s="2"/>
      <c r="AQ96" s="175"/>
      <c r="AR96" s="174"/>
      <c r="AT96" s="174"/>
    </row>
    <row r="97" spans="1:46" ht="15" customHeight="1" outlineLevel="2" x14ac:dyDescent="0.25">
      <c r="A97" s="21">
        <f t="shared" si="1"/>
        <v>91</v>
      </c>
      <c r="B97" s="327"/>
      <c r="C97" s="43" t="s">
        <v>176</v>
      </c>
      <c r="D97" s="53">
        <v>822</v>
      </c>
      <c r="E97" s="38">
        <f>'A-RR Cross-Reference 2024'!AR97</f>
        <v>0</v>
      </c>
      <c r="P97" s="6"/>
      <c r="AA97" s="38"/>
      <c r="AM97" s="38"/>
      <c r="AO97" s="2"/>
      <c r="AP97" s="2"/>
      <c r="AQ97" s="175"/>
      <c r="AR97" s="174"/>
      <c r="AT97" s="174"/>
    </row>
    <row r="98" spans="1:46" ht="15" customHeight="1" outlineLevel="2" x14ac:dyDescent="0.25">
      <c r="A98" s="21">
        <f t="shared" si="1"/>
        <v>92</v>
      </c>
      <c r="B98" s="327"/>
      <c r="C98" s="43" t="s">
        <v>177</v>
      </c>
      <c r="D98" s="53">
        <v>823</v>
      </c>
      <c r="E98" s="38">
        <f>'A-RR Cross-Reference 2024'!AR98</f>
        <v>0</v>
      </c>
      <c r="P98" s="6"/>
      <c r="AA98" s="38"/>
      <c r="AM98" s="38"/>
      <c r="AO98" s="2"/>
      <c r="AP98" s="2"/>
      <c r="AQ98" s="175"/>
      <c r="AR98" s="174"/>
      <c r="AT98" s="174"/>
    </row>
    <row r="99" spans="1:46" ht="15" customHeight="1" outlineLevel="2" x14ac:dyDescent="0.25">
      <c r="A99" s="21">
        <f t="shared" si="1"/>
        <v>93</v>
      </c>
      <c r="B99" s="327"/>
      <c r="C99" s="43" t="s">
        <v>178</v>
      </c>
      <c r="D99" s="53">
        <v>824</v>
      </c>
      <c r="E99" s="38">
        <f>'A-RR Cross-Reference 2024'!AR99</f>
        <v>66554.93902728612</v>
      </c>
      <c r="G99" s="37"/>
      <c r="H99" s="37"/>
      <c r="K99" s="37"/>
      <c r="L99" s="37"/>
      <c r="M99" s="37"/>
      <c r="N99" s="37"/>
      <c r="O99" s="37"/>
      <c r="P99" s="35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8"/>
      <c r="AB99" s="37"/>
      <c r="AC99" s="37"/>
      <c r="AD99" s="37"/>
      <c r="AE99" s="37"/>
      <c r="AF99" s="37"/>
      <c r="AG99" s="37"/>
      <c r="AM99" s="38"/>
      <c r="AN99" s="37"/>
      <c r="AO99" s="37"/>
      <c r="AP99" s="37"/>
      <c r="AQ99" s="175"/>
      <c r="AR99" s="174"/>
      <c r="AS99" s="37"/>
      <c r="AT99" s="174"/>
    </row>
    <row r="100" spans="1:46" ht="15" customHeight="1" outlineLevel="2" x14ac:dyDescent="0.25">
      <c r="A100" s="21">
        <f t="shared" si="1"/>
        <v>94</v>
      </c>
      <c r="B100" s="327"/>
      <c r="C100" s="43" t="s">
        <v>179</v>
      </c>
      <c r="D100" s="53">
        <v>825</v>
      </c>
      <c r="E100" s="38">
        <f>'A-RR Cross-Reference 2024'!AR100</f>
        <v>21931.081633302307</v>
      </c>
      <c r="P100" s="6"/>
      <c r="AA100" s="38"/>
      <c r="AM100" s="38"/>
      <c r="AO100" s="2"/>
      <c r="AP100" s="2"/>
      <c r="AQ100" s="175"/>
      <c r="AR100" s="174"/>
      <c r="AT100" s="174"/>
    </row>
    <row r="101" spans="1:46" ht="15" customHeight="1" outlineLevel="2" x14ac:dyDescent="0.25">
      <c r="A101" s="21">
        <f t="shared" si="1"/>
        <v>95</v>
      </c>
      <c r="B101" s="327"/>
      <c r="C101" s="43" t="s">
        <v>138</v>
      </c>
      <c r="D101" s="53">
        <v>826</v>
      </c>
      <c r="E101" s="38">
        <f>'A-RR Cross-Reference 2024'!AR101</f>
        <v>0</v>
      </c>
      <c r="AA101" s="38"/>
      <c r="AM101" s="38"/>
      <c r="AO101" s="2"/>
      <c r="AP101" s="2"/>
      <c r="AQ101" s="175"/>
      <c r="AR101" s="174"/>
      <c r="AT101" s="174"/>
    </row>
    <row r="102" spans="1:46" ht="15" customHeight="1" outlineLevel="1" x14ac:dyDescent="0.25">
      <c r="A102" s="21">
        <f t="shared" si="1"/>
        <v>96</v>
      </c>
      <c r="B102" s="327"/>
      <c r="C102" s="332" t="s">
        <v>180</v>
      </c>
      <c r="D102" s="333"/>
      <c r="E102" s="46">
        <f>SUM(E89:E101)</f>
        <v>726616.49316337763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</row>
    <row r="103" spans="1:46" ht="15" customHeight="1" outlineLevel="2" x14ac:dyDescent="0.25">
      <c r="A103" s="21">
        <f t="shared" si="1"/>
        <v>97</v>
      </c>
      <c r="B103" s="327"/>
      <c r="C103" s="43" t="s">
        <v>139</v>
      </c>
      <c r="D103" s="53">
        <v>830</v>
      </c>
      <c r="E103" s="38">
        <f>'A-RR Cross-Reference 2024'!AR103</f>
        <v>150502.87720574351</v>
      </c>
      <c r="AA103" s="38"/>
      <c r="AM103" s="38"/>
      <c r="AO103" s="2"/>
      <c r="AP103" s="2"/>
      <c r="AQ103" s="175"/>
      <c r="AR103" s="174"/>
      <c r="AT103" s="174"/>
    </row>
    <row r="104" spans="1:46" ht="15" customHeight="1" outlineLevel="2" x14ac:dyDescent="0.25">
      <c r="A104" s="21">
        <f t="shared" si="1"/>
        <v>98</v>
      </c>
      <c r="B104" s="327"/>
      <c r="C104" s="43" t="s">
        <v>140</v>
      </c>
      <c r="D104" s="53">
        <v>831</v>
      </c>
      <c r="E104" s="38">
        <f>'A-RR Cross-Reference 2024'!AR104</f>
        <v>29993.133852073759</v>
      </c>
      <c r="AA104" s="38"/>
      <c r="AM104" s="38"/>
      <c r="AO104" s="2"/>
      <c r="AP104" s="2"/>
      <c r="AQ104" s="175"/>
      <c r="AR104" s="174"/>
      <c r="AT104" s="174"/>
    </row>
    <row r="105" spans="1:46" ht="15" customHeight="1" outlineLevel="2" x14ac:dyDescent="0.25">
      <c r="A105" s="21">
        <f t="shared" si="1"/>
        <v>99</v>
      </c>
      <c r="B105" s="327"/>
      <c r="C105" s="43" t="s">
        <v>181</v>
      </c>
      <c r="D105" s="53">
        <v>832</v>
      </c>
      <c r="E105" s="38">
        <f>'A-RR Cross-Reference 2024'!AR105</f>
        <v>1611561.265993698</v>
      </c>
      <c r="AA105" s="38"/>
      <c r="AM105" s="38"/>
      <c r="AO105" s="2"/>
      <c r="AP105" s="2"/>
      <c r="AQ105" s="175"/>
      <c r="AR105" s="174"/>
      <c r="AT105" s="174"/>
    </row>
    <row r="106" spans="1:46" ht="15" customHeight="1" outlineLevel="2" x14ac:dyDescent="0.25">
      <c r="A106" s="21">
        <f t="shared" si="1"/>
        <v>100</v>
      </c>
      <c r="B106" s="327"/>
      <c r="C106" s="43" t="s">
        <v>182</v>
      </c>
      <c r="D106" s="53">
        <v>833</v>
      </c>
      <c r="E106" s="38">
        <f>'A-RR Cross-Reference 2024'!AR106</f>
        <v>7326.3897233571033</v>
      </c>
      <c r="AA106" s="38"/>
      <c r="AM106" s="38"/>
      <c r="AO106" s="2"/>
      <c r="AP106" s="2"/>
      <c r="AQ106" s="175"/>
      <c r="AR106" s="174"/>
      <c r="AT106" s="174"/>
    </row>
    <row r="107" spans="1:46" ht="15" customHeight="1" outlineLevel="2" x14ac:dyDescent="0.25">
      <c r="A107" s="21">
        <f t="shared" si="1"/>
        <v>101</v>
      </c>
      <c r="B107" s="327"/>
      <c r="C107" s="43" t="s">
        <v>183</v>
      </c>
      <c r="D107" s="53">
        <v>834</v>
      </c>
      <c r="E107" s="38">
        <f>'A-RR Cross-Reference 2024'!AR107</f>
        <v>547037.57048919227</v>
      </c>
      <c r="AA107" s="38"/>
      <c r="AM107" s="38"/>
      <c r="AO107" s="2"/>
      <c r="AP107" s="2"/>
      <c r="AQ107" s="175"/>
      <c r="AR107" s="174"/>
      <c r="AT107" s="174"/>
    </row>
    <row r="108" spans="1:46" ht="15" customHeight="1" outlineLevel="2" x14ac:dyDescent="0.25">
      <c r="A108" s="21">
        <f t="shared" si="1"/>
        <v>102</v>
      </c>
      <c r="B108" s="327"/>
      <c r="C108" s="43" t="s">
        <v>184</v>
      </c>
      <c r="D108" s="53">
        <v>835</v>
      </c>
      <c r="E108" s="38">
        <f>'A-RR Cross-Reference 2024'!AR108</f>
        <v>0</v>
      </c>
      <c r="AA108" s="38"/>
      <c r="AM108" s="38"/>
      <c r="AO108" s="2"/>
      <c r="AP108" s="2"/>
      <c r="AQ108" s="175"/>
      <c r="AR108" s="174"/>
      <c r="AT108" s="174"/>
    </row>
    <row r="109" spans="1:46" ht="15" customHeight="1" outlineLevel="2" x14ac:dyDescent="0.25">
      <c r="A109" s="21">
        <f t="shared" si="1"/>
        <v>103</v>
      </c>
      <c r="B109" s="327"/>
      <c r="C109" s="43" t="s">
        <v>185</v>
      </c>
      <c r="D109" s="53">
        <v>836</v>
      </c>
      <c r="E109" s="38">
        <f>'A-RR Cross-Reference 2024'!AR109</f>
        <v>7142.9503658421227</v>
      </c>
      <c r="AA109" s="38"/>
      <c r="AM109" s="38"/>
      <c r="AO109" s="2"/>
      <c r="AP109" s="2"/>
      <c r="AQ109" s="175"/>
      <c r="AR109" s="174"/>
      <c r="AT109" s="174"/>
    </row>
    <row r="110" spans="1:46" ht="15" customHeight="1" outlineLevel="2" x14ac:dyDescent="0.25">
      <c r="A110" s="21">
        <f t="shared" si="1"/>
        <v>104</v>
      </c>
      <c r="B110" s="327"/>
      <c r="C110" s="43" t="s">
        <v>186</v>
      </c>
      <c r="D110" s="53">
        <v>837</v>
      </c>
      <c r="E110" s="38">
        <f>'A-RR Cross-Reference 2024'!AR110</f>
        <v>7240.4876635314122</v>
      </c>
      <c r="AA110" s="38"/>
      <c r="AM110" s="38"/>
      <c r="AO110" s="2"/>
      <c r="AP110" s="2"/>
      <c r="AQ110" s="175"/>
      <c r="AR110" s="174"/>
      <c r="AT110" s="174"/>
    </row>
    <row r="111" spans="1:46" ht="15" customHeight="1" outlineLevel="1" x14ac:dyDescent="0.25">
      <c r="A111" s="21">
        <f t="shared" si="1"/>
        <v>105</v>
      </c>
      <c r="B111" s="327"/>
      <c r="C111" s="334" t="s">
        <v>187</v>
      </c>
      <c r="D111" s="333"/>
      <c r="E111" s="46">
        <f>SUM(E103:E110)</f>
        <v>2360804.6752934381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</row>
    <row r="112" spans="1:46" ht="15" customHeight="1" outlineLevel="2" x14ac:dyDescent="0.25">
      <c r="A112" s="21">
        <f t="shared" si="1"/>
        <v>106</v>
      </c>
      <c r="B112" s="327"/>
      <c r="C112" s="62" t="s">
        <v>169</v>
      </c>
      <c r="D112" s="63">
        <v>840</v>
      </c>
      <c r="E112" s="38">
        <f>'A-RR Cross-Reference 2024'!AR112</f>
        <v>0</v>
      </c>
      <c r="AM112" s="38"/>
      <c r="AO112" s="2"/>
      <c r="AP112" s="2"/>
      <c r="AQ112" s="175"/>
      <c r="AR112" s="174"/>
      <c r="AT112" s="174"/>
    </row>
    <row r="113" spans="1:46" ht="15" customHeight="1" outlineLevel="2" x14ac:dyDescent="0.25">
      <c r="A113" s="21">
        <f t="shared" si="1"/>
        <v>107</v>
      </c>
      <c r="B113" s="327"/>
      <c r="C113" s="64" t="s">
        <v>188</v>
      </c>
      <c r="D113" s="63">
        <v>841</v>
      </c>
      <c r="E113" s="38">
        <f>'A-RR Cross-Reference 2024'!AR113</f>
        <v>1152402.0285680119</v>
      </c>
      <c r="G113" s="37"/>
      <c r="H113" s="37"/>
      <c r="K113" s="37"/>
      <c r="L113" s="37"/>
      <c r="M113" s="37"/>
      <c r="N113" s="37"/>
      <c r="O113" s="37"/>
      <c r="P113" s="35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8"/>
      <c r="AB113" s="37"/>
      <c r="AC113" s="37"/>
      <c r="AD113" s="37"/>
      <c r="AE113" s="37"/>
      <c r="AF113" s="37"/>
      <c r="AG113" s="37"/>
      <c r="AM113" s="38"/>
      <c r="AN113" s="37"/>
      <c r="AO113" s="37"/>
      <c r="AP113" s="37"/>
      <c r="AQ113" s="175"/>
      <c r="AR113" s="174"/>
      <c r="AS113" s="37"/>
      <c r="AT113" s="174"/>
    </row>
    <row r="114" spans="1:46" ht="15" customHeight="1" outlineLevel="2" x14ac:dyDescent="0.25">
      <c r="A114" s="21">
        <f t="shared" si="1"/>
        <v>108</v>
      </c>
      <c r="B114" s="327"/>
      <c r="C114" s="64" t="s">
        <v>138</v>
      </c>
      <c r="D114" s="63">
        <v>842</v>
      </c>
      <c r="E114" s="38">
        <f>'A-RR Cross-Reference 2024'!AR114</f>
        <v>0</v>
      </c>
      <c r="AM114" s="38"/>
      <c r="AO114" s="2"/>
      <c r="AP114" s="2"/>
      <c r="AQ114" s="175"/>
      <c r="AR114" s="174"/>
      <c r="AT114" s="174"/>
    </row>
    <row r="115" spans="1:46" ht="15" customHeight="1" outlineLevel="2" x14ac:dyDescent="0.25">
      <c r="A115" s="21">
        <f t="shared" si="1"/>
        <v>109</v>
      </c>
      <c r="B115" s="327"/>
      <c r="C115" s="64" t="s">
        <v>189</v>
      </c>
      <c r="D115" s="63">
        <v>842.1</v>
      </c>
      <c r="E115" s="38">
        <f>'A-RR Cross-Reference 2024'!AR115</f>
        <v>0</v>
      </c>
      <c r="AM115" s="38"/>
      <c r="AO115" s="2"/>
      <c r="AP115" s="2"/>
      <c r="AQ115" s="175"/>
      <c r="AR115" s="174"/>
      <c r="AT115" s="174"/>
    </row>
    <row r="116" spans="1:46" ht="15" customHeight="1" outlineLevel="2" x14ac:dyDescent="0.25">
      <c r="A116" s="21">
        <f t="shared" si="1"/>
        <v>110</v>
      </c>
      <c r="B116" s="327"/>
      <c r="C116" s="65" t="s">
        <v>190</v>
      </c>
      <c r="D116" s="63">
        <v>842.2</v>
      </c>
      <c r="E116" s="38">
        <f>'A-RR Cross-Reference 2024'!AR116</f>
        <v>0</v>
      </c>
      <c r="AM116" s="38"/>
      <c r="AO116" s="2"/>
      <c r="AP116" s="2"/>
      <c r="AQ116" s="175"/>
      <c r="AR116" s="174"/>
      <c r="AT116" s="174"/>
    </row>
    <row r="117" spans="1:46" ht="15" customHeight="1" outlineLevel="2" x14ac:dyDescent="0.25">
      <c r="A117" s="21">
        <f t="shared" si="1"/>
        <v>111</v>
      </c>
      <c r="B117" s="327"/>
      <c r="C117" s="65" t="s">
        <v>177</v>
      </c>
      <c r="D117" s="63">
        <v>842.3</v>
      </c>
      <c r="E117" s="38">
        <f>'A-RR Cross-Reference 2024'!AR117</f>
        <v>0</v>
      </c>
      <c r="AM117" s="38"/>
      <c r="AO117" s="2"/>
      <c r="AP117" s="2"/>
      <c r="AQ117" s="175"/>
      <c r="AR117" s="174"/>
      <c r="AT117" s="174"/>
    </row>
    <row r="118" spans="1:46" ht="15" customHeight="1" outlineLevel="1" x14ac:dyDescent="0.25">
      <c r="A118" s="21">
        <f t="shared" si="1"/>
        <v>112</v>
      </c>
      <c r="B118" s="327"/>
      <c r="C118" s="334" t="s">
        <v>191</v>
      </c>
      <c r="D118" s="333"/>
      <c r="E118" s="46">
        <f>SUM(E112:E117)</f>
        <v>1152402.0285680119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</row>
    <row r="119" spans="1:46" ht="15" customHeight="1" outlineLevel="2" x14ac:dyDescent="0.25">
      <c r="A119" s="21">
        <f t="shared" si="1"/>
        <v>113</v>
      </c>
      <c r="B119" s="327"/>
      <c r="C119" s="64" t="s">
        <v>139</v>
      </c>
      <c r="D119" s="63">
        <v>843.1</v>
      </c>
      <c r="E119" s="38">
        <f>'A-RR Cross-Reference 2024'!AR119</f>
        <v>0</v>
      </c>
      <c r="AM119" s="38"/>
      <c r="AO119" s="2"/>
      <c r="AP119" s="2"/>
      <c r="AQ119" s="175"/>
      <c r="AR119" s="174"/>
      <c r="AT119" s="174"/>
    </row>
    <row r="120" spans="1:46" ht="15" customHeight="1" outlineLevel="2" x14ac:dyDescent="0.25">
      <c r="A120" s="21">
        <f t="shared" si="1"/>
        <v>114</v>
      </c>
      <c r="B120" s="327"/>
      <c r="C120" s="64" t="s">
        <v>140</v>
      </c>
      <c r="D120" s="63">
        <v>843.2</v>
      </c>
      <c r="E120" s="38">
        <f>'A-RR Cross-Reference 2024'!AR120</f>
        <v>0</v>
      </c>
      <c r="AM120" s="38"/>
      <c r="AO120" s="2"/>
      <c r="AP120" s="2"/>
      <c r="AQ120" s="175"/>
      <c r="AR120" s="174"/>
      <c r="AT120" s="174"/>
    </row>
    <row r="121" spans="1:46" ht="15" customHeight="1" outlineLevel="2" x14ac:dyDescent="0.25">
      <c r="A121" s="21">
        <f t="shared" si="1"/>
        <v>115</v>
      </c>
      <c r="B121" s="327"/>
      <c r="C121" s="64" t="s">
        <v>192</v>
      </c>
      <c r="D121" s="63">
        <v>843.3</v>
      </c>
      <c r="E121" s="38">
        <f>'A-RR Cross-Reference 2024'!AR121</f>
        <v>0</v>
      </c>
      <c r="AM121" s="38"/>
      <c r="AO121" s="2"/>
      <c r="AP121" s="2"/>
      <c r="AQ121" s="175"/>
      <c r="AR121" s="174"/>
      <c r="AT121" s="174"/>
    </row>
    <row r="122" spans="1:46" ht="15" customHeight="1" outlineLevel="2" x14ac:dyDescent="0.25">
      <c r="A122" s="21">
        <f t="shared" si="1"/>
        <v>116</v>
      </c>
      <c r="B122" s="327"/>
      <c r="C122" s="64" t="s">
        <v>185</v>
      </c>
      <c r="D122" s="63">
        <v>843.4</v>
      </c>
      <c r="E122" s="38">
        <f>'A-RR Cross-Reference 2024'!AR122</f>
        <v>0</v>
      </c>
      <c r="AM122" s="38"/>
      <c r="AO122" s="2"/>
      <c r="AP122" s="2"/>
      <c r="AQ122" s="175"/>
      <c r="AR122" s="174"/>
      <c r="AT122" s="174"/>
    </row>
    <row r="123" spans="1:46" ht="15" customHeight="1" outlineLevel="2" x14ac:dyDescent="0.25">
      <c r="A123" s="21">
        <f t="shared" si="1"/>
        <v>117</v>
      </c>
      <c r="B123" s="327"/>
      <c r="C123" s="64" t="s">
        <v>193</v>
      </c>
      <c r="D123" s="63">
        <v>843.5</v>
      </c>
      <c r="E123" s="38">
        <f>'A-RR Cross-Reference 2024'!AR123</f>
        <v>0</v>
      </c>
      <c r="AM123" s="38"/>
      <c r="AO123" s="2"/>
      <c r="AP123" s="2"/>
      <c r="AQ123" s="175"/>
      <c r="AR123" s="174"/>
      <c r="AT123" s="174"/>
    </row>
    <row r="124" spans="1:46" ht="15" customHeight="1" outlineLevel="2" x14ac:dyDescent="0.25">
      <c r="A124" s="21">
        <f t="shared" si="1"/>
        <v>118</v>
      </c>
      <c r="B124" s="327"/>
      <c r="C124" s="64" t="s">
        <v>194</v>
      </c>
      <c r="D124" s="63">
        <v>843.6</v>
      </c>
      <c r="E124" s="38">
        <f>'A-RR Cross-Reference 2024'!AR124</f>
        <v>0</v>
      </c>
      <c r="AM124" s="38"/>
      <c r="AO124" s="2"/>
      <c r="AP124" s="2"/>
      <c r="AQ124" s="175"/>
      <c r="AR124" s="174"/>
      <c r="AT124" s="174"/>
    </row>
    <row r="125" spans="1:46" ht="15" customHeight="1" outlineLevel="2" x14ac:dyDescent="0.25">
      <c r="A125" s="21">
        <f t="shared" si="1"/>
        <v>119</v>
      </c>
      <c r="B125" s="327"/>
      <c r="C125" s="64" t="s">
        <v>195</v>
      </c>
      <c r="D125" s="63">
        <v>843.7</v>
      </c>
      <c r="E125" s="38">
        <f>'A-RR Cross-Reference 2024'!AR125</f>
        <v>0</v>
      </c>
      <c r="AM125" s="38"/>
      <c r="AO125" s="2"/>
      <c r="AP125" s="2"/>
      <c r="AQ125" s="175"/>
      <c r="AR125" s="174"/>
      <c r="AT125" s="174"/>
    </row>
    <row r="126" spans="1:46" ht="15" customHeight="1" outlineLevel="2" x14ac:dyDescent="0.25">
      <c r="A126" s="21">
        <f t="shared" si="1"/>
        <v>120</v>
      </c>
      <c r="B126" s="327"/>
      <c r="C126" s="64" t="s">
        <v>196</v>
      </c>
      <c r="D126" s="63">
        <v>843.8</v>
      </c>
      <c r="E126" s="38">
        <f>'A-RR Cross-Reference 2024'!AR126</f>
        <v>0</v>
      </c>
      <c r="AM126" s="38"/>
      <c r="AO126" s="2"/>
      <c r="AP126" s="2"/>
      <c r="AQ126" s="175"/>
      <c r="AR126" s="174"/>
      <c r="AT126" s="174"/>
    </row>
    <row r="127" spans="1:46" ht="15" customHeight="1" outlineLevel="2" x14ac:dyDescent="0.25">
      <c r="A127" s="21">
        <f t="shared" si="1"/>
        <v>121</v>
      </c>
      <c r="B127" s="327"/>
      <c r="C127" s="64" t="s">
        <v>186</v>
      </c>
      <c r="D127" s="63">
        <v>843.9</v>
      </c>
      <c r="E127" s="38">
        <f>'A-RR Cross-Reference 2024'!AR127</f>
        <v>0</v>
      </c>
      <c r="AM127" s="38"/>
      <c r="AO127" s="2"/>
      <c r="AP127" s="2"/>
      <c r="AQ127" s="175"/>
      <c r="AR127" s="174"/>
      <c r="AT127" s="174"/>
    </row>
    <row r="128" spans="1:46" ht="15" customHeight="1" outlineLevel="1" x14ac:dyDescent="0.25">
      <c r="A128" s="21">
        <f t="shared" si="1"/>
        <v>122</v>
      </c>
      <c r="B128" s="327"/>
      <c r="C128" s="334" t="s">
        <v>197</v>
      </c>
      <c r="D128" s="333"/>
      <c r="E128" s="46">
        <f>SUM(E119:E127)</f>
        <v>0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</row>
    <row r="129" spans="1:47" ht="15" customHeight="1" outlineLevel="1" x14ac:dyDescent="0.25">
      <c r="A129" s="21">
        <f t="shared" si="1"/>
        <v>123</v>
      </c>
      <c r="B129" s="327"/>
      <c r="C129" s="66" t="s">
        <v>198</v>
      </c>
      <c r="D129" s="63">
        <v>844.1</v>
      </c>
      <c r="E129" s="38">
        <f>'A-RR Cross-Reference 2024'!AR129</f>
        <v>4800278.0975963259</v>
      </c>
      <c r="AA129" s="67"/>
      <c r="AM129" s="38"/>
      <c r="AO129" s="2"/>
      <c r="AP129" s="2"/>
      <c r="AQ129" s="175"/>
      <c r="AR129" s="174"/>
      <c r="AT129" s="174"/>
    </row>
    <row r="130" spans="1:47" ht="15" customHeight="1" outlineLevel="1" x14ac:dyDescent="0.25">
      <c r="A130" s="21">
        <f t="shared" si="1"/>
        <v>124</v>
      </c>
      <c r="B130" s="328"/>
      <c r="C130" s="334" t="s">
        <v>199</v>
      </c>
      <c r="D130" s="333"/>
      <c r="E130" s="46">
        <f>SUM(E129)</f>
        <v>4800278.0975963259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</row>
    <row r="131" spans="1:47" ht="15" customHeight="1" outlineLevel="1" x14ac:dyDescent="0.25">
      <c r="A131" s="21">
        <f t="shared" si="1"/>
        <v>125</v>
      </c>
      <c r="B131" s="335" t="s">
        <v>200</v>
      </c>
      <c r="C131" s="335"/>
      <c r="D131" s="335"/>
      <c r="E131" s="46">
        <f>+E130+E128+E118+E111+E102</f>
        <v>9040101.2946211528</v>
      </c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12"/>
    </row>
    <row r="132" spans="1:47" ht="15" customHeight="1" outlineLevel="2" x14ac:dyDescent="0.25">
      <c r="A132" s="21">
        <f t="shared" si="1"/>
        <v>126</v>
      </c>
      <c r="B132" s="306" t="s">
        <v>201</v>
      </c>
      <c r="C132" s="62" t="s">
        <v>169</v>
      </c>
      <c r="D132" s="68">
        <v>850</v>
      </c>
      <c r="E132" s="38">
        <f>'A-RR Cross-Reference 2024'!AR132</f>
        <v>0</v>
      </c>
      <c r="AM132" s="38"/>
      <c r="AO132" s="2"/>
      <c r="AP132" s="2"/>
      <c r="AQ132" s="175"/>
      <c r="AR132" s="174"/>
      <c r="AT132" s="174"/>
    </row>
    <row r="133" spans="1:47" ht="15" customHeight="1" outlineLevel="2" x14ac:dyDescent="0.25">
      <c r="A133" s="21">
        <f t="shared" si="1"/>
        <v>127</v>
      </c>
      <c r="B133" s="327"/>
      <c r="C133" s="65" t="s">
        <v>202</v>
      </c>
      <c r="D133" s="58">
        <v>851</v>
      </c>
      <c r="E133" s="38">
        <f>'A-RR Cross-Reference 2024'!AR133</f>
        <v>0</v>
      </c>
      <c r="AM133" s="38"/>
      <c r="AO133" s="2"/>
      <c r="AP133" s="2"/>
      <c r="AQ133" s="175"/>
      <c r="AR133" s="174"/>
      <c r="AT133" s="174"/>
    </row>
    <row r="134" spans="1:47" ht="15" customHeight="1" outlineLevel="2" x14ac:dyDescent="0.25">
      <c r="A134" s="21">
        <f t="shared" si="1"/>
        <v>128</v>
      </c>
      <c r="B134" s="327"/>
      <c r="C134" s="65" t="s">
        <v>203</v>
      </c>
      <c r="D134" s="58">
        <v>852</v>
      </c>
      <c r="E134" s="38">
        <f>'A-RR Cross-Reference 2024'!AR134</f>
        <v>0</v>
      </c>
      <c r="AM134" s="38"/>
      <c r="AO134" s="2"/>
      <c r="AP134" s="2"/>
      <c r="AQ134" s="175"/>
      <c r="AR134" s="174"/>
      <c r="AT134" s="174"/>
    </row>
    <row r="135" spans="1:47" ht="15" customHeight="1" outlineLevel="2" x14ac:dyDescent="0.25">
      <c r="A135" s="21">
        <f t="shared" si="1"/>
        <v>129</v>
      </c>
      <c r="B135" s="327"/>
      <c r="C135" s="65" t="s">
        <v>204</v>
      </c>
      <c r="D135" s="58">
        <v>853</v>
      </c>
      <c r="E135" s="38">
        <f>'A-RR Cross-Reference 2024'!AR135</f>
        <v>0</v>
      </c>
      <c r="AM135" s="38"/>
      <c r="AO135" s="2"/>
      <c r="AP135" s="2"/>
      <c r="AQ135" s="175"/>
      <c r="AR135" s="174"/>
      <c r="AT135" s="174"/>
    </row>
    <row r="136" spans="1:47" ht="15" customHeight="1" outlineLevel="2" x14ac:dyDescent="0.25">
      <c r="A136" s="21">
        <f t="shared" si="1"/>
        <v>130</v>
      </c>
      <c r="B136" s="327"/>
      <c r="C136" s="65" t="s">
        <v>205</v>
      </c>
      <c r="D136" s="58">
        <v>854</v>
      </c>
      <c r="E136" s="38">
        <f>'A-RR Cross-Reference 2024'!AR136</f>
        <v>0</v>
      </c>
      <c r="AM136" s="38"/>
      <c r="AO136" s="2"/>
      <c r="AP136" s="2"/>
      <c r="AQ136" s="175"/>
      <c r="AR136" s="174"/>
      <c r="AT136" s="174"/>
    </row>
    <row r="137" spans="1:47" ht="15" customHeight="1" outlineLevel="2" x14ac:dyDescent="0.25">
      <c r="A137" s="21">
        <f t="shared" ref="A137:A200" si="2">A136+1</f>
        <v>131</v>
      </c>
      <c r="B137" s="327"/>
      <c r="C137" s="65" t="s">
        <v>206</v>
      </c>
      <c r="D137" s="58">
        <v>855</v>
      </c>
      <c r="E137" s="38">
        <f>'A-RR Cross-Reference 2024'!AR137</f>
        <v>0</v>
      </c>
      <c r="AM137" s="38"/>
      <c r="AO137" s="2"/>
      <c r="AP137" s="2"/>
      <c r="AQ137" s="175"/>
      <c r="AR137" s="174"/>
      <c r="AT137" s="174"/>
    </row>
    <row r="138" spans="1:47" ht="15" customHeight="1" outlineLevel="2" x14ac:dyDescent="0.25">
      <c r="A138" s="21">
        <f t="shared" si="2"/>
        <v>132</v>
      </c>
      <c r="B138" s="327"/>
      <c r="C138" s="65" t="s">
        <v>207</v>
      </c>
      <c r="D138" s="58">
        <v>856</v>
      </c>
      <c r="E138" s="38">
        <f>'A-RR Cross-Reference 2024'!AR138</f>
        <v>0</v>
      </c>
      <c r="AM138" s="38"/>
      <c r="AO138" s="2"/>
      <c r="AP138" s="2"/>
      <c r="AQ138" s="175"/>
      <c r="AR138" s="174"/>
      <c r="AT138" s="174"/>
    </row>
    <row r="139" spans="1:47" ht="15" customHeight="1" outlineLevel="2" x14ac:dyDescent="0.25">
      <c r="A139" s="21">
        <f t="shared" si="2"/>
        <v>133</v>
      </c>
      <c r="B139" s="327"/>
      <c r="C139" s="65" t="s">
        <v>175</v>
      </c>
      <c r="D139" s="58">
        <v>857</v>
      </c>
      <c r="E139" s="38">
        <f>'A-RR Cross-Reference 2024'!AR139</f>
        <v>0</v>
      </c>
      <c r="AM139" s="38"/>
      <c r="AO139" s="2"/>
      <c r="AP139" s="2"/>
      <c r="AQ139" s="175"/>
      <c r="AR139" s="174"/>
      <c r="AT139" s="174"/>
    </row>
    <row r="140" spans="1:47" ht="15" customHeight="1" outlineLevel="2" x14ac:dyDescent="0.25">
      <c r="A140" s="21">
        <f t="shared" si="2"/>
        <v>134</v>
      </c>
      <c r="B140" s="327"/>
      <c r="C140" s="65" t="s">
        <v>208</v>
      </c>
      <c r="D140" s="58">
        <v>858</v>
      </c>
      <c r="E140" s="38">
        <f>'A-RR Cross-Reference 2024'!AR140</f>
        <v>0</v>
      </c>
      <c r="AM140" s="38"/>
      <c r="AO140" s="2"/>
      <c r="AP140" s="2"/>
      <c r="AQ140" s="175"/>
      <c r="AR140" s="174"/>
      <c r="AT140" s="174"/>
    </row>
    <row r="141" spans="1:47" ht="15" customHeight="1" outlineLevel="2" x14ac:dyDescent="0.25">
      <c r="A141" s="21">
        <f t="shared" si="2"/>
        <v>135</v>
      </c>
      <c r="B141" s="327"/>
      <c r="C141" s="65" t="s">
        <v>178</v>
      </c>
      <c r="D141" s="58">
        <v>859</v>
      </c>
      <c r="E141" s="38">
        <f>'A-RR Cross-Reference 2024'!AR141</f>
        <v>0</v>
      </c>
      <c r="AM141" s="38"/>
      <c r="AO141" s="2"/>
      <c r="AP141" s="2"/>
      <c r="AQ141" s="175"/>
      <c r="AR141" s="174"/>
      <c r="AT141" s="174"/>
    </row>
    <row r="142" spans="1:47" ht="15" customHeight="1" outlineLevel="2" x14ac:dyDescent="0.25">
      <c r="A142" s="21">
        <f t="shared" si="2"/>
        <v>136</v>
      </c>
      <c r="B142" s="327"/>
      <c r="C142" s="65" t="s">
        <v>138</v>
      </c>
      <c r="D142" s="58">
        <v>860</v>
      </c>
      <c r="E142" s="38">
        <f>'A-RR Cross-Reference 2024'!AR142</f>
        <v>0</v>
      </c>
      <c r="AM142" s="38"/>
      <c r="AO142" s="2"/>
      <c r="AP142" s="2"/>
      <c r="AQ142" s="175"/>
      <c r="AR142" s="174"/>
      <c r="AT142" s="174"/>
    </row>
    <row r="143" spans="1:47" ht="15" customHeight="1" outlineLevel="1" x14ac:dyDescent="0.25">
      <c r="A143" s="21">
        <f t="shared" si="2"/>
        <v>137</v>
      </c>
      <c r="B143" s="327"/>
      <c r="C143" s="334" t="s">
        <v>209</v>
      </c>
      <c r="D143" s="333"/>
      <c r="E143" s="46">
        <f>SUM(E132:E142)</f>
        <v>0</v>
      </c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</row>
    <row r="144" spans="1:47" ht="15" customHeight="1" outlineLevel="2" x14ac:dyDescent="0.25">
      <c r="A144" s="21">
        <f t="shared" si="2"/>
        <v>138</v>
      </c>
      <c r="B144" s="327"/>
      <c r="C144" s="62" t="s">
        <v>139</v>
      </c>
      <c r="D144" s="68">
        <v>861</v>
      </c>
      <c r="E144" s="38">
        <f>'A-RR Cross-Reference 2024'!AR144</f>
        <v>0</v>
      </c>
      <c r="AM144" s="38"/>
      <c r="AO144" s="2"/>
      <c r="AP144" s="2"/>
      <c r="AQ144" s="175"/>
      <c r="AR144" s="174"/>
      <c r="AT144" s="174"/>
    </row>
    <row r="145" spans="1:46" ht="15" customHeight="1" outlineLevel="2" x14ac:dyDescent="0.25">
      <c r="A145" s="21">
        <f t="shared" si="2"/>
        <v>139</v>
      </c>
      <c r="B145" s="327"/>
      <c r="C145" s="65" t="s">
        <v>140</v>
      </c>
      <c r="D145" s="58">
        <v>862</v>
      </c>
      <c r="E145" s="38">
        <f>'A-RR Cross-Reference 2024'!AR145</f>
        <v>0</v>
      </c>
      <c r="AM145" s="38"/>
      <c r="AO145" s="2"/>
      <c r="AP145" s="2"/>
      <c r="AQ145" s="175"/>
      <c r="AR145" s="174"/>
      <c r="AT145" s="174"/>
    </row>
    <row r="146" spans="1:46" ht="15" customHeight="1" outlineLevel="2" x14ac:dyDescent="0.25">
      <c r="A146" s="21">
        <f t="shared" si="2"/>
        <v>140</v>
      </c>
      <c r="B146" s="327"/>
      <c r="C146" s="65" t="s">
        <v>210</v>
      </c>
      <c r="D146" s="58">
        <v>863</v>
      </c>
      <c r="E146" s="38">
        <f>'A-RR Cross-Reference 2024'!AR146</f>
        <v>0</v>
      </c>
      <c r="AM146" s="38"/>
      <c r="AO146" s="2"/>
      <c r="AP146" s="2"/>
      <c r="AQ146" s="175"/>
      <c r="AR146" s="174"/>
      <c r="AT146" s="174"/>
    </row>
    <row r="147" spans="1:46" ht="15" customHeight="1" outlineLevel="2" x14ac:dyDescent="0.25">
      <c r="A147" s="21">
        <f t="shared" si="2"/>
        <v>141</v>
      </c>
      <c r="B147" s="327"/>
      <c r="C147" s="65" t="s">
        <v>183</v>
      </c>
      <c r="D147" s="58">
        <v>864</v>
      </c>
      <c r="E147" s="38">
        <f>'A-RR Cross-Reference 2024'!AR147</f>
        <v>0</v>
      </c>
      <c r="AM147" s="38"/>
      <c r="AO147" s="2"/>
      <c r="AP147" s="2"/>
      <c r="AQ147" s="175"/>
      <c r="AR147" s="174"/>
      <c r="AT147" s="174"/>
    </row>
    <row r="148" spans="1:46" ht="15" customHeight="1" outlineLevel="2" x14ac:dyDescent="0.25">
      <c r="A148" s="21">
        <f t="shared" si="2"/>
        <v>142</v>
      </c>
      <c r="B148" s="327"/>
      <c r="C148" s="65" t="s">
        <v>184</v>
      </c>
      <c r="D148" s="58">
        <v>865</v>
      </c>
      <c r="E148" s="38">
        <f>'A-RR Cross-Reference 2024'!AR148</f>
        <v>0</v>
      </c>
      <c r="AM148" s="38"/>
      <c r="AO148" s="2"/>
      <c r="AP148" s="2"/>
      <c r="AQ148" s="175"/>
      <c r="AR148" s="174"/>
      <c r="AT148" s="174"/>
    </row>
    <row r="149" spans="1:46" ht="15" customHeight="1" outlineLevel="2" x14ac:dyDescent="0.25">
      <c r="A149" s="21">
        <f t="shared" si="2"/>
        <v>143</v>
      </c>
      <c r="B149" s="327"/>
      <c r="C149" s="65" t="s">
        <v>211</v>
      </c>
      <c r="D149" s="58">
        <v>866</v>
      </c>
      <c r="E149" s="38">
        <f>'A-RR Cross-Reference 2024'!AR149</f>
        <v>0</v>
      </c>
      <c r="AM149" s="38"/>
      <c r="AO149" s="2"/>
      <c r="AP149" s="2"/>
      <c r="AQ149" s="175"/>
      <c r="AR149" s="174"/>
      <c r="AT149" s="174"/>
    </row>
    <row r="150" spans="1:46" ht="15" customHeight="1" outlineLevel="2" x14ac:dyDescent="0.25">
      <c r="A150" s="21">
        <f t="shared" si="2"/>
        <v>144</v>
      </c>
      <c r="B150" s="327"/>
      <c r="C150" s="65" t="s">
        <v>186</v>
      </c>
      <c r="D150" s="58">
        <v>867</v>
      </c>
      <c r="E150" s="38">
        <f>'A-RR Cross-Reference 2024'!AR150</f>
        <v>0</v>
      </c>
      <c r="AM150" s="38"/>
      <c r="AO150" s="2"/>
      <c r="AP150" s="2"/>
      <c r="AQ150" s="175"/>
      <c r="AR150" s="174"/>
      <c r="AT150" s="174"/>
    </row>
    <row r="151" spans="1:46" ht="15" customHeight="1" outlineLevel="1" x14ac:dyDescent="0.25">
      <c r="A151" s="21">
        <f t="shared" si="2"/>
        <v>145</v>
      </c>
      <c r="B151" s="328"/>
      <c r="C151" s="334" t="s">
        <v>212</v>
      </c>
      <c r="D151" s="333"/>
      <c r="E151" s="46">
        <f>SUM(E144:E150)</f>
        <v>0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</row>
    <row r="152" spans="1:46" ht="15" customHeight="1" outlineLevel="1" x14ac:dyDescent="0.25">
      <c r="A152" s="21">
        <f t="shared" si="2"/>
        <v>146</v>
      </c>
      <c r="B152" s="335" t="s">
        <v>213</v>
      </c>
      <c r="C152" s="335"/>
      <c r="D152" s="335"/>
      <c r="E152" s="46">
        <f>+E151+E143</f>
        <v>0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</row>
    <row r="153" spans="1:46" ht="15" customHeight="1" outlineLevel="2" x14ac:dyDescent="0.25">
      <c r="A153" s="21">
        <f t="shared" si="2"/>
        <v>147</v>
      </c>
      <c r="B153" s="306" t="s">
        <v>214</v>
      </c>
      <c r="C153" s="60" t="s">
        <v>169</v>
      </c>
      <c r="D153" s="69">
        <v>870</v>
      </c>
      <c r="E153" s="38">
        <f>'A-RR Cross-Reference 2024'!AR153</f>
        <v>2804895.7322001099</v>
      </c>
      <c r="G153" s="37"/>
      <c r="H153" s="37"/>
      <c r="K153" s="37"/>
      <c r="L153" s="37"/>
      <c r="M153" s="37"/>
      <c r="N153" s="37"/>
      <c r="O153" s="37"/>
      <c r="P153" s="35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8"/>
      <c r="AB153" s="37"/>
      <c r="AC153" s="37"/>
      <c r="AD153" s="37"/>
      <c r="AE153" s="37"/>
      <c r="AF153" s="37"/>
      <c r="AG153" s="37"/>
      <c r="AM153" s="38"/>
      <c r="AN153" s="37"/>
      <c r="AO153" s="37"/>
      <c r="AP153" s="37"/>
      <c r="AQ153" s="175"/>
      <c r="AR153" s="174"/>
      <c r="AS153" s="37"/>
      <c r="AT153" s="174"/>
    </row>
    <row r="154" spans="1:46" ht="15" customHeight="1" outlineLevel="2" x14ac:dyDescent="0.25">
      <c r="A154" s="21">
        <f t="shared" si="2"/>
        <v>148</v>
      </c>
      <c r="B154" s="327"/>
      <c r="C154" s="43" t="s">
        <v>215</v>
      </c>
      <c r="D154" s="53">
        <v>871</v>
      </c>
      <c r="E154" s="38">
        <f>'A-RR Cross-Reference 2024'!AR154</f>
        <v>299860.77069838264</v>
      </c>
      <c r="G154" s="37"/>
      <c r="H154" s="37"/>
      <c r="K154" s="37"/>
      <c r="L154" s="37"/>
      <c r="M154" s="37"/>
      <c r="N154" s="37"/>
      <c r="O154" s="37"/>
      <c r="P154" s="35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8"/>
      <c r="AB154" s="37"/>
      <c r="AC154" s="37"/>
      <c r="AD154" s="37"/>
      <c r="AE154" s="37"/>
      <c r="AF154" s="37"/>
      <c r="AG154" s="37"/>
      <c r="AM154" s="38"/>
      <c r="AN154" s="37"/>
      <c r="AO154" s="37"/>
      <c r="AP154" s="37"/>
      <c r="AQ154" s="175"/>
      <c r="AR154" s="174"/>
      <c r="AS154" s="37"/>
      <c r="AT154" s="174"/>
    </row>
    <row r="155" spans="1:46" ht="15" customHeight="1" outlineLevel="2" x14ac:dyDescent="0.25">
      <c r="A155" s="21">
        <f t="shared" si="2"/>
        <v>149</v>
      </c>
      <c r="B155" s="327"/>
      <c r="C155" s="43" t="s">
        <v>204</v>
      </c>
      <c r="D155" s="53">
        <v>872</v>
      </c>
      <c r="E155" s="38">
        <f>'A-RR Cross-Reference 2024'!AR155</f>
        <v>0</v>
      </c>
      <c r="P155" s="6"/>
      <c r="AM155" s="38"/>
      <c r="AO155" s="2"/>
      <c r="AP155" s="2"/>
      <c r="AQ155" s="175"/>
      <c r="AR155" s="174"/>
      <c r="AT155" s="174"/>
    </row>
    <row r="156" spans="1:46" ht="15" customHeight="1" outlineLevel="2" x14ac:dyDescent="0.25">
      <c r="A156" s="21">
        <f t="shared" si="2"/>
        <v>150</v>
      </c>
      <c r="B156" s="327"/>
      <c r="C156" s="43" t="s">
        <v>216</v>
      </c>
      <c r="D156" s="53">
        <v>873</v>
      </c>
      <c r="E156" s="38">
        <f>'A-RR Cross-Reference 2024'!AR156</f>
        <v>0</v>
      </c>
      <c r="P156" s="6"/>
      <c r="AM156" s="38"/>
      <c r="AO156" s="2"/>
      <c r="AP156" s="2"/>
      <c r="AQ156" s="175"/>
      <c r="AR156" s="174"/>
      <c r="AT156" s="174"/>
    </row>
    <row r="157" spans="1:46" ht="15" customHeight="1" outlineLevel="2" x14ac:dyDescent="0.25">
      <c r="A157" s="21">
        <f t="shared" si="2"/>
        <v>151</v>
      </c>
      <c r="B157" s="327"/>
      <c r="C157" s="43" t="s">
        <v>217</v>
      </c>
      <c r="D157" s="53">
        <v>874</v>
      </c>
      <c r="E157" s="38">
        <f>'A-RR Cross-Reference 2024'!AR157</f>
        <v>22943025.843669299</v>
      </c>
      <c r="G157" s="37"/>
      <c r="H157" s="37"/>
      <c r="K157" s="37"/>
      <c r="L157" s="37"/>
      <c r="M157" s="37"/>
      <c r="N157" s="37"/>
      <c r="O157" s="37"/>
      <c r="P157" s="35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8"/>
      <c r="AB157" s="37"/>
      <c r="AC157" s="37"/>
      <c r="AD157" s="37"/>
      <c r="AE157" s="37"/>
      <c r="AF157" s="37"/>
      <c r="AG157" s="37"/>
      <c r="AM157" s="38"/>
      <c r="AN157" s="37"/>
      <c r="AO157" s="37"/>
      <c r="AP157" s="37"/>
      <c r="AQ157" s="175"/>
      <c r="AR157" s="174"/>
      <c r="AS157" s="37"/>
      <c r="AT157" s="174"/>
    </row>
    <row r="158" spans="1:46" ht="15" customHeight="1" outlineLevel="2" x14ac:dyDescent="0.25">
      <c r="A158" s="21">
        <f t="shared" si="2"/>
        <v>152</v>
      </c>
      <c r="B158" s="327"/>
      <c r="C158" s="43" t="s">
        <v>218</v>
      </c>
      <c r="D158" s="53">
        <v>875</v>
      </c>
      <c r="E158" s="38">
        <f>'A-RR Cross-Reference 2024'!AR158</f>
        <v>1827855.4455055608</v>
      </c>
      <c r="G158" s="37"/>
      <c r="H158" s="37"/>
      <c r="K158" s="37"/>
      <c r="L158" s="37"/>
      <c r="M158" s="37"/>
      <c r="N158" s="37"/>
      <c r="O158" s="37"/>
      <c r="P158" s="35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8"/>
      <c r="AB158" s="37"/>
      <c r="AC158" s="37"/>
      <c r="AD158" s="37"/>
      <c r="AE158" s="37"/>
      <c r="AF158" s="37"/>
      <c r="AG158" s="37"/>
      <c r="AM158" s="38"/>
      <c r="AN158" s="37"/>
      <c r="AO158" s="37"/>
      <c r="AP158" s="37"/>
      <c r="AQ158" s="175"/>
      <c r="AR158" s="174"/>
      <c r="AS158" s="37"/>
      <c r="AT158" s="174"/>
    </row>
    <row r="159" spans="1:46" ht="15" customHeight="1" outlineLevel="2" x14ac:dyDescent="0.25">
      <c r="A159" s="21">
        <f t="shared" si="2"/>
        <v>153</v>
      </c>
      <c r="B159" s="327"/>
      <c r="C159" s="43" t="s">
        <v>219</v>
      </c>
      <c r="D159" s="53">
        <v>876</v>
      </c>
      <c r="E159" s="38">
        <f>'A-RR Cross-Reference 2024'!AR159</f>
        <v>410799.33330187714</v>
      </c>
      <c r="G159" s="37"/>
      <c r="H159" s="37"/>
      <c r="K159" s="37"/>
      <c r="L159" s="37"/>
      <c r="M159" s="37"/>
      <c r="N159" s="37"/>
      <c r="O159" s="37"/>
      <c r="P159" s="35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8"/>
      <c r="AB159" s="37"/>
      <c r="AC159" s="37"/>
      <c r="AD159" s="37"/>
      <c r="AE159" s="37"/>
      <c r="AF159" s="37"/>
      <c r="AG159" s="37"/>
      <c r="AM159" s="38"/>
      <c r="AN159" s="37"/>
      <c r="AO159" s="37"/>
      <c r="AP159" s="37"/>
      <c r="AQ159" s="175"/>
      <c r="AR159" s="174"/>
      <c r="AS159" s="37"/>
      <c r="AT159" s="174"/>
    </row>
    <row r="160" spans="1:46" ht="15" customHeight="1" outlineLevel="2" x14ac:dyDescent="0.25">
      <c r="A160" s="21">
        <f t="shared" si="2"/>
        <v>154</v>
      </c>
      <c r="B160" s="327"/>
      <c r="C160" s="43" t="s">
        <v>220</v>
      </c>
      <c r="D160" s="53">
        <v>877</v>
      </c>
      <c r="E160" s="38">
        <f>'A-RR Cross-Reference 2024'!AR160</f>
        <v>0</v>
      </c>
      <c r="P160" s="6"/>
      <c r="AM160" s="38"/>
      <c r="AO160" s="2"/>
      <c r="AP160" s="2"/>
      <c r="AQ160" s="175"/>
      <c r="AR160" s="174"/>
      <c r="AT160" s="174"/>
    </row>
    <row r="161" spans="1:46" ht="15" customHeight="1" outlineLevel="2" x14ac:dyDescent="0.25">
      <c r="A161" s="21">
        <f t="shared" si="2"/>
        <v>155</v>
      </c>
      <c r="B161" s="327"/>
      <c r="C161" s="43" t="s">
        <v>221</v>
      </c>
      <c r="D161" s="53">
        <v>878</v>
      </c>
      <c r="E161" s="38">
        <f>'A-RR Cross-Reference 2024'!AR161</f>
        <v>2993746.174006789</v>
      </c>
      <c r="G161" s="37"/>
      <c r="H161" s="37"/>
      <c r="K161" s="37"/>
      <c r="L161" s="37"/>
      <c r="M161" s="37"/>
      <c r="N161" s="37"/>
      <c r="O161" s="37"/>
      <c r="P161" s="35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8"/>
      <c r="AB161" s="37"/>
      <c r="AC161" s="37"/>
      <c r="AD161" s="37"/>
      <c r="AE161" s="37"/>
      <c r="AF161" s="37"/>
      <c r="AG161" s="37"/>
      <c r="AM161" s="38"/>
      <c r="AN161" s="37"/>
      <c r="AO161" s="37"/>
      <c r="AP161" s="37"/>
      <c r="AQ161" s="175"/>
      <c r="AR161" s="174"/>
      <c r="AS161" s="37"/>
      <c r="AT161" s="174"/>
    </row>
    <row r="162" spans="1:46" ht="15" customHeight="1" outlineLevel="2" x14ac:dyDescent="0.25">
      <c r="A162" s="21">
        <f t="shared" si="2"/>
        <v>156</v>
      </c>
      <c r="B162" s="327"/>
      <c r="C162" s="43" t="s">
        <v>222</v>
      </c>
      <c r="D162" s="53">
        <v>879</v>
      </c>
      <c r="E162" s="38">
        <f>'A-RR Cross-Reference 2024'!AR162</f>
        <v>3581851.9593642247</v>
      </c>
      <c r="G162" s="37"/>
      <c r="H162" s="37"/>
      <c r="K162" s="37"/>
      <c r="L162" s="37"/>
      <c r="M162" s="37"/>
      <c r="N162" s="37"/>
      <c r="O162" s="37"/>
      <c r="P162" s="35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8"/>
      <c r="AB162" s="37"/>
      <c r="AC162" s="37"/>
      <c r="AD162" s="37"/>
      <c r="AE162" s="37"/>
      <c r="AF162" s="37"/>
      <c r="AG162" s="37"/>
      <c r="AM162" s="38"/>
      <c r="AN162" s="37"/>
      <c r="AO162" s="37"/>
      <c r="AP162" s="37"/>
      <c r="AQ162" s="175"/>
      <c r="AR162" s="174"/>
      <c r="AS162" s="37"/>
      <c r="AT162" s="174"/>
    </row>
    <row r="163" spans="1:46" ht="15" customHeight="1" outlineLevel="2" x14ac:dyDescent="0.25">
      <c r="A163" s="21">
        <f t="shared" si="2"/>
        <v>157</v>
      </c>
      <c r="B163" s="327"/>
      <c r="C163" s="43" t="s">
        <v>178</v>
      </c>
      <c r="D163" s="53">
        <v>880</v>
      </c>
      <c r="E163" s="38">
        <f>'A-RR Cross-Reference 2024'!AR163</f>
        <v>17989107.665676553</v>
      </c>
      <c r="G163" s="37"/>
      <c r="H163" s="37"/>
      <c r="K163" s="37"/>
      <c r="L163" s="37"/>
      <c r="M163" s="37"/>
      <c r="N163" s="37"/>
      <c r="O163" s="37"/>
      <c r="P163" s="35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8"/>
      <c r="AB163" s="37"/>
      <c r="AC163" s="37"/>
      <c r="AD163" s="37"/>
      <c r="AE163" s="37"/>
      <c r="AF163" s="37"/>
      <c r="AG163" s="37"/>
      <c r="AM163" s="38"/>
      <c r="AN163" s="37"/>
      <c r="AO163" s="37"/>
      <c r="AP163" s="37"/>
      <c r="AQ163" s="175"/>
      <c r="AR163" s="174"/>
      <c r="AS163" s="37"/>
      <c r="AT163" s="174"/>
    </row>
    <row r="164" spans="1:46" ht="15" customHeight="1" outlineLevel="2" x14ac:dyDescent="0.25">
      <c r="A164" s="21">
        <f t="shared" si="2"/>
        <v>158</v>
      </c>
      <c r="B164" s="327"/>
      <c r="C164" s="43" t="s">
        <v>138</v>
      </c>
      <c r="D164" s="53">
        <v>881</v>
      </c>
      <c r="E164" s="38">
        <f>'A-RR Cross-Reference 2024'!AR164</f>
        <v>133448.52697096404</v>
      </c>
      <c r="G164" s="37"/>
      <c r="H164" s="37"/>
      <c r="K164" s="37"/>
      <c r="L164" s="37"/>
      <c r="M164" s="37"/>
      <c r="N164" s="37"/>
      <c r="O164" s="37"/>
      <c r="P164" s="35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8"/>
      <c r="AB164" s="37"/>
      <c r="AC164" s="37"/>
      <c r="AD164" s="37"/>
      <c r="AE164" s="37"/>
      <c r="AF164" s="37"/>
      <c r="AG164" s="37"/>
      <c r="AM164" s="38"/>
      <c r="AN164" s="37"/>
      <c r="AO164" s="37"/>
      <c r="AP164" s="37"/>
      <c r="AQ164" s="175"/>
      <c r="AR164" s="174"/>
      <c r="AS164" s="37"/>
      <c r="AT164" s="174"/>
    </row>
    <row r="165" spans="1:46" ht="15" customHeight="1" outlineLevel="1" x14ac:dyDescent="0.25">
      <c r="A165" s="21">
        <f t="shared" si="2"/>
        <v>159</v>
      </c>
      <c r="B165" s="327"/>
      <c r="C165" s="332" t="s">
        <v>223</v>
      </c>
      <c r="D165" s="333"/>
      <c r="E165" s="46">
        <f>SUM(E153:E164)</f>
        <v>52984591.451393768</v>
      </c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</row>
    <row r="166" spans="1:46" ht="15" customHeight="1" outlineLevel="2" x14ac:dyDescent="0.25">
      <c r="A166" s="21">
        <f t="shared" si="2"/>
        <v>160</v>
      </c>
      <c r="B166" s="327"/>
      <c r="C166" s="43" t="s">
        <v>139</v>
      </c>
      <c r="D166" s="53">
        <v>885</v>
      </c>
      <c r="E166" s="38">
        <f>'A-RR Cross-Reference 2024'!AR166</f>
        <v>192899.64243549018</v>
      </c>
      <c r="G166" s="37"/>
      <c r="H166" s="37"/>
      <c r="K166" s="37"/>
      <c r="L166" s="37"/>
      <c r="M166" s="37"/>
      <c r="N166" s="37"/>
      <c r="O166" s="37"/>
      <c r="P166" s="35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8"/>
      <c r="AB166" s="37"/>
      <c r="AC166" s="37"/>
      <c r="AD166" s="37"/>
      <c r="AE166" s="37"/>
      <c r="AF166" s="37"/>
      <c r="AG166" s="37"/>
      <c r="AM166" s="38"/>
      <c r="AN166" s="37"/>
      <c r="AO166" s="37"/>
      <c r="AP166" s="37"/>
      <c r="AQ166" s="175"/>
      <c r="AR166" s="174"/>
      <c r="AS166" s="37"/>
      <c r="AT166" s="174"/>
    </row>
    <row r="167" spans="1:46" ht="15" customHeight="1" outlineLevel="2" x14ac:dyDescent="0.25">
      <c r="A167" s="21">
        <f t="shared" si="2"/>
        <v>161</v>
      </c>
      <c r="B167" s="327"/>
      <c r="C167" s="43" t="s">
        <v>140</v>
      </c>
      <c r="D167" s="53">
        <v>886</v>
      </c>
      <c r="E167" s="38">
        <f>'A-RR Cross-Reference 2024'!AR167</f>
        <v>145348.51346647562</v>
      </c>
      <c r="G167" s="37"/>
      <c r="H167" s="37"/>
      <c r="K167" s="37"/>
      <c r="L167" s="37"/>
      <c r="M167" s="37"/>
      <c r="N167" s="37"/>
      <c r="O167" s="37"/>
      <c r="P167" s="35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8"/>
      <c r="AB167" s="37"/>
      <c r="AC167" s="37"/>
      <c r="AD167" s="37"/>
      <c r="AE167" s="37"/>
      <c r="AF167" s="37"/>
      <c r="AG167" s="37"/>
      <c r="AM167" s="38"/>
      <c r="AN167" s="37"/>
      <c r="AO167" s="37"/>
      <c r="AP167" s="37"/>
      <c r="AQ167" s="175"/>
      <c r="AR167" s="174"/>
      <c r="AS167" s="37"/>
      <c r="AT167" s="174"/>
    </row>
    <row r="168" spans="1:46" ht="15" customHeight="1" outlineLevel="2" x14ac:dyDescent="0.25">
      <c r="A168" s="21">
        <f t="shared" si="2"/>
        <v>162</v>
      </c>
      <c r="B168" s="327"/>
      <c r="C168" s="43" t="s">
        <v>210</v>
      </c>
      <c r="D168" s="53">
        <v>887</v>
      </c>
      <c r="E168" s="38">
        <f>'A-RR Cross-Reference 2024'!AR168</f>
        <v>9793728.0099840648</v>
      </c>
      <c r="G168" s="37"/>
      <c r="H168" s="37"/>
      <c r="K168" s="37"/>
      <c r="L168" s="37"/>
      <c r="M168" s="37"/>
      <c r="N168" s="37"/>
      <c r="O168" s="37"/>
      <c r="P168" s="35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8"/>
      <c r="AB168" s="37"/>
      <c r="AC168" s="37"/>
      <c r="AD168" s="37"/>
      <c r="AE168" s="37"/>
      <c r="AF168" s="37"/>
      <c r="AG168" s="37"/>
      <c r="AM168" s="38"/>
      <c r="AN168" s="37"/>
      <c r="AO168" s="37"/>
      <c r="AP168" s="37"/>
      <c r="AQ168" s="175"/>
      <c r="AR168" s="174"/>
      <c r="AS168" s="37"/>
      <c r="AT168" s="174"/>
    </row>
    <row r="169" spans="1:46" ht="15" customHeight="1" outlineLevel="2" x14ac:dyDescent="0.25">
      <c r="A169" s="21">
        <f t="shared" si="2"/>
        <v>163</v>
      </c>
      <c r="B169" s="327"/>
      <c r="C169" s="43" t="s">
        <v>183</v>
      </c>
      <c r="D169" s="53">
        <v>888</v>
      </c>
      <c r="E169" s="38">
        <f>'A-RR Cross-Reference 2024'!AR169</f>
        <v>0</v>
      </c>
      <c r="P169" s="6"/>
      <c r="AM169" s="38"/>
      <c r="AO169" s="2"/>
      <c r="AP169" s="2"/>
      <c r="AQ169" s="175"/>
      <c r="AR169" s="174"/>
      <c r="AT169" s="174"/>
    </row>
    <row r="170" spans="1:46" ht="15" customHeight="1" outlineLevel="2" x14ac:dyDescent="0.25">
      <c r="A170" s="21">
        <f t="shared" si="2"/>
        <v>164</v>
      </c>
      <c r="B170" s="327"/>
      <c r="C170" s="43" t="s">
        <v>224</v>
      </c>
      <c r="D170" s="53">
        <v>889</v>
      </c>
      <c r="E170" s="38">
        <f>'A-RR Cross-Reference 2024'!AR170</f>
        <v>922445.8394901565</v>
      </c>
      <c r="G170" s="37"/>
      <c r="H170" s="37"/>
      <c r="K170" s="37"/>
      <c r="L170" s="37"/>
      <c r="M170" s="37"/>
      <c r="N170" s="37"/>
      <c r="O170" s="37"/>
      <c r="P170" s="35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8"/>
      <c r="AB170" s="37"/>
      <c r="AC170" s="37"/>
      <c r="AD170" s="37"/>
      <c r="AE170" s="37"/>
      <c r="AF170" s="37"/>
      <c r="AG170" s="37"/>
      <c r="AM170" s="38"/>
      <c r="AN170" s="37"/>
      <c r="AO170" s="37"/>
      <c r="AP170" s="37"/>
      <c r="AQ170" s="175"/>
      <c r="AR170" s="174"/>
      <c r="AS170" s="37"/>
      <c r="AT170" s="174"/>
    </row>
    <row r="171" spans="1:46" ht="15" customHeight="1" outlineLevel="2" x14ac:dyDescent="0.25">
      <c r="A171" s="21">
        <f t="shared" si="2"/>
        <v>165</v>
      </c>
      <c r="B171" s="327"/>
      <c r="C171" s="43" t="s">
        <v>225</v>
      </c>
      <c r="D171" s="53">
        <v>890</v>
      </c>
      <c r="E171" s="38">
        <f>'A-RR Cross-Reference 2024'!AR171</f>
        <v>155404.43452863247</v>
      </c>
      <c r="G171" s="37"/>
      <c r="H171" s="37"/>
      <c r="K171" s="37"/>
      <c r="L171" s="37"/>
      <c r="M171" s="37"/>
      <c r="N171" s="37"/>
      <c r="O171" s="37"/>
      <c r="P171" s="35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8"/>
      <c r="AB171" s="37"/>
      <c r="AC171" s="37"/>
      <c r="AD171" s="37"/>
      <c r="AE171" s="37"/>
      <c r="AF171" s="37"/>
      <c r="AG171" s="37"/>
      <c r="AM171" s="38"/>
      <c r="AN171" s="37"/>
      <c r="AO171" s="37"/>
      <c r="AP171" s="37"/>
      <c r="AQ171" s="175"/>
      <c r="AR171" s="174"/>
      <c r="AS171" s="37"/>
      <c r="AT171" s="174"/>
    </row>
    <row r="172" spans="1:46" ht="15" customHeight="1" outlineLevel="2" x14ac:dyDescent="0.25">
      <c r="A172" s="21">
        <f t="shared" si="2"/>
        <v>166</v>
      </c>
      <c r="B172" s="327"/>
      <c r="C172" s="43" t="s">
        <v>226</v>
      </c>
      <c r="D172" s="53">
        <v>891</v>
      </c>
      <c r="E172" s="38">
        <f>'A-RR Cross-Reference 2024'!AR172</f>
        <v>0</v>
      </c>
      <c r="P172" s="6"/>
      <c r="AM172" s="38"/>
      <c r="AO172" s="2"/>
      <c r="AP172" s="2"/>
      <c r="AQ172" s="175"/>
      <c r="AR172" s="174"/>
      <c r="AT172" s="174"/>
    </row>
    <row r="173" spans="1:46" ht="15" customHeight="1" outlineLevel="2" x14ac:dyDescent="0.25">
      <c r="A173" s="21">
        <f t="shared" si="2"/>
        <v>167</v>
      </c>
      <c r="B173" s="327"/>
      <c r="C173" s="43" t="s">
        <v>227</v>
      </c>
      <c r="D173" s="53">
        <v>892</v>
      </c>
      <c r="E173" s="38">
        <f>'A-RR Cross-Reference 2024'!AR173</f>
        <v>6586492.6149430284</v>
      </c>
      <c r="G173" s="37"/>
      <c r="H173" s="37"/>
      <c r="K173" s="37"/>
      <c r="L173" s="37"/>
      <c r="M173" s="37"/>
      <c r="N173" s="37"/>
      <c r="O173" s="37"/>
      <c r="P173" s="35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8"/>
      <c r="AB173" s="37"/>
      <c r="AC173" s="37"/>
      <c r="AD173" s="37"/>
      <c r="AE173" s="37"/>
      <c r="AF173" s="37"/>
      <c r="AG173" s="37"/>
      <c r="AM173" s="38"/>
      <c r="AN173" s="37"/>
      <c r="AO173" s="37"/>
      <c r="AP173" s="37"/>
      <c r="AQ173" s="175"/>
      <c r="AR173" s="174"/>
      <c r="AS173" s="37"/>
      <c r="AT173" s="174"/>
    </row>
    <row r="174" spans="1:46" ht="15" customHeight="1" outlineLevel="2" x14ac:dyDescent="0.25">
      <c r="A174" s="21">
        <f t="shared" si="2"/>
        <v>168</v>
      </c>
      <c r="B174" s="327"/>
      <c r="C174" s="43" t="s">
        <v>228</v>
      </c>
      <c r="D174" s="53">
        <v>893</v>
      </c>
      <c r="E174" s="38">
        <f>'A-RR Cross-Reference 2024'!AR174</f>
        <v>1373603.0146270921</v>
      </c>
      <c r="G174" s="37"/>
      <c r="H174" s="37"/>
      <c r="K174" s="37"/>
      <c r="L174" s="37"/>
      <c r="M174" s="37"/>
      <c r="N174" s="37"/>
      <c r="O174" s="37"/>
      <c r="P174" s="35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8"/>
      <c r="AB174" s="37"/>
      <c r="AC174" s="37"/>
      <c r="AD174" s="37"/>
      <c r="AE174" s="37"/>
      <c r="AF174" s="37"/>
      <c r="AG174" s="37"/>
      <c r="AM174" s="38"/>
      <c r="AN174" s="37"/>
      <c r="AO174" s="37"/>
      <c r="AP174" s="37"/>
      <c r="AQ174" s="175"/>
      <c r="AR174" s="174"/>
      <c r="AS174" s="37"/>
      <c r="AT174" s="174"/>
    </row>
    <row r="175" spans="1:46" ht="15" customHeight="1" outlineLevel="2" x14ac:dyDescent="0.25">
      <c r="A175" s="21">
        <f t="shared" si="2"/>
        <v>169</v>
      </c>
      <c r="B175" s="327"/>
      <c r="C175" s="43" t="s">
        <v>186</v>
      </c>
      <c r="D175" s="53">
        <v>894</v>
      </c>
      <c r="E175" s="38">
        <f>'A-RR Cross-Reference 2024'!AR175</f>
        <v>416219.05161093158</v>
      </c>
      <c r="G175" s="37"/>
      <c r="H175" s="37"/>
      <c r="K175" s="37"/>
      <c r="L175" s="37"/>
      <c r="M175" s="37"/>
      <c r="N175" s="37"/>
      <c r="O175" s="37"/>
      <c r="P175" s="35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8"/>
      <c r="AB175" s="37"/>
      <c r="AC175" s="37"/>
      <c r="AD175" s="37"/>
      <c r="AE175" s="37"/>
      <c r="AF175" s="37"/>
      <c r="AG175" s="37"/>
      <c r="AM175" s="38"/>
      <c r="AN175" s="37"/>
      <c r="AO175" s="37"/>
      <c r="AP175" s="37"/>
      <c r="AQ175" s="175"/>
      <c r="AR175" s="174"/>
      <c r="AS175" s="37"/>
      <c r="AT175" s="174"/>
    </row>
    <row r="176" spans="1:46" ht="15" customHeight="1" outlineLevel="1" x14ac:dyDescent="0.25">
      <c r="A176" s="21">
        <f t="shared" si="2"/>
        <v>170</v>
      </c>
      <c r="B176" s="328"/>
      <c r="C176" s="332" t="s">
        <v>229</v>
      </c>
      <c r="D176" s="333"/>
      <c r="E176" s="46">
        <f>SUM(E166:E175)</f>
        <v>19586141.121085871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</row>
    <row r="177" spans="1:47" outlineLevel="1" x14ac:dyDescent="0.25">
      <c r="A177" s="21">
        <f t="shared" si="2"/>
        <v>171</v>
      </c>
      <c r="B177" s="298" t="s">
        <v>230</v>
      </c>
      <c r="C177" s="299"/>
      <c r="D177" s="300"/>
      <c r="E177" s="46">
        <f>+E176+E165</f>
        <v>72570732.572479635</v>
      </c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12"/>
    </row>
    <row r="178" spans="1:47" outlineLevel="2" x14ac:dyDescent="0.25">
      <c r="A178" s="21">
        <f t="shared" si="2"/>
        <v>172</v>
      </c>
      <c r="B178" s="306" t="s">
        <v>231</v>
      </c>
      <c r="C178" s="71" t="s">
        <v>232</v>
      </c>
      <c r="D178" s="53">
        <v>901</v>
      </c>
      <c r="E178" s="38">
        <f>'A-RR Cross-Reference 2024'!AR178</f>
        <v>130098.82791433646</v>
      </c>
      <c r="G178" s="37"/>
      <c r="H178" s="37"/>
      <c r="K178" s="37"/>
      <c r="L178" s="37"/>
      <c r="M178" s="37"/>
      <c r="N178" s="37"/>
      <c r="O178" s="37"/>
      <c r="P178" s="35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8"/>
      <c r="AB178" s="37"/>
      <c r="AC178" s="37"/>
      <c r="AD178" s="37"/>
      <c r="AE178" s="37"/>
      <c r="AF178" s="37"/>
      <c r="AG178" s="37"/>
      <c r="AM178" s="38"/>
      <c r="AN178" s="37"/>
      <c r="AO178" s="37"/>
      <c r="AP178" s="37"/>
      <c r="AQ178" s="175"/>
      <c r="AR178" s="174"/>
      <c r="AS178" s="37"/>
      <c r="AT178" s="174"/>
    </row>
    <row r="179" spans="1:47" outlineLevel="2" x14ac:dyDescent="0.25">
      <c r="A179" s="21">
        <f t="shared" si="2"/>
        <v>173</v>
      </c>
      <c r="B179" s="307"/>
      <c r="C179" s="71" t="s">
        <v>233</v>
      </c>
      <c r="D179" s="53">
        <v>902</v>
      </c>
      <c r="E179" s="38">
        <f>'A-RR Cross-Reference 2024'!AR179</f>
        <v>10594909.434704807</v>
      </c>
      <c r="G179" s="37"/>
      <c r="H179" s="37"/>
      <c r="K179" s="37"/>
      <c r="L179" s="37"/>
      <c r="M179" s="37"/>
      <c r="N179" s="37"/>
      <c r="O179" s="37"/>
      <c r="P179" s="35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8"/>
      <c r="AB179" s="37"/>
      <c r="AC179" s="37"/>
      <c r="AD179" s="37"/>
      <c r="AE179" s="37"/>
      <c r="AF179" s="37"/>
      <c r="AG179" s="37"/>
      <c r="AM179" s="38"/>
      <c r="AN179" s="37"/>
      <c r="AO179" s="37"/>
      <c r="AP179" s="37"/>
      <c r="AQ179" s="175"/>
      <c r="AR179" s="174"/>
      <c r="AS179" s="37"/>
      <c r="AT179" s="174"/>
    </row>
    <row r="180" spans="1:47" outlineLevel="2" x14ac:dyDescent="0.25">
      <c r="A180" s="21">
        <f t="shared" si="2"/>
        <v>174</v>
      </c>
      <c r="B180" s="307"/>
      <c r="C180" s="71" t="s">
        <v>234</v>
      </c>
      <c r="D180" s="53">
        <v>903</v>
      </c>
      <c r="E180" s="38">
        <f>'A-RR Cross-Reference 2024'!AR180</f>
        <v>15077523.170091234</v>
      </c>
      <c r="G180" s="37"/>
      <c r="H180" s="37"/>
      <c r="K180" s="37"/>
      <c r="L180" s="37"/>
      <c r="M180" s="37"/>
      <c r="N180" s="37"/>
      <c r="O180" s="37"/>
      <c r="P180" s="35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8"/>
      <c r="AB180" s="37"/>
      <c r="AC180" s="37"/>
      <c r="AD180" s="37"/>
      <c r="AE180" s="37"/>
      <c r="AF180" s="37"/>
      <c r="AG180" s="37"/>
      <c r="AM180" s="38"/>
      <c r="AN180" s="37"/>
      <c r="AO180" s="37"/>
      <c r="AP180" s="37"/>
      <c r="AQ180" s="175"/>
      <c r="AR180" s="174"/>
      <c r="AS180" s="36"/>
      <c r="AT180" s="174"/>
    </row>
    <row r="181" spans="1:47" outlineLevel="2" x14ac:dyDescent="0.25">
      <c r="A181" s="21">
        <f t="shared" si="2"/>
        <v>175</v>
      </c>
      <c r="B181" s="307"/>
      <c r="C181" s="71" t="s">
        <v>235</v>
      </c>
      <c r="D181" s="53">
        <v>904</v>
      </c>
      <c r="E181" s="38">
        <f>'A-RR Cross-Reference 2024'!AR181</f>
        <v>2194940.3374609402</v>
      </c>
      <c r="F181" s="38"/>
      <c r="G181" s="37"/>
      <c r="H181" s="37"/>
      <c r="K181" s="37"/>
      <c r="L181" s="37"/>
      <c r="M181" s="37"/>
      <c r="N181" s="37"/>
      <c r="O181" s="37"/>
      <c r="P181" s="35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8"/>
      <c r="AB181" s="37"/>
      <c r="AC181" s="37"/>
      <c r="AD181" s="37"/>
      <c r="AE181" s="37"/>
      <c r="AF181" s="37"/>
      <c r="AG181" s="37"/>
      <c r="AM181" s="38"/>
      <c r="AN181" s="37"/>
      <c r="AO181" s="37"/>
      <c r="AP181" s="37"/>
      <c r="AQ181" s="175"/>
      <c r="AR181" s="174"/>
      <c r="AS181" s="36"/>
      <c r="AT181" s="174"/>
    </row>
    <row r="182" spans="1:47" outlineLevel="1" x14ac:dyDescent="0.25">
      <c r="A182" s="21">
        <f t="shared" si="2"/>
        <v>176</v>
      </c>
      <c r="B182" s="308"/>
      <c r="C182" s="71" t="s">
        <v>236</v>
      </c>
      <c r="D182" s="53">
        <v>905</v>
      </c>
      <c r="E182" s="38">
        <f>'A-RR Cross-Reference 2024'!AR182</f>
        <v>0</v>
      </c>
      <c r="AA182" s="38"/>
      <c r="AM182" s="38"/>
      <c r="AO182" s="2"/>
      <c r="AP182" s="2"/>
      <c r="AQ182" s="175"/>
      <c r="AR182" s="174"/>
      <c r="AT182" s="174"/>
    </row>
    <row r="183" spans="1:47" outlineLevel="1" x14ac:dyDescent="0.25">
      <c r="A183" s="21">
        <f t="shared" si="2"/>
        <v>177</v>
      </c>
      <c r="B183" s="298" t="s">
        <v>237</v>
      </c>
      <c r="C183" s="299"/>
      <c r="D183" s="300"/>
      <c r="E183" s="46">
        <f>SUM(E178:E182)</f>
        <v>27997471.770171318</v>
      </c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12"/>
    </row>
    <row r="184" spans="1:47" ht="15.6" customHeight="1" outlineLevel="2" x14ac:dyDescent="0.25">
      <c r="A184" s="21">
        <f t="shared" si="2"/>
        <v>178</v>
      </c>
      <c r="B184" s="302" t="s">
        <v>238</v>
      </c>
      <c r="C184" s="72" t="s">
        <v>232</v>
      </c>
      <c r="D184" s="73">
        <v>907</v>
      </c>
      <c r="E184" s="38">
        <f>'A-RR Cross-Reference 2024'!AR184</f>
        <v>0</v>
      </c>
      <c r="AM184" s="38"/>
      <c r="AO184" s="2"/>
      <c r="AP184" s="2"/>
      <c r="AQ184" s="175"/>
      <c r="AR184" s="174"/>
      <c r="AT184" s="174"/>
    </row>
    <row r="185" spans="1:47" outlineLevel="2" x14ac:dyDescent="0.25">
      <c r="A185" s="21">
        <f t="shared" si="2"/>
        <v>179</v>
      </c>
      <c r="B185" s="302"/>
      <c r="C185" s="72" t="s">
        <v>239</v>
      </c>
      <c r="D185" s="74">
        <v>908</v>
      </c>
      <c r="E185" s="38">
        <f>'A-RR Cross-Reference 2024'!AR185</f>
        <v>938597.70935370424</v>
      </c>
      <c r="G185" s="37"/>
      <c r="H185" s="37"/>
      <c r="K185" s="37"/>
      <c r="L185" s="37"/>
      <c r="M185" s="37"/>
      <c r="N185" s="37"/>
      <c r="O185" s="37"/>
      <c r="P185" s="35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8"/>
      <c r="AB185" s="37"/>
      <c r="AC185" s="37"/>
      <c r="AD185" s="37"/>
      <c r="AE185" s="37"/>
      <c r="AF185" s="37"/>
      <c r="AG185" s="37"/>
      <c r="AM185" s="38"/>
      <c r="AN185" s="37"/>
      <c r="AO185" s="37"/>
      <c r="AP185" s="37"/>
      <c r="AQ185" s="175"/>
      <c r="AR185" s="174"/>
      <c r="AS185" s="37"/>
      <c r="AT185" s="174"/>
    </row>
    <row r="186" spans="1:47" ht="31.5" outlineLevel="2" x14ac:dyDescent="0.25">
      <c r="A186" s="21">
        <f t="shared" si="2"/>
        <v>180</v>
      </c>
      <c r="B186" s="302"/>
      <c r="C186" s="72" t="s">
        <v>240</v>
      </c>
      <c r="D186" s="74">
        <v>909</v>
      </c>
      <c r="E186" s="38">
        <f>'A-RR Cross-Reference 2024'!AR186</f>
        <v>1638418.5310857205</v>
      </c>
      <c r="G186" s="37"/>
      <c r="H186" s="37"/>
      <c r="K186" s="37"/>
      <c r="L186" s="37"/>
      <c r="M186" s="37"/>
      <c r="N186" s="37"/>
      <c r="O186" s="37"/>
      <c r="P186" s="35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8"/>
      <c r="AB186" s="37"/>
      <c r="AC186" s="37"/>
      <c r="AD186" s="37"/>
      <c r="AE186" s="37"/>
      <c r="AF186" s="37"/>
      <c r="AG186" s="37"/>
      <c r="AM186" s="38"/>
      <c r="AN186" s="37"/>
      <c r="AO186" s="37"/>
      <c r="AP186" s="37"/>
      <c r="AQ186" s="175"/>
      <c r="AR186" s="174"/>
      <c r="AS186" s="37"/>
      <c r="AT186" s="174"/>
    </row>
    <row r="187" spans="1:47" ht="31.5" outlineLevel="1" x14ac:dyDescent="0.25">
      <c r="A187" s="21">
        <f t="shared" si="2"/>
        <v>181</v>
      </c>
      <c r="B187" s="303"/>
      <c r="C187" s="75" t="s">
        <v>241</v>
      </c>
      <c r="D187" s="76">
        <v>910</v>
      </c>
      <c r="E187" s="38">
        <f>'A-RR Cross-Reference 2024'!AR187</f>
        <v>92.588113594535514</v>
      </c>
      <c r="P187" s="35"/>
      <c r="AA187" s="38"/>
      <c r="AM187" s="38"/>
      <c r="AO187" s="2"/>
      <c r="AP187" s="2"/>
      <c r="AQ187" s="175"/>
      <c r="AR187" s="174"/>
      <c r="AT187" s="174"/>
    </row>
    <row r="188" spans="1:47" outlineLevel="1" x14ac:dyDescent="0.25">
      <c r="A188" s="21">
        <f t="shared" si="2"/>
        <v>182</v>
      </c>
      <c r="B188" s="298" t="s">
        <v>242</v>
      </c>
      <c r="C188" s="316"/>
      <c r="D188" s="317"/>
      <c r="E188" s="46">
        <f>SUM(E184:E187)</f>
        <v>2577108.8285530191</v>
      </c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</row>
    <row r="189" spans="1:47" ht="15.6" customHeight="1" outlineLevel="2" x14ac:dyDescent="0.25">
      <c r="A189" s="21">
        <f t="shared" si="2"/>
        <v>183</v>
      </c>
      <c r="B189" s="291" t="s">
        <v>243</v>
      </c>
      <c r="C189" s="77" t="s">
        <v>244</v>
      </c>
      <c r="D189" s="69">
        <v>911</v>
      </c>
      <c r="E189" s="38">
        <f>'A-RR Cross-Reference 2024'!AR189</f>
        <v>0</v>
      </c>
      <c r="P189" s="36"/>
      <c r="AM189" s="38"/>
      <c r="AO189" s="2"/>
      <c r="AP189" s="2"/>
      <c r="AQ189" s="175"/>
      <c r="AR189" s="174"/>
      <c r="AT189" s="174"/>
    </row>
    <row r="190" spans="1:47" ht="15.6" customHeight="1" outlineLevel="2" x14ac:dyDescent="0.25">
      <c r="A190" s="21">
        <f t="shared" si="2"/>
        <v>184</v>
      </c>
      <c r="B190" s="291"/>
      <c r="C190" s="66" t="s">
        <v>245</v>
      </c>
      <c r="D190" s="69">
        <v>912</v>
      </c>
      <c r="E190" s="38">
        <f>'A-RR Cross-Reference 2024'!AR190</f>
        <v>-53776.90471045384</v>
      </c>
      <c r="G190" s="37"/>
      <c r="H190" s="37"/>
      <c r="K190" s="37"/>
      <c r="L190" s="37"/>
      <c r="M190" s="37"/>
      <c r="N190" s="37"/>
      <c r="O190" s="37"/>
      <c r="P190" s="35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8"/>
      <c r="AB190" s="37"/>
      <c r="AC190" s="37"/>
      <c r="AD190" s="37"/>
      <c r="AE190" s="37"/>
      <c r="AF190" s="37"/>
      <c r="AG190" s="37"/>
      <c r="AM190" s="38"/>
      <c r="AN190" s="37"/>
      <c r="AO190" s="37"/>
      <c r="AP190" s="37"/>
      <c r="AQ190" s="175"/>
      <c r="AR190" s="174"/>
      <c r="AS190" s="37"/>
      <c r="AT190" s="174"/>
    </row>
    <row r="191" spans="1:47" ht="15.6" customHeight="1" outlineLevel="2" x14ac:dyDescent="0.25">
      <c r="A191" s="21">
        <f t="shared" si="2"/>
        <v>185</v>
      </c>
      <c r="B191" s="291"/>
      <c r="C191" s="66" t="s">
        <v>246</v>
      </c>
      <c r="D191" s="69">
        <v>913</v>
      </c>
      <c r="E191" s="38">
        <f>'A-RR Cross-Reference 2024'!AR191</f>
        <v>0</v>
      </c>
      <c r="AM191" s="38"/>
      <c r="AO191" s="2"/>
      <c r="AP191" s="2"/>
      <c r="AQ191" s="175"/>
      <c r="AR191" s="174"/>
      <c r="AT191" s="174"/>
    </row>
    <row r="192" spans="1:47" ht="15.6" customHeight="1" outlineLevel="2" x14ac:dyDescent="0.25">
      <c r="A192" s="21">
        <f t="shared" si="2"/>
        <v>186</v>
      </c>
      <c r="B192" s="292"/>
      <c r="C192" s="78" t="s">
        <v>247</v>
      </c>
      <c r="D192" s="79">
        <v>916</v>
      </c>
      <c r="E192" s="38">
        <f>'A-RR Cross-Reference 2024'!AR192</f>
        <v>0</v>
      </c>
      <c r="AM192" s="38"/>
      <c r="AO192" s="2"/>
      <c r="AP192" s="2"/>
      <c r="AQ192" s="175"/>
      <c r="AR192" s="174"/>
      <c r="AT192" s="174"/>
    </row>
    <row r="193" spans="1:47" ht="15.6" customHeight="1" outlineLevel="2" x14ac:dyDescent="0.25">
      <c r="A193" s="21">
        <f t="shared" si="2"/>
        <v>187</v>
      </c>
      <c r="B193" s="298" t="s">
        <v>248</v>
      </c>
      <c r="C193" s="316"/>
      <c r="D193" s="317"/>
      <c r="E193" s="46">
        <f>SUM(E189:E192)</f>
        <v>-53776.90471045384</v>
      </c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12"/>
    </row>
    <row r="194" spans="1:47" ht="15.6" customHeight="1" outlineLevel="2" x14ac:dyDescent="0.25">
      <c r="A194" s="21">
        <f t="shared" si="2"/>
        <v>188</v>
      </c>
      <c r="B194" s="301" t="s">
        <v>249</v>
      </c>
      <c r="C194" s="80" t="s">
        <v>250</v>
      </c>
      <c r="D194" s="81">
        <v>920</v>
      </c>
      <c r="E194" s="38">
        <f>'A-RR Cross-Reference 2024'!AR194</f>
        <v>30588546.929011483</v>
      </c>
      <c r="G194" s="37"/>
      <c r="H194" s="37"/>
      <c r="K194" s="37"/>
      <c r="L194" s="37"/>
      <c r="M194" s="37"/>
      <c r="N194" s="37"/>
      <c r="O194" s="37"/>
      <c r="P194" s="35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8"/>
      <c r="AB194" s="37"/>
      <c r="AC194" s="37"/>
      <c r="AD194" s="37"/>
      <c r="AE194" s="37"/>
      <c r="AF194" s="37"/>
      <c r="AG194" s="37"/>
      <c r="AM194" s="38"/>
      <c r="AN194" s="37"/>
      <c r="AO194" s="37"/>
      <c r="AP194" s="37"/>
      <c r="AQ194" s="175"/>
      <c r="AR194" s="174"/>
      <c r="AS194" s="37"/>
      <c r="AT194" s="174"/>
    </row>
    <row r="195" spans="1:47" outlineLevel="2" x14ac:dyDescent="0.25">
      <c r="A195" s="21">
        <f t="shared" si="2"/>
        <v>189</v>
      </c>
      <c r="B195" s="302"/>
      <c r="C195" s="64" t="s">
        <v>251</v>
      </c>
      <c r="D195" s="53">
        <v>921</v>
      </c>
      <c r="E195" s="38">
        <f>'A-RR Cross-Reference 2024'!AR195</f>
        <v>3980440.7710069423</v>
      </c>
      <c r="G195" s="37"/>
      <c r="H195" s="37"/>
      <c r="K195" s="37"/>
      <c r="L195" s="37"/>
      <c r="M195" s="37"/>
      <c r="N195" s="37"/>
      <c r="O195" s="37"/>
      <c r="P195" s="35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8"/>
      <c r="AB195" s="37"/>
      <c r="AC195" s="37"/>
      <c r="AD195" s="37"/>
      <c r="AE195" s="37"/>
      <c r="AF195" s="37"/>
      <c r="AG195" s="37"/>
      <c r="AM195" s="38"/>
      <c r="AN195" s="37"/>
      <c r="AO195" s="37"/>
      <c r="AP195" s="37"/>
      <c r="AQ195" s="175"/>
      <c r="AR195" s="174"/>
      <c r="AS195" s="37"/>
      <c r="AT195" s="174"/>
    </row>
    <row r="196" spans="1:47" outlineLevel="2" x14ac:dyDescent="0.25">
      <c r="A196" s="21">
        <f t="shared" si="2"/>
        <v>190</v>
      </c>
      <c r="B196" s="302"/>
      <c r="C196" s="64" t="s">
        <v>252</v>
      </c>
      <c r="D196" s="53">
        <v>922</v>
      </c>
      <c r="E196" s="38">
        <f>'A-RR Cross-Reference 2024'!AR196</f>
        <v>-10951897.466842476</v>
      </c>
      <c r="G196" s="37"/>
      <c r="H196" s="37"/>
      <c r="K196" s="37"/>
      <c r="L196" s="37"/>
      <c r="M196" s="37"/>
      <c r="N196" s="37"/>
      <c r="O196" s="37"/>
      <c r="P196" s="35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8"/>
      <c r="AB196" s="37"/>
      <c r="AC196" s="37"/>
      <c r="AD196" s="37"/>
      <c r="AE196" s="37"/>
      <c r="AF196" s="37"/>
      <c r="AG196" s="37"/>
      <c r="AM196" s="38"/>
      <c r="AN196" s="37"/>
      <c r="AO196" s="37"/>
      <c r="AP196" s="37"/>
      <c r="AQ196" s="175"/>
      <c r="AR196" s="174"/>
      <c r="AS196" s="37"/>
      <c r="AT196" s="174"/>
    </row>
    <row r="197" spans="1:47" outlineLevel="2" x14ac:dyDescent="0.25">
      <c r="A197" s="21">
        <f t="shared" si="2"/>
        <v>191</v>
      </c>
      <c r="B197" s="302"/>
      <c r="C197" s="64" t="s">
        <v>253</v>
      </c>
      <c r="D197" s="53">
        <v>923</v>
      </c>
      <c r="E197" s="38">
        <f>'A-RR Cross-Reference 2024'!AR197</f>
        <v>6939656.7951788129</v>
      </c>
      <c r="G197" s="37"/>
      <c r="H197" s="37"/>
      <c r="K197" s="37"/>
      <c r="L197" s="37"/>
      <c r="M197" s="37"/>
      <c r="N197" s="37"/>
      <c r="O197" s="37"/>
      <c r="P197" s="35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8"/>
      <c r="AB197" s="37"/>
      <c r="AC197" s="37"/>
      <c r="AD197" s="37"/>
      <c r="AE197" s="37"/>
      <c r="AF197" s="37"/>
      <c r="AG197" s="37"/>
      <c r="AM197" s="38"/>
      <c r="AN197" s="37"/>
      <c r="AO197" s="37"/>
      <c r="AP197" s="37"/>
      <c r="AQ197" s="175"/>
      <c r="AR197" s="174"/>
      <c r="AS197" s="37"/>
      <c r="AT197" s="174"/>
    </row>
    <row r="198" spans="1:47" outlineLevel="2" x14ac:dyDescent="0.25">
      <c r="A198" s="21">
        <f t="shared" si="2"/>
        <v>192</v>
      </c>
      <c r="B198" s="302"/>
      <c r="C198" s="64" t="s">
        <v>254</v>
      </c>
      <c r="D198" s="53">
        <v>924</v>
      </c>
      <c r="E198" s="38">
        <f>'A-RR Cross-Reference 2024'!AR198</f>
        <v>567475.57432387059</v>
      </c>
      <c r="G198" s="37"/>
      <c r="H198" s="37"/>
      <c r="K198" s="37"/>
      <c r="L198" s="37"/>
      <c r="M198" s="37"/>
      <c r="N198" s="37"/>
      <c r="O198" s="37"/>
      <c r="P198" s="35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8"/>
      <c r="AB198" s="37"/>
      <c r="AC198" s="37"/>
      <c r="AD198" s="37"/>
      <c r="AE198" s="37"/>
      <c r="AF198" s="37"/>
      <c r="AG198" s="37"/>
      <c r="AM198" s="38"/>
      <c r="AN198" s="37"/>
      <c r="AO198" s="37"/>
      <c r="AP198" s="37"/>
      <c r="AQ198" s="175"/>
      <c r="AR198" s="174"/>
      <c r="AS198" s="37"/>
      <c r="AT198" s="174"/>
    </row>
    <row r="199" spans="1:47" outlineLevel="2" x14ac:dyDescent="0.25">
      <c r="A199" s="21">
        <f t="shared" si="2"/>
        <v>193</v>
      </c>
      <c r="B199" s="302"/>
      <c r="C199" s="64" t="s">
        <v>255</v>
      </c>
      <c r="D199" s="53">
        <v>925</v>
      </c>
      <c r="E199" s="38">
        <f>'A-RR Cross-Reference 2024'!AR199</f>
        <v>3863076.5638992712</v>
      </c>
      <c r="G199" s="36"/>
      <c r="H199" s="36"/>
      <c r="K199" s="36"/>
      <c r="L199" s="36"/>
      <c r="M199" s="36"/>
      <c r="N199" s="36"/>
      <c r="O199" s="36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8"/>
      <c r="AB199" s="36"/>
      <c r="AC199" s="36"/>
      <c r="AD199" s="36"/>
      <c r="AE199" s="36"/>
      <c r="AF199" s="36"/>
      <c r="AG199" s="36"/>
      <c r="AM199" s="38"/>
      <c r="AN199" s="36"/>
      <c r="AO199" s="36"/>
      <c r="AP199" s="36"/>
      <c r="AQ199" s="175"/>
      <c r="AR199" s="174"/>
      <c r="AS199" s="36"/>
      <c r="AT199" s="174"/>
    </row>
    <row r="200" spans="1:47" outlineLevel="2" x14ac:dyDescent="0.25">
      <c r="A200" s="21">
        <f t="shared" si="2"/>
        <v>194</v>
      </c>
      <c r="B200" s="302"/>
      <c r="C200" s="64" t="s">
        <v>256</v>
      </c>
      <c r="D200" s="53">
        <v>926</v>
      </c>
      <c r="E200" s="38">
        <f>'A-RR Cross-Reference 2024'!AR200</f>
        <v>15962349.346726421</v>
      </c>
      <c r="G200" s="37"/>
      <c r="H200" s="37"/>
      <c r="I200" s="38"/>
      <c r="K200" s="37"/>
      <c r="L200" s="37"/>
      <c r="M200" s="37"/>
      <c r="N200" s="37"/>
      <c r="O200" s="37"/>
      <c r="P200" s="35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8"/>
      <c r="AB200" s="37"/>
      <c r="AC200" s="37"/>
      <c r="AD200" s="37"/>
      <c r="AE200" s="37"/>
      <c r="AF200" s="37"/>
      <c r="AG200" s="37"/>
      <c r="AM200" s="38"/>
      <c r="AN200" s="37"/>
      <c r="AO200" s="37"/>
      <c r="AP200" s="37"/>
      <c r="AQ200" s="175"/>
      <c r="AR200" s="174"/>
      <c r="AS200" s="37"/>
      <c r="AT200" s="174"/>
    </row>
    <row r="201" spans="1:47" outlineLevel="2" x14ac:dyDescent="0.25">
      <c r="A201" s="21">
        <f t="shared" ref="A201:A248" si="3">A200+1</f>
        <v>195</v>
      </c>
      <c r="B201" s="302"/>
      <c r="C201" s="64" t="s">
        <v>257</v>
      </c>
      <c r="D201" s="53">
        <v>927</v>
      </c>
      <c r="E201" s="38">
        <f>'A-RR Cross-Reference 2024'!AR201</f>
        <v>0</v>
      </c>
      <c r="P201" s="6"/>
      <c r="AM201" s="38"/>
      <c r="AO201" s="2"/>
      <c r="AP201" s="2"/>
      <c r="AQ201" s="175"/>
      <c r="AR201" s="174"/>
      <c r="AT201" s="174"/>
    </row>
    <row r="202" spans="1:47" outlineLevel="2" x14ac:dyDescent="0.25">
      <c r="A202" s="21">
        <f t="shared" si="3"/>
        <v>196</v>
      </c>
      <c r="B202" s="302"/>
      <c r="C202" s="64" t="s">
        <v>258</v>
      </c>
      <c r="D202" s="53">
        <v>928</v>
      </c>
      <c r="E202" s="38">
        <f>'A-RR Cross-Reference 2024'!AR202</f>
        <v>1513522.4165650096</v>
      </c>
      <c r="F202" s="38"/>
      <c r="G202" s="37"/>
      <c r="H202" s="37"/>
      <c r="K202" s="37"/>
      <c r="L202" s="37"/>
      <c r="M202" s="37"/>
      <c r="N202" s="37"/>
      <c r="O202" s="37"/>
      <c r="P202" s="35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8"/>
      <c r="AB202" s="37"/>
      <c r="AC202" s="37"/>
      <c r="AD202" s="37"/>
      <c r="AE202" s="37"/>
      <c r="AF202" s="37"/>
      <c r="AG202" s="37"/>
      <c r="AM202" s="38"/>
      <c r="AN202" s="37"/>
      <c r="AO202" s="37"/>
      <c r="AP202" s="37"/>
      <c r="AQ202" s="175"/>
      <c r="AR202" s="174"/>
      <c r="AS202" s="36"/>
      <c r="AT202" s="174"/>
    </row>
    <row r="203" spans="1:47" outlineLevel="2" x14ac:dyDescent="0.25">
      <c r="A203" s="21">
        <f t="shared" si="3"/>
        <v>197</v>
      </c>
      <c r="B203" s="302"/>
      <c r="C203" s="64" t="s">
        <v>259</v>
      </c>
      <c r="D203" s="53">
        <v>929</v>
      </c>
      <c r="E203" s="38">
        <f>'A-RR Cross-Reference 2024'!AR203</f>
        <v>0</v>
      </c>
      <c r="P203" s="6"/>
      <c r="AM203" s="38"/>
      <c r="AO203" s="2"/>
      <c r="AP203" s="2"/>
      <c r="AQ203" s="175"/>
      <c r="AR203" s="174"/>
      <c r="AT203" s="174"/>
    </row>
    <row r="204" spans="1:47" outlineLevel="2" x14ac:dyDescent="0.25">
      <c r="A204" s="21">
        <f t="shared" si="3"/>
        <v>198</v>
      </c>
      <c r="B204" s="302"/>
      <c r="C204" s="64" t="s">
        <v>260</v>
      </c>
      <c r="D204" s="53">
        <v>930.1</v>
      </c>
      <c r="E204" s="38">
        <f>'A-RR Cross-Reference 2024'!AR204</f>
        <v>0</v>
      </c>
      <c r="P204" s="6"/>
      <c r="AM204" s="38"/>
      <c r="AO204" s="2"/>
      <c r="AP204" s="2"/>
      <c r="AQ204" s="175"/>
      <c r="AR204" s="174"/>
      <c r="AT204" s="174"/>
    </row>
    <row r="205" spans="1:47" outlineLevel="2" x14ac:dyDescent="0.25">
      <c r="A205" s="21">
        <f t="shared" si="3"/>
        <v>199</v>
      </c>
      <c r="B205" s="302"/>
      <c r="C205" s="64" t="s">
        <v>261</v>
      </c>
      <c r="D205" s="53">
        <v>930.2</v>
      </c>
      <c r="E205" s="38">
        <f>'A-RR Cross-Reference 2024'!AR205</f>
        <v>4821606.7185321748</v>
      </c>
      <c r="P205" s="82"/>
      <c r="AA205" s="38"/>
      <c r="AM205" s="38"/>
      <c r="AO205" s="2"/>
      <c r="AP205" s="2"/>
      <c r="AQ205" s="175"/>
      <c r="AR205" s="174"/>
      <c r="AT205" s="174"/>
    </row>
    <row r="206" spans="1:47" outlineLevel="2" x14ac:dyDescent="0.25">
      <c r="A206" s="21">
        <f t="shared" si="3"/>
        <v>200</v>
      </c>
      <c r="B206" s="302"/>
      <c r="C206" s="64" t="s">
        <v>138</v>
      </c>
      <c r="D206" s="53">
        <v>931</v>
      </c>
      <c r="E206" s="38">
        <f>'A-RR Cross-Reference 2024'!AR206</f>
        <v>2496622.2847954468</v>
      </c>
      <c r="P206" s="6"/>
      <c r="AA206" s="38"/>
      <c r="AM206" s="38"/>
      <c r="AO206" s="2"/>
      <c r="AP206" s="2"/>
      <c r="AQ206" s="175"/>
      <c r="AR206" s="174"/>
      <c r="AT206" s="174"/>
    </row>
    <row r="207" spans="1:47" outlineLevel="1" x14ac:dyDescent="0.25">
      <c r="A207" s="21">
        <f t="shared" si="3"/>
        <v>201</v>
      </c>
      <c r="B207" s="303"/>
      <c r="C207" s="75" t="s">
        <v>262</v>
      </c>
      <c r="D207" s="76">
        <v>932</v>
      </c>
      <c r="E207" s="38">
        <f>'A-RR Cross-Reference 2024'!AR207</f>
        <v>11109791.625034146</v>
      </c>
      <c r="P207" s="38"/>
      <c r="AA207" s="67"/>
      <c r="AM207" s="38"/>
      <c r="AO207" s="2"/>
      <c r="AP207" s="2"/>
      <c r="AQ207" s="175"/>
      <c r="AR207" s="174"/>
      <c r="AT207" s="174"/>
    </row>
    <row r="208" spans="1:47" outlineLevel="1" x14ac:dyDescent="0.25">
      <c r="A208" s="21">
        <f t="shared" si="3"/>
        <v>202</v>
      </c>
      <c r="B208" s="329" t="s">
        <v>263</v>
      </c>
      <c r="C208" s="329"/>
      <c r="D208" s="329"/>
      <c r="E208" s="46">
        <f>SUM(E194:E207)</f>
        <v>70891191.5582311</v>
      </c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12"/>
    </row>
    <row r="209" spans="1:47" outlineLevel="2" x14ac:dyDescent="0.25">
      <c r="A209" s="21">
        <f t="shared" si="3"/>
        <v>203</v>
      </c>
      <c r="B209" s="306" t="s">
        <v>264</v>
      </c>
      <c r="C209" s="83" t="s">
        <v>265</v>
      </c>
      <c r="D209" s="84">
        <v>403</v>
      </c>
      <c r="E209" s="38">
        <f>'A-RR Cross-Reference 2024'!AR209</f>
        <v>0</v>
      </c>
      <c r="AJ209" s="36"/>
      <c r="AO209" s="2"/>
      <c r="AP209" s="2"/>
      <c r="AQ209" s="175"/>
      <c r="AR209" s="174"/>
      <c r="AT209" s="174"/>
    </row>
    <row r="210" spans="1:47" ht="31.5" outlineLevel="2" x14ac:dyDescent="0.25">
      <c r="A210" s="21">
        <f t="shared" si="3"/>
        <v>204</v>
      </c>
      <c r="B210" s="327"/>
      <c r="C210" s="83" t="s">
        <v>266</v>
      </c>
      <c r="D210" s="84">
        <v>403</v>
      </c>
      <c r="E210" s="38">
        <f>'A-RR Cross-Reference 2024'!AR210</f>
        <v>2433223.66</v>
      </c>
      <c r="G210" s="37"/>
      <c r="H210" s="37"/>
      <c r="K210" s="37"/>
      <c r="L210" s="37"/>
      <c r="M210" s="37"/>
      <c r="N210" s="37"/>
      <c r="O210" s="37"/>
      <c r="P210" s="36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8"/>
      <c r="AI210" s="36"/>
      <c r="AJ210" s="36"/>
      <c r="AK210" s="36"/>
      <c r="AL210" s="36"/>
      <c r="AM210" s="36"/>
      <c r="AN210" s="37"/>
      <c r="AO210" s="37"/>
      <c r="AP210" s="37"/>
      <c r="AQ210" s="175"/>
      <c r="AR210" s="174"/>
      <c r="AS210" s="37"/>
      <c r="AT210" s="174"/>
    </row>
    <row r="211" spans="1:47" outlineLevel="2" x14ac:dyDescent="0.25">
      <c r="A211" s="21">
        <f t="shared" si="3"/>
        <v>205</v>
      </c>
      <c r="B211" s="327"/>
      <c r="C211" s="83" t="s">
        <v>267</v>
      </c>
      <c r="D211" s="84">
        <v>403</v>
      </c>
      <c r="E211" s="38">
        <f>'A-RR Cross-Reference 2024'!AR211</f>
        <v>0</v>
      </c>
      <c r="AO211" s="2"/>
      <c r="AP211" s="2"/>
      <c r="AQ211" s="175"/>
      <c r="AR211" s="174"/>
      <c r="AT211" s="174"/>
    </row>
    <row r="212" spans="1:47" outlineLevel="2" x14ac:dyDescent="0.25">
      <c r="A212" s="21">
        <f t="shared" si="3"/>
        <v>206</v>
      </c>
      <c r="B212" s="327"/>
      <c r="C212" s="83" t="s">
        <v>268</v>
      </c>
      <c r="D212" s="84">
        <v>403</v>
      </c>
      <c r="E212" s="38">
        <f>'A-RR Cross-Reference 2024'!AR212</f>
        <v>163754826.25999999</v>
      </c>
      <c r="G212" s="37"/>
      <c r="H212" s="37"/>
      <c r="K212" s="37"/>
      <c r="L212" s="37"/>
      <c r="M212" s="37"/>
      <c r="N212" s="37"/>
      <c r="O212" s="37"/>
      <c r="P212" s="36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6"/>
      <c r="AI212" s="36"/>
      <c r="AJ212" s="36"/>
      <c r="AK212" s="36"/>
      <c r="AL212" s="36"/>
      <c r="AM212" s="36"/>
      <c r="AN212" s="37"/>
      <c r="AO212" s="37"/>
      <c r="AP212" s="37"/>
      <c r="AQ212" s="175"/>
      <c r="AR212" s="174"/>
      <c r="AS212" s="37"/>
      <c r="AT212" s="174"/>
    </row>
    <row r="213" spans="1:47" outlineLevel="2" x14ac:dyDescent="0.25">
      <c r="A213" s="21">
        <f t="shared" si="3"/>
        <v>207</v>
      </c>
      <c r="B213" s="327"/>
      <c r="C213" s="83" t="s">
        <v>269</v>
      </c>
      <c r="D213" s="84">
        <v>403</v>
      </c>
      <c r="E213" s="38">
        <f>'A-RR Cross-Reference 2024'!AR213</f>
        <v>1854792.8599999996</v>
      </c>
      <c r="G213" s="37"/>
      <c r="H213" s="37"/>
      <c r="K213" s="37"/>
      <c r="L213" s="37"/>
      <c r="M213" s="37"/>
      <c r="N213" s="37"/>
      <c r="O213" s="37"/>
      <c r="P213" s="36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6"/>
      <c r="AI213" s="36"/>
      <c r="AJ213" s="36"/>
      <c r="AK213" s="36"/>
      <c r="AL213" s="36"/>
      <c r="AM213" s="36"/>
      <c r="AN213" s="37"/>
      <c r="AO213" s="37"/>
      <c r="AP213" s="37"/>
      <c r="AQ213" s="175"/>
      <c r="AR213" s="174"/>
      <c r="AS213" s="37"/>
      <c r="AT213" s="174"/>
    </row>
    <row r="214" spans="1:47" outlineLevel="2" x14ac:dyDescent="0.25">
      <c r="A214" s="21">
        <f t="shared" si="3"/>
        <v>208</v>
      </c>
      <c r="B214" s="327"/>
      <c r="C214" s="83" t="s">
        <v>270</v>
      </c>
      <c r="D214" s="84">
        <v>403</v>
      </c>
      <c r="E214" s="38">
        <f>'A-RR Cross-Reference 2024'!AR214</f>
        <v>7063941.4793999922</v>
      </c>
      <c r="G214" s="37"/>
      <c r="H214" s="37"/>
      <c r="K214" s="37"/>
      <c r="L214" s="37"/>
      <c r="M214" s="37"/>
      <c r="N214" s="37"/>
      <c r="O214" s="37"/>
      <c r="P214" s="36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6"/>
      <c r="AI214" s="36"/>
      <c r="AJ214" s="36"/>
      <c r="AK214" s="36"/>
      <c r="AL214" s="36"/>
      <c r="AM214" s="36"/>
      <c r="AN214" s="37"/>
      <c r="AO214" s="37"/>
      <c r="AP214" s="37"/>
      <c r="AQ214" s="175"/>
      <c r="AR214" s="174"/>
      <c r="AS214" s="37"/>
      <c r="AT214" s="174"/>
    </row>
    <row r="215" spans="1:47" ht="31.5" outlineLevel="2" x14ac:dyDescent="0.25">
      <c r="A215" s="21">
        <f t="shared" si="3"/>
        <v>209</v>
      </c>
      <c r="B215" s="327"/>
      <c r="C215" s="83" t="s">
        <v>271</v>
      </c>
      <c r="D215" s="84">
        <v>403.1</v>
      </c>
      <c r="E215" s="38">
        <f>'A-RR Cross-Reference 2024'!AR215</f>
        <v>0</v>
      </c>
      <c r="AM215" s="38"/>
      <c r="AO215" s="2"/>
      <c r="AP215" s="2"/>
      <c r="AQ215" s="175"/>
      <c r="AR215" s="174"/>
      <c r="AT215" s="174"/>
    </row>
    <row r="216" spans="1:47" outlineLevel="2" x14ac:dyDescent="0.25">
      <c r="A216" s="21">
        <f t="shared" si="3"/>
        <v>210</v>
      </c>
      <c r="B216" s="327"/>
      <c r="C216" s="85" t="s">
        <v>272</v>
      </c>
      <c r="D216" s="84">
        <v>403.1</v>
      </c>
      <c r="E216" s="38">
        <f>'A-RR Cross-Reference 2024'!AR216</f>
        <v>0</v>
      </c>
      <c r="AM216" s="38"/>
      <c r="AO216" s="2"/>
      <c r="AP216" s="2"/>
      <c r="AQ216" s="175"/>
      <c r="AR216" s="174"/>
      <c r="AT216" s="174"/>
    </row>
    <row r="217" spans="1:47" ht="31.5" outlineLevel="2" x14ac:dyDescent="0.25">
      <c r="A217" s="21">
        <f t="shared" si="3"/>
        <v>211</v>
      </c>
      <c r="B217" s="327"/>
      <c r="C217" s="83" t="s">
        <v>273</v>
      </c>
      <c r="D217" s="84">
        <v>403.1</v>
      </c>
      <c r="E217" s="38">
        <f>'A-RR Cross-Reference 2024'!AR217</f>
        <v>0</v>
      </c>
      <c r="AM217" s="38"/>
      <c r="AO217" s="2"/>
      <c r="AP217" s="2"/>
      <c r="AQ217" s="175"/>
      <c r="AR217" s="174"/>
      <c r="AT217" s="174"/>
    </row>
    <row r="218" spans="1:47" ht="31.5" outlineLevel="2" x14ac:dyDescent="0.25">
      <c r="A218" s="21">
        <f t="shared" si="3"/>
        <v>212</v>
      </c>
      <c r="B218" s="327"/>
      <c r="C218" s="83" t="s">
        <v>274</v>
      </c>
      <c r="D218" s="84">
        <v>403.1</v>
      </c>
      <c r="E218" s="38">
        <f>'A-RR Cross-Reference 2024'!AR218</f>
        <v>0</v>
      </c>
      <c r="G218" s="37"/>
      <c r="H218" s="37"/>
      <c r="K218" s="37"/>
      <c r="L218" s="37"/>
      <c r="M218" s="37"/>
      <c r="N218" s="37"/>
      <c r="O218" s="37"/>
      <c r="P218" s="36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M218" s="38"/>
      <c r="AN218" s="37"/>
      <c r="AO218" s="37"/>
      <c r="AP218" s="37"/>
      <c r="AQ218" s="175"/>
      <c r="AR218" s="174"/>
      <c r="AS218" s="37"/>
      <c r="AT218" s="174"/>
    </row>
    <row r="219" spans="1:47" ht="31.5" outlineLevel="2" x14ac:dyDescent="0.25">
      <c r="A219" s="21">
        <f t="shared" si="3"/>
        <v>213</v>
      </c>
      <c r="B219" s="327"/>
      <c r="C219" s="83" t="s">
        <v>275</v>
      </c>
      <c r="D219" s="84">
        <v>403.1</v>
      </c>
      <c r="E219" s="38">
        <f>'A-RR Cross-Reference 2024'!AR219</f>
        <v>0</v>
      </c>
      <c r="AM219" s="38"/>
      <c r="AO219" s="2"/>
      <c r="AP219" s="2"/>
      <c r="AQ219" s="175"/>
      <c r="AR219" s="174"/>
      <c r="AT219" s="174"/>
    </row>
    <row r="220" spans="1:47" ht="31.5" outlineLevel="2" x14ac:dyDescent="0.25">
      <c r="A220" s="21">
        <f t="shared" si="3"/>
        <v>214</v>
      </c>
      <c r="B220" s="328"/>
      <c r="C220" s="83" t="s">
        <v>276</v>
      </c>
      <c r="D220" s="84">
        <v>403.1</v>
      </c>
      <c r="E220" s="38">
        <f>'A-RR Cross-Reference 2024'!AR220</f>
        <v>0</v>
      </c>
      <c r="G220" s="37"/>
      <c r="H220" s="37"/>
      <c r="K220" s="37"/>
      <c r="L220" s="37"/>
      <c r="M220" s="37"/>
      <c r="N220" s="37"/>
      <c r="O220" s="37"/>
      <c r="P220" s="36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M220" s="38"/>
      <c r="AN220" s="37"/>
      <c r="AO220" s="37"/>
      <c r="AP220" s="37"/>
      <c r="AQ220" s="175"/>
      <c r="AR220" s="174"/>
      <c r="AS220" s="37"/>
      <c r="AT220" s="174"/>
    </row>
    <row r="221" spans="1:47" outlineLevel="1" x14ac:dyDescent="0.25">
      <c r="A221" s="21">
        <f t="shared" si="3"/>
        <v>215</v>
      </c>
      <c r="B221" s="329" t="s">
        <v>277</v>
      </c>
      <c r="C221" s="329"/>
      <c r="D221" s="329"/>
      <c r="E221" s="46">
        <f>SUM(E209:E220)</f>
        <v>175106784.25939998</v>
      </c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12"/>
    </row>
    <row r="222" spans="1:47" ht="31.5" outlineLevel="2" x14ac:dyDescent="0.25">
      <c r="A222" s="21">
        <f t="shared" si="3"/>
        <v>216</v>
      </c>
      <c r="B222" s="318" t="s">
        <v>278</v>
      </c>
      <c r="C222" s="39" t="s">
        <v>279</v>
      </c>
      <c r="D222" s="86">
        <v>404.1</v>
      </c>
      <c r="E222" s="38">
        <f>'A-RR Cross-Reference 2024'!AR222</f>
        <v>0</v>
      </c>
      <c r="AM222" s="38"/>
      <c r="AO222" s="2"/>
      <c r="AP222" s="2"/>
      <c r="AQ222" s="175"/>
      <c r="AR222" s="174"/>
      <c r="AT222" s="174"/>
    </row>
    <row r="223" spans="1:47" ht="31.5" outlineLevel="2" x14ac:dyDescent="0.25">
      <c r="A223" s="21">
        <f t="shared" si="3"/>
        <v>217</v>
      </c>
      <c r="B223" s="330"/>
      <c r="C223" s="39" t="s">
        <v>280</v>
      </c>
      <c r="D223" s="86">
        <v>404.2</v>
      </c>
      <c r="E223" s="38">
        <f>'A-RR Cross-Reference 2024'!AR223</f>
        <v>0</v>
      </c>
      <c r="AM223" s="38"/>
      <c r="AO223" s="2"/>
      <c r="AP223" s="2"/>
      <c r="AQ223" s="175"/>
      <c r="AR223" s="174"/>
      <c r="AT223" s="174"/>
    </row>
    <row r="224" spans="1:47" outlineLevel="2" x14ac:dyDescent="0.25">
      <c r="A224" s="21">
        <f t="shared" si="3"/>
        <v>218</v>
      </c>
      <c r="B224" s="330"/>
      <c r="C224" s="39" t="s">
        <v>281</v>
      </c>
      <c r="D224" s="86">
        <v>404.3</v>
      </c>
      <c r="E224" s="38">
        <f>'A-RR Cross-Reference 2024'!AR224</f>
        <v>33823261.235337988</v>
      </c>
      <c r="AH224" s="36"/>
      <c r="AI224" s="38"/>
      <c r="AJ224" s="36"/>
      <c r="AL224" s="36"/>
      <c r="AM224" s="36"/>
      <c r="AO224" s="2"/>
      <c r="AP224" s="2"/>
      <c r="AQ224" s="175"/>
      <c r="AR224" s="174"/>
      <c r="AT224" s="174"/>
    </row>
    <row r="225" spans="1:47" outlineLevel="2" x14ac:dyDescent="0.25">
      <c r="A225" s="21">
        <f t="shared" si="3"/>
        <v>219</v>
      </c>
      <c r="B225" s="330"/>
      <c r="C225" s="39" t="s">
        <v>282</v>
      </c>
      <c r="D225" s="86">
        <v>405</v>
      </c>
      <c r="E225" s="38">
        <f>'A-RR Cross-Reference 2024'!AR225</f>
        <v>0</v>
      </c>
      <c r="AM225" s="38"/>
      <c r="AO225" s="2"/>
      <c r="AP225" s="2"/>
      <c r="AQ225" s="175"/>
      <c r="AR225" s="174"/>
      <c r="AT225" s="174"/>
    </row>
    <row r="226" spans="1:47" ht="31.5" outlineLevel="2" x14ac:dyDescent="0.25">
      <c r="A226" s="21">
        <f t="shared" si="3"/>
        <v>220</v>
      </c>
      <c r="B226" s="330"/>
      <c r="C226" s="39" t="s">
        <v>283</v>
      </c>
      <c r="D226" s="86">
        <v>406</v>
      </c>
      <c r="E226" s="38">
        <f>'A-RR Cross-Reference 2024'!AR226</f>
        <v>0</v>
      </c>
      <c r="AM226" s="38"/>
      <c r="AO226" s="2"/>
      <c r="AP226" s="2"/>
      <c r="AQ226" s="175"/>
      <c r="AR226" s="174"/>
      <c r="AT226" s="174"/>
    </row>
    <row r="227" spans="1:47" ht="31.5" outlineLevel="2" x14ac:dyDescent="0.25">
      <c r="A227" s="21">
        <f t="shared" si="3"/>
        <v>221</v>
      </c>
      <c r="B227" s="330"/>
      <c r="C227" s="39" t="s">
        <v>284</v>
      </c>
      <c r="D227" s="86">
        <v>407.1</v>
      </c>
      <c r="E227" s="38">
        <f>'A-RR Cross-Reference 2024'!AR227</f>
        <v>0</v>
      </c>
      <c r="AM227" s="38"/>
      <c r="AO227" s="2"/>
      <c r="AP227" s="2"/>
      <c r="AQ227" s="175"/>
      <c r="AR227" s="174"/>
      <c r="AT227" s="174"/>
    </row>
    <row r="228" spans="1:47" outlineLevel="2" x14ac:dyDescent="0.25">
      <c r="A228" s="21">
        <f t="shared" si="3"/>
        <v>222</v>
      </c>
      <c r="B228" s="331"/>
      <c r="C228" s="39" t="s">
        <v>285</v>
      </c>
      <c r="D228" s="86">
        <v>407.2</v>
      </c>
      <c r="E228" s="38">
        <f>'A-RR Cross-Reference 2024'!AR228</f>
        <v>0</v>
      </c>
      <c r="AM228" s="38"/>
      <c r="AO228" s="2"/>
      <c r="AP228" s="2"/>
      <c r="AQ228" s="175"/>
      <c r="AR228" s="174"/>
      <c r="AT228" s="174"/>
    </row>
    <row r="229" spans="1:47" outlineLevel="1" x14ac:dyDescent="0.25">
      <c r="A229" s="21">
        <f t="shared" si="3"/>
        <v>223</v>
      </c>
      <c r="B229" s="323" t="s">
        <v>286</v>
      </c>
      <c r="C229" s="323"/>
      <c r="D229" s="323"/>
      <c r="E229" s="46">
        <f>SUM(E222:E228)</f>
        <v>33823261.235337988</v>
      </c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12"/>
    </row>
    <row r="230" spans="1:47" outlineLevel="2" x14ac:dyDescent="0.25">
      <c r="A230" s="21">
        <f t="shared" si="3"/>
        <v>224</v>
      </c>
      <c r="B230" s="290" t="s">
        <v>287</v>
      </c>
      <c r="C230" s="88" t="s">
        <v>288</v>
      </c>
      <c r="D230" s="89">
        <v>407.3</v>
      </c>
      <c r="E230" s="38">
        <f>'A-RR Cross-Reference 2024'!AR230</f>
        <v>10858898.347033909</v>
      </c>
      <c r="G230" s="37"/>
      <c r="H230" s="37"/>
      <c r="K230" s="37"/>
      <c r="L230" s="37"/>
      <c r="M230" s="37"/>
      <c r="N230" s="37"/>
      <c r="O230" s="37"/>
      <c r="P230" s="36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176"/>
      <c r="AF230" s="177"/>
      <c r="AG230" s="37"/>
      <c r="AM230" s="38"/>
      <c r="AN230" s="37"/>
      <c r="AO230" s="37"/>
      <c r="AP230" s="37"/>
      <c r="AQ230" s="175"/>
      <c r="AR230" s="174"/>
      <c r="AS230" s="37"/>
      <c r="AT230" s="174"/>
    </row>
    <row r="231" spans="1:47" outlineLevel="2" x14ac:dyDescent="0.25">
      <c r="A231" s="21">
        <f t="shared" si="3"/>
        <v>225</v>
      </c>
      <c r="B231" s="283"/>
      <c r="C231" s="90" t="s">
        <v>289</v>
      </c>
      <c r="D231" s="91">
        <v>407.4</v>
      </c>
      <c r="E231" s="38">
        <f>'A-RR Cross-Reference 2024'!AR231</f>
        <v>1929119.7006000001</v>
      </c>
      <c r="AF231" s="92"/>
      <c r="AM231" s="38"/>
      <c r="AO231" s="2"/>
      <c r="AP231" s="2"/>
      <c r="AQ231" s="175"/>
      <c r="AR231" s="174"/>
      <c r="AT231" s="174"/>
    </row>
    <row r="232" spans="1:47" outlineLevel="1" x14ac:dyDescent="0.25">
      <c r="A232" s="21">
        <f t="shared" si="3"/>
        <v>226</v>
      </c>
      <c r="B232" s="324" t="s">
        <v>290</v>
      </c>
      <c r="C232" s="316"/>
      <c r="D232" s="317"/>
      <c r="E232" s="46">
        <f>SUM(E230:E231)</f>
        <v>12788018.047633909</v>
      </c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</row>
    <row r="233" spans="1:47" outlineLevel="2" x14ac:dyDescent="0.25">
      <c r="A233" s="21">
        <f t="shared" si="3"/>
        <v>227</v>
      </c>
      <c r="B233" s="306" t="s">
        <v>291</v>
      </c>
      <c r="C233" s="93" t="s">
        <v>292</v>
      </c>
      <c r="D233" s="94">
        <v>408.1</v>
      </c>
      <c r="E233" s="38">
        <f>'A-RR Cross-Reference 2024'!AR233</f>
        <v>25748943.132022247</v>
      </c>
      <c r="F233" s="36"/>
      <c r="G233" s="37"/>
      <c r="H233" s="37"/>
      <c r="K233" s="37"/>
      <c r="L233" s="37"/>
      <c r="M233" s="37"/>
      <c r="N233" s="37"/>
      <c r="O233" s="37"/>
      <c r="P233" s="36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6"/>
      <c r="AB233" s="37"/>
      <c r="AC233" s="37"/>
      <c r="AD233" s="37"/>
      <c r="AE233" s="37"/>
      <c r="AF233" s="37"/>
      <c r="AG233" s="37"/>
      <c r="AH233" s="36"/>
      <c r="AM233" s="38"/>
      <c r="AN233" s="37"/>
      <c r="AO233" s="37"/>
      <c r="AP233" s="37"/>
      <c r="AQ233" s="175"/>
      <c r="AR233" s="174"/>
      <c r="AS233" s="36"/>
      <c r="AT233" s="174"/>
    </row>
    <row r="234" spans="1:47" ht="31.5" outlineLevel="2" x14ac:dyDescent="0.25">
      <c r="A234" s="21">
        <f t="shared" si="3"/>
        <v>228</v>
      </c>
      <c r="B234" s="307"/>
      <c r="C234" s="72" t="s">
        <v>293</v>
      </c>
      <c r="D234" s="95">
        <v>409.1</v>
      </c>
      <c r="E234" s="38">
        <f>'A-RR Cross-Reference 2024'!AR234</f>
        <v>14081940.203618301</v>
      </c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M234" s="38"/>
      <c r="AN234" s="36"/>
      <c r="AO234" s="36"/>
      <c r="AP234" s="36"/>
      <c r="AQ234" s="175"/>
      <c r="AR234" s="174"/>
      <c r="AS234" s="36"/>
      <c r="AT234" s="174"/>
    </row>
    <row r="235" spans="1:47" ht="31.5" outlineLevel="2" x14ac:dyDescent="0.25">
      <c r="A235" s="21">
        <f t="shared" si="3"/>
        <v>229</v>
      </c>
      <c r="B235" s="307"/>
      <c r="C235" s="72" t="s">
        <v>294</v>
      </c>
      <c r="D235" s="95">
        <v>409.1</v>
      </c>
      <c r="E235" s="38">
        <f>'A-RR Cross-Reference 2024'!AR235</f>
        <v>-10103406.695709679</v>
      </c>
      <c r="F235" s="36"/>
      <c r="I235" s="36"/>
      <c r="AA235" s="36"/>
      <c r="AH235" s="36"/>
      <c r="AI235" s="36"/>
      <c r="AJ235" s="36"/>
      <c r="AK235" s="36"/>
      <c r="AL235" s="36"/>
      <c r="AM235" s="36"/>
      <c r="AO235" s="2"/>
      <c r="AP235" s="2"/>
      <c r="AQ235" s="175"/>
      <c r="AR235" s="174"/>
      <c r="AT235" s="174"/>
    </row>
    <row r="236" spans="1:47" s="96" customFormat="1" ht="31.5" outlineLevel="2" x14ac:dyDescent="0.25">
      <c r="A236" s="21">
        <f t="shared" si="3"/>
        <v>230</v>
      </c>
      <c r="B236" s="307"/>
      <c r="C236" s="72" t="s">
        <v>294</v>
      </c>
      <c r="D236" s="95">
        <v>410.1</v>
      </c>
      <c r="E236" s="38">
        <f>'A-RR Cross-Reference 2024'!AR236</f>
        <v>68877981.972144499</v>
      </c>
      <c r="F236" s="36"/>
      <c r="G236" s="37"/>
      <c r="H236" s="37"/>
      <c r="I236" s="36"/>
      <c r="J236" s="2"/>
      <c r="K236" s="37"/>
      <c r="L236" s="37"/>
      <c r="M236" s="37"/>
      <c r="N236" s="37"/>
      <c r="O236" s="37"/>
      <c r="P236" s="36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6"/>
      <c r="AI236" s="36"/>
      <c r="AJ236" s="36"/>
      <c r="AK236" s="36"/>
      <c r="AL236" s="36"/>
      <c r="AM236" s="38"/>
      <c r="AN236" s="37"/>
      <c r="AO236" s="37"/>
      <c r="AP236" s="37"/>
      <c r="AQ236" s="175"/>
      <c r="AR236" s="174"/>
      <c r="AS236" s="37"/>
      <c r="AT236" s="174"/>
      <c r="AU236" s="2"/>
    </row>
    <row r="237" spans="1:47" ht="31.5" outlineLevel="2" x14ac:dyDescent="0.25">
      <c r="A237" s="21">
        <f t="shared" si="3"/>
        <v>231</v>
      </c>
      <c r="B237" s="307"/>
      <c r="C237" s="72" t="s">
        <v>295</v>
      </c>
      <c r="D237" s="95">
        <v>411.1</v>
      </c>
      <c r="E237" s="38">
        <f>'A-RR Cross-Reference 2024'!AR237</f>
        <v>-71093255.359958887</v>
      </c>
      <c r="F237" s="36"/>
      <c r="I237" s="36"/>
      <c r="AM237" s="38"/>
      <c r="AO237" s="2"/>
      <c r="AP237" s="2"/>
      <c r="AQ237" s="175"/>
      <c r="AR237" s="174"/>
      <c r="AT237" s="174"/>
    </row>
    <row r="238" spans="1:47" outlineLevel="2" x14ac:dyDescent="0.25">
      <c r="A238" s="21">
        <f t="shared" si="3"/>
        <v>232</v>
      </c>
      <c r="B238" s="308"/>
      <c r="C238" s="75" t="s">
        <v>296</v>
      </c>
      <c r="D238" s="97">
        <v>411.4</v>
      </c>
      <c r="E238" s="38">
        <f>'A-RR Cross-Reference 2024'!AR238</f>
        <v>0</v>
      </c>
      <c r="F238" s="36"/>
      <c r="I238" s="36"/>
      <c r="AM238" s="38"/>
      <c r="AO238" s="2"/>
      <c r="AP238" s="2"/>
      <c r="AQ238" s="175"/>
      <c r="AR238" s="174"/>
      <c r="AT238" s="174"/>
    </row>
    <row r="239" spans="1:47" outlineLevel="1" x14ac:dyDescent="0.25">
      <c r="A239" s="21">
        <f t="shared" si="3"/>
        <v>233</v>
      </c>
      <c r="B239" s="323" t="s">
        <v>297</v>
      </c>
      <c r="C239" s="323"/>
      <c r="D239" s="323"/>
      <c r="E239" s="46">
        <f>SUM(E233:E238)</f>
        <v>27512203.252116486</v>
      </c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12"/>
    </row>
    <row r="240" spans="1:47" outlineLevel="2" x14ac:dyDescent="0.25">
      <c r="A240" s="21">
        <f t="shared" si="3"/>
        <v>234</v>
      </c>
      <c r="B240" s="290" t="s">
        <v>298</v>
      </c>
      <c r="C240" s="77" t="s">
        <v>299</v>
      </c>
      <c r="D240" s="98">
        <v>411.6</v>
      </c>
      <c r="E240" s="38">
        <f>'A-RR Cross-Reference 2024'!AR240</f>
        <v>2.7284841053187847E-11</v>
      </c>
      <c r="G240" s="37"/>
      <c r="H240" s="37"/>
      <c r="K240" s="37"/>
      <c r="L240" s="37"/>
      <c r="M240" s="37"/>
      <c r="N240" s="37"/>
      <c r="O240" s="37"/>
      <c r="P240" s="36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M240" s="38"/>
      <c r="AN240" s="37"/>
      <c r="AO240" s="37"/>
      <c r="AP240" s="37"/>
      <c r="AQ240" s="175"/>
      <c r="AR240" s="174"/>
      <c r="AS240" s="37"/>
      <c r="AT240" s="174"/>
    </row>
    <row r="241" spans="1:47" outlineLevel="2" x14ac:dyDescent="0.25">
      <c r="A241" s="21">
        <f t="shared" si="3"/>
        <v>235</v>
      </c>
      <c r="B241" s="291"/>
      <c r="C241" s="66" t="s">
        <v>300</v>
      </c>
      <c r="D241" s="69">
        <v>411.7</v>
      </c>
      <c r="E241" s="38">
        <f>'A-RR Cross-Reference 2024'!AR241</f>
        <v>1908181.236666667</v>
      </c>
      <c r="AM241" s="38"/>
      <c r="AO241" s="2"/>
      <c r="AP241" s="2"/>
      <c r="AQ241" s="175"/>
      <c r="AR241" s="174"/>
      <c r="AT241" s="174"/>
    </row>
    <row r="242" spans="1:47" outlineLevel="2" x14ac:dyDescent="0.25">
      <c r="A242" s="21">
        <f t="shared" si="3"/>
        <v>236</v>
      </c>
      <c r="B242" s="291"/>
      <c r="C242" s="66" t="s">
        <v>301</v>
      </c>
      <c r="D242" s="69">
        <v>412</v>
      </c>
      <c r="E242" s="38">
        <f>'A-RR Cross-Reference 2024'!AR242</f>
        <v>0</v>
      </c>
      <c r="AM242" s="38"/>
      <c r="AO242" s="2"/>
      <c r="AP242" s="2"/>
      <c r="AQ242" s="175"/>
      <c r="AR242" s="174"/>
      <c r="AT242" s="174"/>
    </row>
    <row r="243" spans="1:47" outlineLevel="2" x14ac:dyDescent="0.25">
      <c r="A243" s="21">
        <f t="shared" si="3"/>
        <v>237</v>
      </c>
      <c r="B243" s="291"/>
      <c r="C243" s="66" t="s">
        <v>302</v>
      </c>
      <c r="D243" s="69">
        <v>413</v>
      </c>
      <c r="E243" s="38">
        <f>'A-RR Cross-Reference 2024'!AR243</f>
        <v>0</v>
      </c>
      <c r="AM243" s="38"/>
      <c r="AO243" s="2"/>
      <c r="AP243" s="2"/>
      <c r="AQ243" s="175"/>
      <c r="AR243" s="174"/>
      <c r="AT243" s="174"/>
    </row>
    <row r="244" spans="1:47" outlineLevel="2" x14ac:dyDescent="0.25">
      <c r="A244" s="21">
        <f t="shared" si="3"/>
        <v>238</v>
      </c>
      <c r="B244" s="291"/>
      <c r="C244" s="66" t="s">
        <v>303</v>
      </c>
      <c r="D244" s="99">
        <v>414</v>
      </c>
      <c r="E244" s="38">
        <f>'A-RR Cross-Reference 2024'!AR244</f>
        <v>0</v>
      </c>
      <c r="AM244" s="38"/>
      <c r="AO244" s="2"/>
      <c r="AP244" s="2"/>
      <c r="AQ244" s="175"/>
      <c r="AR244" s="174"/>
      <c r="AT244" s="174"/>
    </row>
    <row r="245" spans="1:47" ht="15.6" customHeight="1" outlineLevel="2" x14ac:dyDescent="0.25">
      <c r="A245" s="21">
        <f t="shared" si="3"/>
        <v>239</v>
      </c>
      <c r="B245" s="292"/>
      <c r="C245" s="78" t="s">
        <v>304</v>
      </c>
      <c r="D245" s="100">
        <v>411.1</v>
      </c>
      <c r="E245" s="38">
        <f>'A-RR Cross-Reference 2024'!AR245</f>
        <v>1.1699999740812927E-3</v>
      </c>
      <c r="G245" s="37"/>
      <c r="H245" s="37"/>
      <c r="K245" s="37"/>
      <c r="L245" s="37"/>
      <c r="M245" s="37"/>
      <c r="N245" s="37"/>
      <c r="O245" s="37"/>
      <c r="P245" s="36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M245" s="38"/>
      <c r="AN245" s="37"/>
      <c r="AO245" s="37"/>
      <c r="AP245" s="37"/>
      <c r="AQ245" s="175"/>
      <c r="AR245" s="174"/>
      <c r="AS245" s="37"/>
      <c r="AT245" s="174"/>
    </row>
    <row r="246" spans="1:47" outlineLevel="1" x14ac:dyDescent="0.25">
      <c r="A246" s="21">
        <f t="shared" si="3"/>
        <v>240</v>
      </c>
      <c r="B246" s="324" t="s">
        <v>305</v>
      </c>
      <c r="C246" s="316"/>
      <c r="D246" s="317"/>
      <c r="E246" s="46">
        <f>SUM(E240:E245)</f>
        <v>1908181.2378366671</v>
      </c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12"/>
    </row>
    <row r="247" spans="1:47" ht="16.5" outlineLevel="1" thickBot="1" x14ac:dyDescent="0.3">
      <c r="A247" s="21">
        <f t="shared" si="3"/>
        <v>241</v>
      </c>
      <c r="B247" s="270" t="s">
        <v>306</v>
      </c>
      <c r="C247" s="270"/>
      <c r="D247" s="271"/>
      <c r="E247" s="56">
        <f>SUM(E88,E131,E152,E177,E183,E188,E193,E208,E221,E229,E232,E239,E246)</f>
        <v>437496693.20311987</v>
      </c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12"/>
    </row>
    <row r="248" spans="1:47" ht="16.5" outlineLevel="1" thickBot="1" x14ac:dyDescent="0.3">
      <c r="A248" s="21">
        <f t="shared" si="3"/>
        <v>242</v>
      </c>
      <c r="B248" s="325" t="s">
        <v>307</v>
      </c>
      <c r="C248" s="325"/>
      <c r="D248" s="326"/>
      <c r="E248" s="56">
        <f>+E32-E247</f>
        <v>105520162.32265508</v>
      </c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12"/>
    </row>
    <row r="249" spans="1:47" outlineLevel="1" x14ac:dyDescent="0.25">
      <c r="A249" s="21"/>
      <c r="B249" s="101"/>
      <c r="C249" s="101"/>
      <c r="D249" s="101"/>
      <c r="AM249" s="102"/>
      <c r="AN249" s="102"/>
    </row>
    <row r="250" spans="1:47" x14ac:dyDescent="0.25">
      <c r="A250" s="21"/>
      <c r="B250" s="103"/>
      <c r="C250" s="103"/>
      <c r="D250" s="103"/>
      <c r="AM250" s="102"/>
      <c r="AO250" s="2"/>
      <c r="AP250" s="2"/>
    </row>
    <row r="251" spans="1:47" x14ac:dyDescent="0.25">
      <c r="A251" s="21">
        <f>A248+1</f>
        <v>243</v>
      </c>
      <c r="B251" s="318" t="s">
        <v>308</v>
      </c>
      <c r="C251" s="104" t="s">
        <v>309</v>
      </c>
      <c r="D251" s="74">
        <v>301</v>
      </c>
      <c r="E251" s="38">
        <f>'A-RR Cross-Reference 2024'!AR251</f>
        <v>158691.96</v>
      </c>
      <c r="X251" s="105"/>
      <c r="AC251" s="105"/>
      <c r="AE251" s="105"/>
      <c r="AF251" s="105"/>
      <c r="AG251" s="105"/>
      <c r="AI251" s="105"/>
      <c r="AO251" s="2"/>
      <c r="AP251" s="2"/>
      <c r="AQ251" s="175"/>
      <c r="AR251" s="174"/>
      <c r="AS251" s="37"/>
      <c r="AT251" s="174"/>
    </row>
    <row r="252" spans="1:47" x14ac:dyDescent="0.25">
      <c r="A252" s="21">
        <f t="shared" ref="A252:A315" si="4">A251+1</f>
        <v>244</v>
      </c>
      <c r="B252" s="319"/>
      <c r="C252" s="104" t="s">
        <v>310</v>
      </c>
      <c r="D252" s="74">
        <v>302</v>
      </c>
      <c r="E252" s="38">
        <f>'A-RR Cross-Reference 2024'!AR252</f>
        <v>4068500.1087011667</v>
      </c>
      <c r="X252" s="105"/>
      <c r="AC252" s="105"/>
      <c r="AE252" s="105"/>
      <c r="AF252" s="105"/>
      <c r="AG252" s="105"/>
      <c r="AI252" s="105"/>
      <c r="AM252" s="61"/>
      <c r="AO252" s="2"/>
      <c r="AP252" s="2"/>
      <c r="AQ252" s="175"/>
      <c r="AR252" s="174"/>
      <c r="AS252" s="37"/>
      <c r="AT252" s="174"/>
    </row>
    <row r="253" spans="1:47" x14ac:dyDescent="0.25">
      <c r="A253" s="21">
        <f t="shared" si="4"/>
        <v>245</v>
      </c>
      <c r="B253" s="319"/>
      <c r="C253" s="107" t="s">
        <v>311</v>
      </c>
      <c r="D253" s="76">
        <v>303</v>
      </c>
      <c r="E253" s="38">
        <f>'A-RR Cross-Reference 2024'!AR253</f>
        <v>313234378.8053121</v>
      </c>
      <c r="X253" s="105"/>
      <c r="AC253" s="105"/>
      <c r="AE253" s="105"/>
      <c r="AF253" s="105"/>
      <c r="AG253" s="105"/>
      <c r="AI253" s="105"/>
      <c r="AJ253" s="105"/>
      <c r="AL253" s="105"/>
      <c r="AM253" s="61"/>
      <c r="AO253" s="2"/>
      <c r="AP253" s="2"/>
      <c r="AQ253" s="175"/>
      <c r="AR253" s="174"/>
      <c r="AS253" s="37"/>
      <c r="AT253" s="174"/>
    </row>
    <row r="254" spans="1:47" x14ac:dyDescent="0.25">
      <c r="A254" s="21">
        <f t="shared" si="4"/>
        <v>246</v>
      </c>
      <c r="B254" s="319"/>
      <c r="C254" s="321" t="s">
        <v>312</v>
      </c>
      <c r="D254" s="322"/>
      <c r="E254" s="108">
        <f>SUM(E251:E253)</f>
        <v>317461570.87401325</v>
      </c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9"/>
      <c r="AG254" s="109"/>
      <c r="AH254" s="108"/>
      <c r="AI254" s="109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</row>
    <row r="255" spans="1:47" outlineLevel="1" x14ac:dyDescent="0.25">
      <c r="A255" s="21">
        <f t="shared" si="4"/>
        <v>247</v>
      </c>
      <c r="B255" s="291"/>
      <c r="C255" s="88" t="s">
        <v>313</v>
      </c>
      <c r="D255" s="110">
        <v>304</v>
      </c>
      <c r="E255" s="38">
        <f>'A-RR Cross-Reference 2024'!AR255</f>
        <v>2042.5200000000002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175"/>
      <c r="AR255" s="174"/>
      <c r="AS255" s="37"/>
      <c r="AT255" s="174"/>
    </row>
    <row r="256" spans="1:47" outlineLevel="1" x14ac:dyDescent="0.25">
      <c r="A256" s="21">
        <f t="shared" si="4"/>
        <v>248</v>
      </c>
      <c r="B256" s="291"/>
      <c r="C256" s="111" t="s">
        <v>314</v>
      </c>
      <c r="D256" s="112">
        <v>305</v>
      </c>
      <c r="E256" s="38">
        <f>'A-RR Cross-Reference 2024'!AR256</f>
        <v>0</v>
      </c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175"/>
      <c r="AR256" s="174"/>
      <c r="AS256" s="37"/>
      <c r="AT256" s="174"/>
    </row>
    <row r="257" spans="1:46" outlineLevel="1" x14ac:dyDescent="0.25">
      <c r="A257" s="21">
        <f t="shared" si="4"/>
        <v>249</v>
      </c>
      <c r="B257" s="291"/>
      <c r="C257" s="111" t="s">
        <v>315</v>
      </c>
      <c r="D257" s="112">
        <v>311</v>
      </c>
      <c r="E257" s="38">
        <f>'A-RR Cross-Reference 2024'!AR257</f>
        <v>0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175"/>
      <c r="AR257" s="174"/>
      <c r="AS257" s="37"/>
      <c r="AT257" s="174"/>
    </row>
    <row r="258" spans="1:46" outlineLevel="1" x14ac:dyDescent="0.25">
      <c r="A258" s="21">
        <f t="shared" si="4"/>
        <v>250</v>
      </c>
      <c r="B258" s="291"/>
      <c r="C258" s="111" t="s">
        <v>316</v>
      </c>
      <c r="D258" s="112">
        <v>320</v>
      </c>
      <c r="E258" s="38">
        <f>'A-RR Cross-Reference 2024'!AR258</f>
        <v>0</v>
      </c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175"/>
      <c r="AR258" s="174"/>
      <c r="AS258" s="37"/>
      <c r="AT258" s="174"/>
    </row>
    <row r="259" spans="1:46" ht="31.5" outlineLevel="1" x14ac:dyDescent="0.25">
      <c r="A259" s="21">
        <f t="shared" si="4"/>
        <v>251</v>
      </c>
      <c r="B259" s="291"/>
      <c r="C259" s="90" t="s">
        <v>317</v>
      </c>
      <c r="D259" s="113">
        <v>321</v>
      </c>
      <c r="E259" s="38">
        <f>'A-RR Cross-Reference 2024'!AR259</f>
        <v>0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175"/>
      <c r="AR259" s="174"/>
      <c r="AS259" s="37"/>
      <c r="AT259" s="174"/>
    </row>
    <row r="260" spans="1:46" outlineLevel="1" x14ac:dyDescent="0.25">
      <c r="A260" s="21">
        <f t="shared" si="4"/>
        <v>252</v>
      </c>
      <c r="B260" s="319"/>
      <c r="C260" s="314" t="s">
        <v>318</v>
      </c>
      <c r="D260" s="315"/>
      <c r="E260" s="108">
        <f>SUM(E255:E259)</f>
        <v>2042.5200000000002</v>
      </c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</row>
    <row r="261" spans="1:46" outlineLevel="1" x14ac:dyDescent="0.25">
      <c r="A261" s="21">
        <f t="shared" si="4"/>
        <v>253</v>
      </c>
      <c r="B261" s="319"/>
      <c r="C261" s="114" t="s">
        <v>319</v>
      </c>
      <c r="D261" s="115">
        <v>350.1</v>
      </c>
      <c r="E261" s="38">
        <f>'A-RR Cross-Reference 2024'!AR261</f>
        <v>1342896.1999999997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1"/>
      <c r="AN261" s="6"/>
      <c r="AO261" s="6"/>
      <c r="AP261" s="6"/>
      <c r="AQ261" s="175"/>
      <c r="AR261" s="174"/>
      <c r="AS261" s="37"/>
      <c r="AT261" s="174"/>
    </row>
    <row r="262" spans="1:46" outlineLevel="1" x14ac:dyDescent="0.25">
      <c r="A262" s="21">
        <f t="shared" si="4"/>
        <v>254</v>
      </c>
      <c r="B262" s="319"/>
      <c r="C262" s="104" t="s">
        <v>320</v>
      </c>
      <c r="D262" s="116">
        <v>350.2</v>
      </c>
      <c r="E262" s="38">
        <f>'A-RR Cross-Reference 2024'!AR262</f>
        <v>37077.749999999993</v>
      </c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1"/>
      <c r="AN262" s="6"/>
      <c r="AO262" s="6"/>
      <c r="AP262" s="6"/>
      <c r="AQ262" s="175"/>
      <c r="AR262" s="174"/>
      <c r="AS262" s="37"/>
      <c r="AT262" s="174"/>
    </row>
    <row r="263" spans="1:46" outlineLevel="1" x14ac:dyDescent="0.25">
      <c r="A263" s="21">
        <f t="shared" si="4"/>
        <v>255</v>
      </c>
      <c r="B263" s="319"/>
      <c r="C263" s="104" t="s">
        <v>314</v>
      </c>
      <c r="D263" s="116">
        <v>351</v>
      </c>
      <c r="E263" s="38">
        <f>'A-RR Cross-Reference 2024'!AR263</f>
        <v>1290323.2000000002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105"/>
      <c r="AD263" s="6"/>
      <c r="AE263" s="105"/>
      <c r="AF263" s="105"/>
      <c r="AG263" s="105"/>
      <c r="AH263" s="6"/>
      <c r="AI263" s="105"/>
      <c r="AJ263" s="105"/>
      <c r="AK263" s="6"/>
      <c r="AL263" s="6"/>
      <c r="AM263" s="61"/>
      <c r="AN263" s="6"/>
      <c r="AO263" s="6"/>
      <c r="AP263" s="6"/>
      <c r="AQ263" s="175"/>
      <c r="AR263" s="174"/>
      <c r="AS263" s="37"/>
      <c r="AT263" s="174"/>
    </row>
    <row r="264" spans="1:46" x14ac:dyDescent="0.25">
      <c r="A264" s="21">
        <f t="shared" si="4"/>
        <v>256</v>
      </c>
      <c r="B264" s="319"/>
      <c r="C264" s="104" t="s">
        <v>321</v>
      </c>
      <c r="D264" s="116">
        <v>352</v>
      </c>
      <c r="E264" s="38">
        <f>'A-RR Cross-Reference 2024'!AR264</f>
        <v>19409742.260000002</v>
      </c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105"/>
      <c r="AD264" s="6"/>
      <c r="AE264" s="105"/>
      <c r="AF264" s="105"/>
      <c r="AG264" s="105"/>
      <c r="AH264" s="6"/>
      <c r="AI264" s="105"/>
      <c r="AJ264" s="105"/>
      <c r="AK264" s="6"/>
      <c r="AL264" s="6"/>
      <c r="AM264" s="61"/>
      <c r="AN264" s="6"/>
      <c r="AO264" s="6"/>
      <c r="AP264" s="6"/>
      <c r="AQ264" s="175"/>
      <c r="AR264" s="174"/>
      <c r="AS264" s="37"/>
      <c r="AT264" s="174"/>
    </row>
    <row r="265" spans="1:46" outlineLevel="1" x14ac:dyDescent="0.25">
      <c r="A265" s="21">
        <f t="shared" si="4"/>
        <v>257</v>
      </c>
      <c r="B265" s="319"/>
      <c r="C265" s="104" t="s">
        <v>322</v>
      </c>
      <c r="D265" s="116">
        <v>352.1</v>
      </c>
      <c r="E265" s="38">
        <f>'A-RR Cross-Reference 2024'!AR265</f>
        <v>0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105"/>
      <c r="AD265" s="6"/>
      <c r="AE265" s="105"/>
      <c r="AF265" s="105"/>
      <c r="AG265" s="105"/>
      <c r="AH265" s="6"/>
      <c r="AI265" s="105"/>
      <c r="AJ265" s="105"/>
      <c r="AK265" s="6"/>
      <c r="AL265" s="6"/>
      <c r="AM265" s="61"/>
      <c r="AN265" s="6"/>
      <c r="AO265" s="6"/>
      <c r="AP265" s="6"/>
      <c r="AQ265" s="175"/>
      <c r="AR265" s="174"/>
      <c r="AS265" s="37"/>
      <c r="AT265" s="174"/>
    </row>
    <row r="266" spans="1:46" outlineLevel="1" x14ac:dyDescent="0.25">
      <c r="A266" s="21">
        <f t="shared" si="4"/>
        <v>258</v>
      </c>
      <c r="B266" s="319"/>
      <c r="C266" s="104" t="s">
        <v>323</v>
      </c>
      <c r="D266" s="116">
        <v>352.2</v>
      </c>
      <c r="E266" s="38">
        <f>'A-RR Cross-Reference 2024'!AR266</f>
        <v>1757701.3599999996</v>
      </c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105"/>
      <c r="AD266" s="6"/>
      <c r="AE266" s="105"/>
      <c r="AF266" s="105"/>
      <c r="AG266" s="105"/>
      <c r="AH266" s="6"/>
      <c r="AI266" s="105"/>
      <c r="AJ266" s="105"/>
      <c r="AK266" s="6"/>
      <c r="AL266" s="6"/>
      <c r="AM266" s="61"/>
      <c r="AN266" s="6"/>
      <c r="AO266" s="6"/>
      <c r="AP266" s="6"/>
      <c r="AQ266" s="175"/>
      <c r="AR266" s="174"/>
      <c r="AS266" s="37"/>
      <c r="AT266" s="174"/>
    </row>
    <row r="267" spans="1:46" outlineLevel="1" x14ac:dyDescent="0.25">
      <c r="A267" s="21">
        <f t="shared" si="4"/>
        <v>259</v>
      </c>
      <c r="B267" s="319"/>
      <c r="C267" s="104" t="s">
        <v>324</v>
      </c>
      <c r="D267" s="116">
        <v>352.3</v>
      </c>
      <c r="E267" s="38">
        <f>'A-RR Cross-Reference 2024'!AR267</f>
        <v>4185430.8299999987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105"/>
      <c r="AD267" s="6"/>
      <c r="AE267" s="105"/>
      <c r="AF267" s="105"/>
      <c r="AG267" s="105"/>
      <c r="AH267" s="6"/>
      <c r="AI267" s="105"/>
      <c r="AJ267" s="105"/>
      <c r="AK267" s="6"/>
      <c r="AL267" s="6"/>
      <c r="AM267" s="61"/>
      <c r="AN267" s="6"/>
      <c r="AO267" s="6"/>
      <c r="AP267" s="6"/>
      <c r="AQ267" s="175"/>
      <c r="AR267" s="174"/>
      <c r="AS267" s="37"/>
      <c r="AT267" s="174"/>
    </row>
    <row r="268" spans="1:46" outlineLevel="1" x14ac:dyDescent="0.25">
      <c r="A268" s="21">
        <f t="shared" si="4"/>
        <v>260</v>
      </c>
      <c r="B268" s="319"/>
      <c r="C268" s="104" t="s">
        <v>325</v>
      </c>
      <c r="D268" s="116">
        <v>353</v>
      </c>
      <c r="E268" s="38">
        <f>'A-RR Cross-Reference 2024'!AR268</f>
        <v>3696375.3299999987</v>
      </c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105"/>
      <c r="AD268" s="6"/>
      <c r="AE268" s="105"/>
      <c r="AF268" s="105"/>
      <c r="AG268" s="105"/>
      <c r="AH268" s="6"/>
      <c r="AI268" s="105"/>
      <c r="AJ268" s="105"/>
      <c r="AK268" s="6"/>
      <c r="AL268" s="6"/>
      <c r="AM268" s="61"/>
      <c r="AN268" s="6"/>
      <c r="AO268" s="6"/>
      <c r="AP268" s="6"/>
      <c r="AQ268" s="175"/>
      <c r="AR268" s="174"/>
      <c r="AS268" s="37"/>
      <c r="AT268" s="174"/>
    </row>
    <row r="269" spans="1:46" outlineLevel="1" x14ac:dyDescent="0.25">
      <c r="A269" s="21">
        <f t="shared" si="4"/>
        <v>261</v>
      </c>
      <c r="B269" s="319"/>
      <c r="C269" s="104" t="s">
        <v>326</v>
      </c>
      <c r="D269" s="116">
        <v>354</v>
      </c>
      <c r="E269" s="38">
        <f>'A-RR Cross-Reference 2024'!AR269</f>
        <v>25261145.136249997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105"/>
      <c r="AD269" s="6"/>
      <c r="AE269" s="105"/>
      <c r="AF269" s="105"/>
      <c r="AG269" s="105"/>
      <c r="AH269" s="6"/>
      <c r="AI269" s="105"/>
      <c r="AJ269" s="105"/>
      <c r="AK269" s="6"/>
      <c r="AL269" s="6"/>
      <c r="AM269" s="61"/>
      <c r="AN269" s="6"/>
      <c r="AO269" s="6"/>
      <c r="AP269" s="6"/>
      <c r="AQ269" s="175"/>
      <c r="AR269" s="174"/>
      <c r="AS269" s="37"/>
      <c r="AT269" s="174"/>
    </row>
    <row r="270" spans="1:46" outlineLevel="1" x14ac:dyDescent="0.25">
      <c r="A270" s="21">
        <f t="shared" si="4"/>
        <v>262</v>
      </c>
      <c r="B270" s="319"/>
      <c r="C270" s="104" t="s">
        <v>327</v>
      </c>
      <c r="D270" s="116">
        <v>355</v>
      </c>
      <c r="E270" s="38">
        <f>'A-RR Cross-Reference 2024'!AR270</f>
        <v>3318273.7337499997</v>
      </c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105"/>
      <c r="AD270" s="6"/>
      <c r="AE270" s="105"/>
      <c r="AF270" s="105"/>
      <c r="AG270" s="105"/>
      <c r="AH270" s="6"/>
      <c r="AI270" s="105"/>
      <c r="AJ270" s="105"/>
      <c r="AK270" s="6"/>
      <c r="AL270" s="6"/>
      <c r="AM270" s="61"/>
      <c r="AN270" s="6"/>
      <c r="AO270" s="6"/>
      <c r="AP270" s="6"/>
      <c r="AQ270" s="175"/>
      <c r="AR270" s="174"/>
      <c r="AS270" s="37"/>
      <c r="AT270" s="174"/>
    </row>
    <row r="271" spans="1:46" outlineLevel="1" x14ac:dyDescent="0.25">
      <c r="A271" s="21">
        <f t="shared" si="4"/>
        <v>263</v>
      </c>
      <c r="B271" s="319"/>
      <c r="C271" s="104" t="s">
        <v>328</v>
      </c>
      <c r="D271" s="116">
        <v>356</v>
      </c>
      <c r="E271" s="38">
        <f>'A-RR Cross-Reference 2024'!AR271</f>
        <v>2972548.4400000009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105"/>
      <c r="AD271" s="6"/>
      <c r="AE271" s="105"/>
      <c r="AF271" s="105"/>
      <c r="AG271" s="105"/>
      <c r="AH271" s="6"/>
      <c r="AI271" s="105"/>
      <c r="AJ271" s="105"/>
      <c r="AK271" s="6"/>
      <c r="AL271" s="6"/>
      <c r="AM271" s="61"/>
      <c r="AN271" s="6"/>
      <c r="AO271" s="6"/>
      <c r="AP271" s="6"/>
      <c r="AQ271" s="175"/>
      <c r="AR271" s="174"/>
      <c r="AS271" s="37"/>
      <c r="AT271" s="174"/>
    </row>
    <row r="272" spans="1:46" outlineLevel="1" x14ac:dyDescent="0.25">
      <c r="A272" s="21">
        <f t="shared" si="4"/>
        <v>264</v>
      </c>
      <c r="B272" s="319"/>
      <c r="C272" s="104" t="s">
        <v>316</v>
      </c>
      <c r="D272" s="117">
        <v>357</v>
      </c>
      <c r="E272" s="38">
        <f>'A-RR Cross-Reference 2024'!AR272</f>
        <v>558878.89</v>
      </c>
      <c r="AC272" s="105"/>
      <c r="AE272" s="105"/>
      <c r="AF272" s="105"/>
      <c r="AG272" s="105"/>
      <c r="AI272" s="105"/>
      <c r="AJ272" s="105"/>
      <c r="AM272" s="61"/>
      <c r="AO272" s="2"/>
      <c r="AP272" s="2"/>
      <c r="AQ272" s="175"/>
      <c r="AR272" s="174"/>
      <c r="AS272" s="37"/>
      <c r="AT272" s="174"/>
    </row>
    <row r="273" spans="1:46" ht="31.5" outlineLevel="1" x14ac:dyDescent="0.25">
      <c r="A273" s="21">
        <f t="shared" si="4"/>
        <v>265</v>
      </c>
      <c r="B273" s="319"/>
      <c r="C273" s="118" t="s">
        <v>329</v>
      </c>
      <c r="D273" s="119">
        <v>358</v>
      </c>
      <c r="E273" s="38">
        <f>'A-RR Cross-Reference 2024'!AR273</f>
        <v>0</v>
      </c>
      <c r="AO273" s="2"/>
      <c r="AP273" s="2"/>
      <c r="AQ273" s="175"/>
      <c r="AR273" s="174"/>
      <c r="AS273" s="37"/>
      <c r="AT273" s="174"/>
    </row>
    <row r="274" spans="1:46" outlineLevel="1" x14ac:dyDescent="0.25">
      <c r="A274" s="21">
        <f t="shared" si="4"/>
        <v>266</v>
      </c>
      <c r="B274" s="319"/>
      <c r="C274" s="304" t="s">
        <v>330</v>
      </c>
      <c r="D274" s="305"/>
      <c r="E274" s="108">
        <f>SUM(E261:E273)</f>
        <v>63830393.129999995</v>
      </c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9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</row>
    <row r="275" spans="1:46" outlineLevel="1" x14ac:dyDescent="0.25">
      <c r="A275" s="21">
        <f t="shared" si="4"/>
        <v>267</v>
      </c>
      <c r="B275" s="319"/>
      <c r="C275" s="120" t="s">
        <v>313</v>
      </c>
      <c r="D275" s="112">
        <v>360</v>
      </c>
      <c r="E275" s="38">
        <f>'A-RR Cross-Reference 2024'!AR275</f>
        <v>1704569.3799999992</v>
      </c>
      <c r="AC275" s="61"/>
      <c r="AE275" s="61"/>
      <c r="AF275" s="61"/>
      <c r="AG275" s="61"/>
      <c r="AI275" s="61"/>
      <c r="AJ275" s="61"/>
      <c r="AO275" s="2"/>
      <c r="AP275" s="2"/>
      <c r="AQ275" s="175"/>
      <c r="AR275" s="174"/>
      <c r="AS275" s="37"/>
      <c r="AT275" s="174"/>
    </row>
    <row r="276" spans="1:46" outlineLevel="1" x14ac:dyDescent="0.25">
      <c r="A276" s="21">
        <f t="shared" si="4"/>
        <v>268</v>
      </c>
      <c r="B276" s="319"/>
      <c r="C276" s="120" t="s">
        <v>314</v>
      </c>
      <c r="D276" s="112">
        <v>361</v>
      </c>
      <c r="E276" s="38">
        <f>'A-RR Cross-Reference 2024'!AR276</f>
        <v>4155602.1199999996</v>
      </c>
      <c r="AC276" s="61"/>
      <c r="AE276" s="61"/>
      <c r="AF276" s="61"/>
      <c r="AG276" s="61"/>
      <c r="AI276" s="61"/>
      <c r="AJ276" s="61"/>
      <c r="AO276" s="2"/>
      <c r="AP276" s="2"/>
      <c r="AQ276" s="175"/>
      <c r="AR276" s="174"/>
      <c r="AS276" s="37"/>
      <c r="AT276" s="174"/>
    </row>
    <row r="277" spans="1:46" outlineLevel="1" x14ac:dyDescent="0.25">
      <c r="A277" s="21">
        <f t="shared" si="4"/>
        <v>269</v>
      </c>
      <c r="B277" s="319"/>
      <c r="C277" s="120" t="s">
        <v>331</v>
      </c>
      <c r="D277" s="112">
        <v>362</v>
      </c>
      <c r="E277" s="38">
        <f>'A-RR Cross-Reference 2024'!AR277</f>
        <v>6459932.9800000004</v>
      </c>
      <c r="AC277" s="61"/>
      <c r="AE277" s="61"/>
      <c r="AF277" s="61"/>
      <c r="AG277" s="61"/>
      <c r="AI277" s="61"/>
      <c r="AJ277" s="61"/>
      <c r="AO277" s="2"/>
      <c r="AP277" s="2"/>
      <c r="AQ277" s="175"/>
      <c r="AR277" s="174"/>
      <c r="AS277" s="37"/>
      <c r="AT277" s="174"/>
    </row>
    <row r="278" spans="1:46" outlineLevel="1" x14ac:dyDescent="0.25">
      <c r="A278" s="21">
        <f t="shared" si="4"/>
        <v>270</v>
      </c>
      <c r="B278" s="319"/>
      <c r="C278" s="120" t="s">
        <v>328</v>
      </c>
      <c r="D278" s="112">
        <v>363</v>
      </c>
      <c r="E278" s="38">
        <f>'A-RR Cross-Reference 2024'!AR278</f>
        <v>3984038.93</v>
      </c>
      <c r="AC278" s="61"/>
      <c r="AE278" s="61"/>
      <c r="AF278" s="61"/>
      <c r="AG278" s="61"/>
      <c r="AI278" s="61"/>
      <c r="AJ278" s="61"/>
      <c r="AO278" s="2"/>
      <c r="AP278" s="2"/>
      <c r="AQ278" s="175"/>
      <c r="AR278" s="174"/>
      <c r="AS278" s="37"/>
      <c r="AT278" s="174"/>
    </row>
    <row r="279" spans="1:46" outlineLevel="1" x14ac:dyDescent="0.25">
      <c r="A279" s="21">
        <f t="shared" si="4"/>
        <v>271</v>
      </c>
      <c r="B279" s="319"/>
      <c r="C279" s="120" t="s">
        <v>332</v>
      </c>
      <c r="D279" s="121">
        <v>363.1</v>
      </c>
      <c r="E279" s="38">
        <f>'A-RR Cross-Reference 2024'!AR279</f>
        <v>0</v>
      </c>
      <c r="AO279" s="2"/>
      <c r="AP279" s="2"/>
      <c r="AQ279" s="175"/>
      <c r="AR279" s="174"/>
      <c r="AS279" s="37"/>
      <c r="AT279" s="174"/>
    </row>
    <row r="280" spans="1:46" outlineLevel="1" x14ac:dyDescent="0.25">
      <c r="A280" s="21">
        <f t="shared" si="4"/>
        <v>272</v>
      </c>
      <c r="B280" s="319"/>
      <c r="C280" s="120" t="s">
        <v>333</v>
      </c>
      <c r="D280" s="121">
        <v>363.2</v>
      </c>
      <c r="E280" s="38">
        <f>'A-RR Cross-Reference 2024'!AR280</f>
        <v>0</v>
      </c>
      <c r="AO280" s="2"/>
      <c r="AP280" s="2"/>
      <c r="AQ280" s="175"/>
      <c r="AR280" s="174"/>
      <c r="AS280" s="37"/>
      <c r="AT280" s="174"/>
    </row>
    <row r="281" spans="1:46" outlineLevel="1" x14ac:dyDescent="0.25">
      <c r="A281" s="21">
        <f t="shared" si="4"/>
        <v>273</v>
      </c>
      <c r="B281" s="319"/>
      <c r="C281" s="120" t="s">
        <v>334</v>
      </c>
      <c r="D281" s="121">
        <v>363.3</v>
      </c>
      <c r="E281" s="38">
        <f>'A-RR Cross-Reference 2024'!AR281</f>
        <v>0</v>
      </c>
      <c r="AO281" s="2"/>
      <c r="AP281" s="2"/>
      <c r="AQ281" s="175"/>
      <c r="AR281" s="174"/>
      <c r="AS281" s="37"/>
      <c r="AT281" s="174"/>
    </row>
    <row r="282" spans="1:46" outlineLevel="1" x14ac:dyDescent="0.25">
      <c r="A282" s="21">
        <f t="shared" si="4"/>
        <v>274</v>
      </c>
      <c r="B282" s="319"/>
      <c r="C282" s="120" t="s">
        <v>335</v>
      </c>
      <c r="D282" s="121">
        <v>363.4</v>
      </c>
      <c r="E282" s="38">
        <f>'A-RR Cross-Reference 2024'!AR282</f>
        <v>0</v>
      </c>
      <c r="AO282" s="2"/>
      <c r="AP282" s="2"/>
      <c r="AQ282" s="175"/>
      <c r="AR282" s="174"/>
      <c r="AS282" s="37"/>
      <c r="AT282" s="174"/>
    </row>
    <row r="283" spans="1:46" outlineLevel="1" x14ac:dyDescent="0.25">
      <c r="A283" s="21">
        <f t="shared" si="4"/>
        <v>275</v>
      </c>
      <c r="B283" s="319"/>
      <c r="C283" s="120" t="s">
        <v>336</v>
      </c>
      <c r="D283" s="121">
        <v>363.5</v>
      </c>
      <c r="E283" s="38">
        <f>'A-RR Cross-Reference 2024'!AR283</f>
        <v>0</v>
      </c>
      <c r="AO283" s="2"/>
      <c r="AP283" s="2"/>
      <c r="AQ283" s="175"/>
      <c r="AR283" s="174"/>
      <c r="AS283" s="37"/>
      <c r="AT283" s="174"/>
    </row>
    <row r="284" spans="1:46" ht="31.5" outlineLevel="1" x14ac:dyDescent="0.25">
      <c r="A284" s="21">
        <f t="shared" si="4"/>
        <v>276</v>
      </c>
      <c r="B284" s="319"/>
      <c r="C284" s="120" t="s">
        <v>337</v>
      </c>
      <c r="D284" s="121">
        <v>363.6</v>
      </c>
      <c r="E284" s="38">
        <f>'A-RR Cross-Reference 2024'!AR284</f>
        <v>0</v>
      </c>
      <c r="AO284" s="2"/>
      <c r="AP284" s="2"/>
      <c r="AQ284" s="175"/>
      <c r="AR284" s="174"/>
      <c r="AS284" s="37"/>
      <c r="AT284" s="174"/>
    </row>
    <row r="285" spans="1:46" outlineLevel="1" x14ac:dyDescent="0.25">
      <c r="A285" s="21">
        <f t="shared" si="4"/>
        <v>277</v>
      </c>
      <c r="B285" s="319"/>
      <c r="C285" s="304" t="s">
        <v>338</v>
      </c>
      <c r="D285" s="305"/>
      <c r="E285" s="108">
        <f t="shared" ref="E285" si="5">SUM(E275:E284)</f>
        <v>16304143.41</v>
      </c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</row>
    <row r="286" spans="1:46" outlineLevel="1" x14ac:dyDescent="0.25">
      <c r="A286" s="21">
        <f t="shared" si="4"/>
        <v>278</v>
      </c>
      <c r="B286" s="319"/>
      <c r="C286" s="120" t="s">
        <v>339</v>
      </c>
      <c r="D286" s="121">
        <v>364.1</v>
      </c>
      <c r="E286" s="38">
        <f>'A-RR Cross-Reference 2024'!AR286</f>
        <v>0</v>
      </c>
      <c r="AO286" s="2"/>
      <c r="AP286" s="2"/>
      <c r="AQ286" s="175"/>
      <c r="AR286" s="174"/>
      <c r="AS286" s="37"/>
      <c r="AT286" s="174"/>
    </row>
    <row r="287" spans="1:46" outlineLevel="1" x14ac:dyDescent="0.25">
      <c r="A287" s="21">
        <f t="shared" si="4"/>
        <v>279</v>
      </c>
      <c r="B287" s="319"/>
      <c r="C287" s="120" t="s">
        <v>340</v>
      </c>
      <c r="D287" s="121">
        <v>364.2</v>
      </c>
      <c r="E287" s="38">
        <f>'A-RR Cross-Reference 2024'!AR287</f>
        <v>0</v>
      </c>
      <c r="AO287" s="2"/>
      <c r="AP287" s="2"/>
      <c r="AQ287" s="175"/>
      <c r="AR287" s="174"/>
      <c r="AS287" s="37"/>
      <c r="AT287" s="174"/>
    </row>
    <row r="288" spans="1:46" outlineLevel="1" x14ac:dyDescent="0.25">
      <c r="A288" s="21">
        <f t="shared" si="4"/>
        <v>280</v>
      </c>
      <c r="B288" s="319"/>
      <c r="C288" s="120" t="s">
        <v>341</v>
      </c>
      <c r="D288" s="121">
        <v>364.3</v>
      </c>
      <c r="E288" s="38">
        <f>'A-RR Cross-Reference 2024'!AR288</f>
        <v>0</v>
      </c>
      <c r="AO288" s="2"/>
      <c r="AP288" s="2"/>
      <c r="AQ288" s="175"/>
      <c r="AR288" s="174"/>
      <c r="AS288" s="37"/>
      <c r="AT288" s="174"/>
    </row>
    <row r="289" spans="1:46" outlineLevel="1" x14ac:dyDescent="0.25">
      <c r="A289" s="21">
        <f t="shared" si="4"/>
        <v>281</v>
      </c>
      <c r="B289" s="319"/>
      <c r="C289" s="120" t="s">
        <v>342</v>
      </c>
      <c r="D289" s="121">
        <v>364.4</v>
      </c>
      <c r="E289" s="38">
        <f>'A-RR Cross-Reference 2024'!AR289</f>
        <v>2837048.13</v>
      </c>
      <c r="AC289" s="61"/>
      <c r="AE289" s="61"/>
      <c r="AF289" s="61"/>
      <c r="AG289" s="61"/>
      <c r="AI289" s="61"/>
      <c r="AJ289" s="61"/>
      <c r="AO289" s="2"/>
      <c r="AP289" s="2"/>
      <c r="AQ289" s="175"/>
      <c r="AR289" s="174"/>
      <c r="AS289" s="37"/>
      <c r="AT289" s="174"/>
    </row>
    <row r="290" spans="1:46" outlineLevel="1" x14ac:dyDescent="0.25">
      <c r="A290" s="21">
        <f t="shared" si="4"/>
        <v>282</v>
      </c>
      <c r="B290" s="319"/>
      <c r="C290" s="120" t="s">
        <v>335</v>
      </c>
      <c r="D290" s="121">
        <v>364.5</v>
      </c>
      <c r="E290" s="38">
        <f>'A-RR Cross-Reference 2024'!AR290</f>
        <v>0</v>
      </c>
      <c r="AO290" s="2"/>
      <c r="AP290" s="2"/>
      <c r="AQ290" s="175"/>
      <c r="AR290" s="174"/>
      <c r="AS290" s="37"/>
      <c r="AT290" s="174"/>
    </row>
    <row r="291" spans="1:46" outlineLevel="1" x14ac:dyDescent="0.25">
      <c r="A291" s="21">
        <f t="shared" si="4"/>
        <v>283</v>
      </c>
      <c r="B291" s="319"/>
      <c r="C291" s="120" t="s">
        <v>343</v>
      </c>
      <c r="D291" s="121">
        <v>364.6</v>
      </c>
      <c r="E291" s="38">
        <f>'A-RR Cross-Reference 2024'!AR291</f>
        <v>0</v>
      </c>
      <c r="AO291" s="2"/>
      <c r="AP291" s="2"/>
      <c r="AQ291" s="175"/>
      <c r="AR291" s="174"/>
      <c r="AS291" s="37"/>
      <c r="AT291" s="174"/>
    </row>
    <row r="292" spans="1:46" outlineLevel="1" x14ac:dyDescent="0.25">
      <c r="A292" s="21">
        <f t="shared" si="4"/>
        <v>284</v>
      </c>
      <c r="B292" s="319"/>
      <c r="C292" s="120" t="s">
        <v>344</v>
      </c>
      <c r="D292" s="121">
        <v>364.7</v>
      </c>
      <c r="E292" s="38">
        <f>'A-RR Cross-Reference 2024'!AR292</f>
        <v>0</v>
      </c>
      <c r="AO292" s="2"/>
      <c r="AP292" s="2"/>
      <c r="AQ292" s="175"/>
      <c r="AR292" s="174"/>
      <c r="AS292" s="37"/>
      <c r="AT292" s="174"/>
    </row>
    <row r="293" spans="1:46" outlineLevel="1" x14ac:dyDescent="0.25">
      <c r="A293" s="21">
        <f t="shared" si="4"/>
        <v>285</v>
      </c>
      <c r="B293" s="319"/>
      <c r="C293" s="120" t="s">
        <v>336</v>
      </c>
      <c r="D293" s="121">
        <v>364.8</v>
      </c>
      <c r="E293" s="38">
        <f>'A-RR Cross-Reference 2024'!AR293</f>
        <v>0</v>
      </c>
      <c r="AO293" s="2"/>
      <c r="AP293" s="2"/>
      <c r="AQ293" s="175"/>
      <c r="AR293" s="174"/>
      <c r="AS293" s="37"/>
      <c r="AT293" s="174"/>
    </row>
    <row r="294" spans="1:46" ht="31.5" outlineLevel="1" x14ac:dyDescent="0.25">
      <c r="A294" s="21">
        <f t="shared" si="4"/>
        <v>286</v>
      </c>
      <c r="B294" s="319"/>
      <c r="C294" s="120" t="s">
        <v>345</v>
      </c>
      <c r="D294" s="121">
        <v>364.9</v>
      </c>
      <c r="E294" s="38">
        <f>'A-RR Cross-Reference 2024'!AR294</f>
        <v>1370782.38</v>
      </c>
      <c r="AO294" s="2"/>
      <c r="AP294" s="2"/>
      <c r="AQ294" s="175"/>
      <c r="AR294" s="174"/>
      <c r="AS294" s="37"/>
      <c r="AT294" s="174"/>
    </row>
    <row r="295" spans="1:46" outlineLevel="1" x14ac:dyDescent="0.25">
      <c r="A295" s="21">
        <f t="shared" si="4"/>
        <v>287</v>
      </c>
      <c r="B295" s="319"/>
      <c r="C295" s="304" t="s">
        <v>346</v>
      </c>
      <c r="D295" s="305"/>
      <c r="E295" s="108">
        <f t="shared" ref="E295" si="6">SUM(E286:E294)</f>
        <v>4207830.51</v>
      </c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</row>
    <row r="296" spans="1:46" outlineLevel="1" x14ac:dyDescent="0.25">
      <c r="A296" s="21">
        <f t="shared" si="4"/>
        <v>288</v>
      </c>
      <c r="B296" s="319"/>
      <c r="C296" s="120" t="s">
        <v>313</v>
      </c>
      <c r="D296" s="121">
        <v>365.1</v>
      </c>
      <c r="E296" s="38">
        <f>'A-RR Cross-Reference 2024'!AR296</f>
        <v>0</v>
      </c>
      <c r="AC296" s="61"/>
      <c r="AE296" s="61"/>
      <c r="AF296" s="61"/>
      <c r="AG296" s="61"/>
      <c r="AI296" s="61"/>
      <c r="AJ296" s="61"/>
      <c r="AO296" s="2"/>
      <c r="AP296" s="2"/>
      <c r="AQ296" s="175"/>
      <c r="AR296" s="174"/>
      <c r="AS296" s="37"/>
      <c r="AT296" s="174"/>
    </row>
    <row r="297" spans="1:46" outlineLevel="1" x14ac:dyDescent="0.25">
      <c r="A297" s="21">
        <f t="shared" si="4"/>
        <v>289</v>
      </c>
      <c r="B297" s="319"/>
      <c r="C297" s="120" t="s">
        <v>320</v>
      </c>
      <c r="D297" s="121">
        <v>365.2</v>
      </c>
      <c r="E297" s="38">
        <f>'A-RR Cross-Reference 2024'!AR297</f>
        <v>0</v>
      </c>
      <c r="AO297" s="2"/>
      <c r="AP297" s="2"/>
      <c r="AQ297" s="175"/>
      <c r="AR297" s="174"/>
      <c r="AS297" s="37"/>
      <c r="AT297" s="174"/>
    </row>
    <row r="298" spans="1:46" outlineLevel="1" x14ac:dyDescent="0.25">
      <c r="A298" s="21">
        <f t="shared" si="4"/>
        <v>290</v>
      </c>
      <c r="B298" s="319"/>
      <c r="C298" s="120" t="s">
        <v>314</v>
      </c>
      <c r="D298" s="112">
        <v>366</v>
      </c>
      <c r="E298" s="38">
        <f>'A-RR Cross-Reference 2024'!AR298</f>
        <v>0</v>
      </c>
      <c r="AO298" s="2"/>
      <c r="AP298" s="2"/>
      <c r="AQ298" s="175"/>
      <c r="AR298" s="174"/>
      <c r="AS298" s="37"/>
      <c r="AT298" s="174"/>
    </row>
    <row r="299" spans="1:46" x14ac:dyDescent="0.25">
      <c r="A299" s="21">
        <f t="shared" si="4"/>
        <v>291</v>
      </c>
      <c r="B299" s="319"/>
      <c r="C299" s="120" t="s">
        <v>347</v>
      </c>
      <c r="D299" s="112">
        <v>367</v>
      </c>
      <c r="E299" s="38">
        <f>'A-RR Cross-Reference 2024'!AR299</f>
        <v>0</v>
      </c>
      <c r="AO299" s="2"/>
      <c r="AP299" s="2"/>
      <c r="AQ299" s="175"/>
      <c r="AR299" s="174"/>
      <c r="AS299" s="37"/>
      <c r="AT299" s="174"/>
    </row>
    <row r="300" spans="1:46" outlineLevel="1" x14ac:dyDescent="0.25">
      <c r="A300" s="21">
        <f t="shared" si="4"/>
        <v>292</v>
      </c>
      <c r="B300" s="319"/>
      <c r="C300" s="120" t="s">
        <v>326</v>
      </c>
      <c r="D300" s="112">
        <v>368</v>
      </c>
      <c r="E300" s="38">
        <f>'A-RR Cross-Reference 2024'!AR300</f>
        <v>0</v>
      </c>
      <c r="AO300" s="2"/>
      <c r="AP300" s="2"/>
      <c r="AQ300" s="175"/>
      <c r="AR300" s="174"/>
      <c r="AS300" s="37"/>
      <c r="AT300" s="174"/>
    </row>
    <row r="301" spans="1:46" ht="31.5" outlineLevel="1" x14ac:dyDescent="0.25">
      <c r="A301" s="21">
        <f t="shared" si="4"/>
        <v>293</v>
      </c>
      <c r="B301" s="319"/>
      <c r="C301" s="120" t="s">
        <v>348</v>
      </c>
      <c r="D301" s="112">
        <v>369</v>
      </c>
      <c r="E301" s="38">
        <f>'A-RR Cross-Reference 2024'!AR301</f>
        <v>0</v>
      </c>
      <c r="AO301" s="2"/>
      <c r="AP301" s="2"/>
      <c r="AQ301" s="175"/>
      <c r="AR301" s="174"/>
      <c r="AS301" s="37"/>
      <c r="AT301" s="174"/>
    </row>
    <row r="302" spans="1:46" ht="14.45" customHeight="1" outlineLevel="1" x14ac:dyDescent="0.25">
      <c r="A302" s="21">
        <f t="shared" si="4"/>
        <v>294</v>
      </c>
      <c r="B302" s="319"/>
      <c r="C302" s="120" t="s">
        <v>349</v>
      </c>
      <c r="D302" s="112">
        <v>370</v>
      </c>
      <c r="E302" s="38">
        <f>'A-RR Cross-Reference 2024'!AR302</f>
        <v>0</v>
      </c>
      <c r="AO302" s="2"/>
      <c r="AP302" s="2"/>
      <c r="AQ302" s="175"/>
      <c r="AR302" s="174"/>
      <c r="AS302" s="37"/>
      <c r="AT302" s="174"/>
    </row>
    <row r="303" spans="1:46" ht="14.45" customHeight="1" outlineLevel="1" x14ac:dyDescent="0.25">
      <c r="A303" s="21">
        <f t="shared" si="4"/>
        <v>295</v>
      </c>
      <c r="B303" s="319"/>
      <c r="C303" s="120" t="s">
        <v>316</v>
      </c>
      <c r="D303" s="112">
        <v>371</v>
      </c>
      <c r="E303" s="38">
        <f>'A-RR Cross-Reference 2024'!AR303</f>
        <v>0</v>
      </c>
      <c r="AO303" s="2"/>
      <c r="AP303" s="2"/>
      <c r="AQ303" s="175"/>
      <c r="AR303" s="174"/>
      <c r="AS303" s="37"/>
      <c r="AT303" s="174"/>
    </row>
    <row r="304" spans="1:46" ht="14.45" customHeight="1" outlineLevel="1" x14ac:dyDescent="0.25">
      <c r="A304" s="21">
        <f t="shared" si="4"/>
        <v>296</v>
      </c>
      <c r="B304" s="319"/>
      <c r="C304" s="118" t="s">
        <v>350</v>
      </c>
      <c r="D304" s="123">
        <v>372</v>
      </c>
      <c r="E304" s="38">
        <f>'A-RR Cross-Reference 2024'!AR304</f>
        <v>0</v>
      </c>
      <c r="AO304" s="2"/>
      <c r="AP304" s="2"/>
      <c r="AQ304" s="175"/>
      <c r="AR304" s="174"/>
      <c r="AS304" s="37"/>
      <c r="AT304" s="174"/>
    </row>
    <row r="305" spans="1:46" ht="14.45" customHeight="1" outlineLevel="1" x14ac:dyDescent="0.25">
      <c r="A305" s="21">
        <f t="shared" si="4"/>
        <v>297</v>
      </c>
      <c r="B305" s="319"/>
      <c r="C305" s="304" t="s">
        <v>351</v>
      </c>
      <c r="D305" s="305"/>
      <c r="E305" s="108">
        <f t="shared" ref="E305" si="7">SUM(E296:E304)</f>
        <v>0</v>
      </c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</row>
    <row r="306" spans="1:46" ht="14.45" customHeight="1" outlineLevel="1" x14ac:dyDescent="0.25">
      <c r="A306" s="21">
        <f t="shared" si="4"/>
        <v>298</v>
      </c>
      <c r="B306" s="319"/>
      <c r="C306" s="120" t="s">
        <v>313</v>
      </c>
      <c r="D306" s="112">
        <v>374</v>
      </c>
      <c r="E306" s="38">
        <f>'A-RR Cross-Reference 2024'!AR306</f>
        <v>23808778.160000004</v>
      </c>
      <c r="AC306" s="61"/>
      <c r="AE306" s="61"/>
      <c r="AF306" s="61"/>
      <c r="AG306" s="61"/>
      <c r="AI306" s="61"/>
      <c r="AJ306" s="61"/>
      <c r="AM306" s="61"/>
      <c r="AO306" s="2"/>
      <c r="AP306" s="2"/>
      <c r="AQ306" s="175"/>
      <c r="AR306" s="174"/>
      <c r="AS306" s="37"/>
      <c r="AT306" s="174"/>
    </row>
    <row r="307" spans="1:46" ht="14.45" customHeight="1" outlineLevel="1" x14ac:dyDescent="0.25">
      <c r="A307" s="21">
        <f t="shared" si="4"/>
        <v>299</v>
      </c>
      <c r="B307" s="319"/>
      <c r="C307" s="120" t="s">
        <v>314</v>
      </c>
      <c r="D307" s="112">
        <v>375</v>
      </c>
      <c r="E307" s="38">
        <f>'A-RR Cross-Reference 2024'!AR307</f>
        <v>21158555.32</v>
      </c>
      <c r="X307" s="105"/>
      <c r="AC307" s="61"/>
      <c r="AE307" s="61"/>
      <c r="AF307" s="61"/>
      <c r="AG307" s="61"/>
      <c r="AI307" s="61"/>
      <c r="AJ307" s="61"/>
      <c r="AK307" s="61"/>
      <c r="AM307" s="61"/>
      <c r="AO307" s="2"/>
      <c r="AP307" s="2"/>
      <c r="AQ307" s="175"/>
      <c r="AR307" s="174"/>
      <c r="AS307" s="37"/>
      <c r="AT307" s="174"/>
    </row>
    <row r="308" spans="1:46" ht="14.45" customHeight="1" outlineLevel="1" x14ac:dyDescent="0.25">
      <c r="A308" s="21">
        <f t="shared" si="4"/>
        <v>300</v>
      </c>
      <c r="B308" s="319"/>
      <c r="C308" s="120" t="s">
        <v>347</v>
      </c>
      <c r="D308" s="112">
        <v>376</v>
      </c>
      <c r="E308" s="38">
        <f>'A-RR Cross-Reference 2024'!AR308</f>
        <v>2672820628.8691669</v>
      </c>
      <c r="X308" s="105"/>
      <c r="AC308" s="61"/>
      <c r="AE308" s="61"/>
      <c r="AF308" s="61"/>
      <c r="AG308" s="61"/>
      <c r="AI308" s="61"/>
      <c r="AJ308" s="61"/>
      <c r="AK308" s="61"/>
      <c r="AL308" s="61"/>
      <c r="AM308" s="61"/>
      <c r="AO308" s="2"/>
      <c r="AP308" s="2"/>
      <c r="AQ308" s="175"/>
      <c r="AR308" s="174"/>
      <c r="AS308" s="37"/>
      <c r="AT308" s="174"/>
    </row>
    <row r="309" spans="1:46" ht="14.45" customHeight="1" x14ac:dyDescent="0.25">
      <c r="A309" s="21">
        <f t="shared" si="4"/>
        <v>301</v>
      </c>
      <c r="B309" s="319"/>
      <c r="C309" s="120" t="s">
        <v>326</v>
      </c>
      <c r="D309" s="112">
        <v>377</v>
      </c>
      <c r="E309" s="38">
        <f>'A-RR Cross-Reference 2024'!AR309</f>
        <v>0</v>
      </c>
      <c r="X309" s="105"/>
      <c r="AC309" s="61"/>
      <c r="AE309" s="61"/>
      <c r="AF309" s="61"/>
      <c r="AG309" s="61"/>
      <c r="AI309" s="61"/>
      <c r="AJ309" s="61"/>
      <c r="AM309" s="61"/>
      <c r="AO309" s="2"/>
      <c r="AP309" s="2"/>
      <c r="AQ309" s="175"/>
      <c r="AR309" s="174"/>
      <c r="AS309" s="37"/>
      <c r="AT309" s="174"/>
    </row>
    <row r="310" spans="1:46" ht="31.5" outlineLevel="1" x14ac:dyDescent="0.25">
      <c r="A310" s="21">
        <f t="shared" si="4"/>
        <v>302</v>
      </c>
      <c r="B310" s="319"/>
      <c r="C310" s="120" t="s">
        <v>352</v>
      </c>
      <c r="D310" s="112">
        <v>378</v>
      </c>
      <c r="E310" s="38">
        <f>'A-RR Cross-Reference 2024'!AR310</f>
        <v>161119909.68583333</v>
      </c>
      <c r="X310" s="105"/>
      <c r="AC310" s="61"/>
      <c r="AE310" s="61"/>
      <c r="AF310" s="61"/>
      <c r="AG310" s="61"/>
      <c r="AI310" s="61"/>
      <c r="AJ310" s="61"/>
      <c r="AK310" s="61"/>
      <c r="AM310" s="61"/>
      <c r="AO310" s="2"/>
      <c r="AP310" s="2"/>
      <c r="AQ310" s="175"/>
      <c r="AR310" s="174"/>
      <c r="AS310" s="37"/>
      <c r="AT310" s="174"/>
    </row>
    <row r="311" spans="1:46" ht="31.5" outlineLevel="1" x14ac:dyDescent="0.25">
      <c r="A311" s="21">
        <f t="shared" si="4"/>
        <v>303</v>
      </c>
      <c r="B311" s="319"/>
      <c r="C311" s="120" t="s">
        <v>353</v>
      </c>
      <c r="D311" s="112">
        <v>379</v>
      </c>
      <c r="E311" s="38">
        <f>'A-RR Cross-Reference 2024'!AR311</f>
        <v>0</v>
      </c>
      <c r="X311" s="105"/>
      <c r="AC311" s="61"/>
      <c r="AE311" s="61"/>
      <c r="AF311" s="61"/>
      <c r="AG311" s="61"/>
      <c r="AI311" s="61"/>
      <c r="AJ311" s="61"/>
      <c r="AM311" s="61"/>
      <c r="AO311" s="2"/>
      <c r="AP311" s="2"/>
      <c r="AQ311" s="175"/>
      <c r="AR311" s="174"/>
      <c r="AS311" s="37"/>
      <c r="AT311" s="174"/>
    </row>
    <row r="312" spans="1:46" outlineLevel="1" x14ac:dyDescent="0.25">
      <c r="A312" s="21">
        <f t="shared" si="4"/>
        <v>304</v>
      </c>
      <c r="B312" s="319"/>
      <c r="C312" s="120" t="s">
        <v>354</v>
      </c>
      <c r="D312" s="112">
        <v>380</v>
      </c>
      <c r="E312" s="38">
        <f>'A-RR Cross-Reference 2024'!AR312</f>
        <v>1502288551.6004169</v>
      </c>
      <c r="X312" s="61"/>
      <c r="AC312" s="61"/>
      <c r="AE312" s="61"/>
      <c r="AF312" s="61"/>
      <c r="AG312" s="61"/>
      <c r="AI312" s="61"/>
      <c r="AJ312" s="61"/>
      <c r="AK312" s="61"/>
      <c r="AM312" s="61"/>
      <c r="AO312" s="2"/>
      <c r="AP312" s="2"/>
      <c r="AQ312" s="175"/>
      <c r="AR312" s="174"/>
      <c r="AS312" s="37"/>
      <c r="AT312" s="174"/>
    </row>
    <row r="313" spans="1:46" outlineLevel="1" x14ac:dyDescent="0.25">
      <c r="A313" s="21">
        <f t="shared" si="4"/>
        <v>305</v>
      </c>
      <c r="B313" s="319"/>
      <c r="C313" s="120" t="s">
        <v>355</v>
      </c>
      <c r="D313" s="112">
        <v>381</v>
      </c>
      <c r="E313" s="38">
        <f>'A-RR Cross-Reference 2024'!AR313</f>
        <v>120255473.49458335</v>
      </c>
      <c r="X313" s="61"/>
      <c r="AC313" s="61"/>
      <c r="AE313" s="61"/>
      <c r="AF313" s="61"/>
      <c r="AG313" s="61"/>
      <c r="AI313" s="61"/>
      <c r="AJ313" s="61"/>
      <c r="AK313" s="61"/>
      <c r="AM313" s="61"/>
      <c r="AO313" s="2"/>
      <c r="AP313" s="2"/>
      <c r="AQ313" s="175"/>
      <c r="AR313" s="174"/>
      <c r="AS313" s="37"/>
      <c r="AT313" s="174"/>
    </row>
    <row r="314" spans="1:46" outlineLevel="1" x14ac:dyDescent="0.25">
      <c r="A314" s="21">
        <f t="shared" si="4"/>
        <v>306</v>
      </c>
      <c r="B314" s="319"/>
      <c r="C314" s="120" t="s">
        <v>356</v>
      </c>
      <c r="D314" s="112">
        <v>382</v>
      </c>
      <c r="E314" s="38">
        <f>'A-RR Cross-Reference 2024'!AR314</f>
        <v>277378585.31333333</v>
      </c>
      <c r="X314" s="61"/>
      <c r="AC314" s="61"/>
      <c r="AE314" s="61"/>
      <c r="AF314" s="61"/>
      <c r="AG314" s="61"/>
      <c r="AI314" s="61"/>
      <c r="AJ314" s="61"/>
      <c r="AK314" s="61"/>
      <c r="AM314" s="61"/>
      <c r="AO314" s="2"/>
      <c r="AP314" s="2"/>
      <c r="AQ314" s="175"/>
      <c r="AR314" s="174"/>
      <c r="AS314" s="37"/>
      <c r="AT314" s="174"/>
    </row>
    <row r="315" spans="1:46" outlineLevel="1" x14ac:dyDescent="0.25">
      <c r="A315" s="21">
        <f t="shared" si="4"/>
        <v>307</v>
      </c>
      <c r="B315" s="319"/>
      <c r="C315" s="120" t="s">
        <v>357</v>
      </c>
      <c r="D315" s="112">
        <v>383</v>
      </c>
      <c r="E315" s="38">
        <f>'A-RR Cross-Reference 2024'!AR315</f>
        <v>19781637.452500004</v>
      </c>
      <c r="X315" s="61"/>
      <c r="AC315" s="61"/>
      <c r="AE315" s="61"/>
      <c r="AF315" s="61"/>
      <c r="AG315" s="61"/>
      <c r="AI315" s="61"/>
      <c r="AJ315" s="61"/>
      <c r="AK315" s="61"/>
      <c r="AM315" s="61"/>
      <c r="AO315" s="2"/>
      <c r="AP315" s="2"/>
      <c r="AQ315" s="175"/>
      <c r="AR315" s="174"/>
      <c r="AS315" s="37"/>
      <c r="AT315" s="174"/>
    </row>
    <row r="316" spans="1:46" outlineLevel="1" x14ac:dyDescent="0.25">
      <c r="A316" s="21">
        <f t="shared" ref="A316:A379" si="8">A315+1</f>
        <v>308</v>
      </c>
      <c r="B316" s="319"/>
      <c r="C316" s="120" t="s">
        <v>358</v>
      </c>
      <c r="D316" s="112">
        <v>384</v>
      </c>
      <c r="E316" s="38">
        <f>'A-RR Cross-Reference 2024'!AR316</f>
        <v>83586215.860416681</v>
      </c>
      <c r="X316" s="61"/>
      <c r="AC316" s="61"/>
      <c r="AE316" s="61"/>
      <c r="AF316" s="61"/>
      <c r="AG316" s="61"/>
      <c r="AI316" s="61"/>
      <c r="AJ316" s="61"/>
      <c r="AK316" s="61"/>
      <c r="AM316" s="61"/>
      <c r="AO316" s="2"/>
      <c r="AP316" s="2"/>
      <c r="AQ316" s="175"/>
      <c r="AR316" s="174"/>
      <c r="AS316" s="37"/>
      <c r="AT316" s="174"/>
    </row>
    <row r="317" spans="1:46" ht="31.5" outlineLevel="1" x14ac:dyDescent="0.25">
      <c r="A317" s="21">
        <f t="shared" si="8"/>
        <v>309</v>
      </c>
      <c r="B317" s="319"/>
      <c r="C317" s="120" t="s">
        <v>359</v>
      </c>
      <c r="D317" s="112">
        <v>385</v>
      </c>
      <c r="E317" s="38">
        <f>'A-RR Cross-Reference 2024'!AR317</f>
        <v>55125542.297083333</v>
      </c>
      <c r="X317" s="61"/>
      <c r="AC317" s="61"/>
      <c r="AE317" s="61"/>
      <c r="AF317" s="61"/>
      <c r="AG317" s="61"/>
      <c r="AI317" s="61"/>
      <c r="AJ317" s="61"/>
      <c r="AK317" s="61"/>
      <c r="AM317" s="61"/>
      <c r="AO317" s="2"/>
      <c r="AP317" s="2"/>
      <c r="AQ317" s="175"/>
      <c r="AR317" s="174"/>
      <c r="AS317" s="37"/>
      <c r="AT317" s="174"/>
    </row>
    <row r="318" spans="1:46" outlineLevel="1" x14ac:dyDescent="0.25">
      <c r="A318" s="21">
        <f t="shared" si="8"/>
        <v>310</v>
      </c>
      <c r="B318" s="319"/>
      <c r="C318" s="120" t="s">
        <v>360</v>
      </c>
      <c r="D318" s="112">
        <v>386</v>
      </c>
      <c r="E318" s="38">
        <f>'A-RR Cross-Reference 2024'!AR318</f>
        <v>1414887.2274999991</v>
      </c>
      <c r="X318" s="61"/>
      <c r="AC318" s="61"/>
      <c r="AE318" s="61"/>
      <c r="AF318" s="61"/>
      <c r="AG318" s="61"/>
      <c r="AI318" s="61"/>
      <c r="AJ318" s="61"/>
      <c r="AM318" s="61"/>
      <c r="AO318" s="2"/>
      <c r="AP318" s="2"/>
      <c r="AQ318" s="175"/>
      <c r="AR318" s="174"/>
      <c r="AS318" s="37"/>
      <c r="AT318" s="174"/>
    </row>
    <row r="319" spans="1:46" outlineLevel="1" x14ac:dyDescent="0.25">
      <c r="A319" s="21">
        <f t="shared" si="8"/>
        <v>311</v>
      </c>
      <c r="B319" s="319"/>
      <c r="C319" s="120" t="s">
        <v>316</v>
      </c>
      <c r="D319" s="112">
        <v>387</v>
      </c>
      <c r="E319" s="38">
        <f>'A-RR Cross-Reference 2024'!AR319</f>
        <v>5445680.6616666662</v>
      </c>
      <c r="X319" s="61"/>
      <c r="AC319" s="61"/>
      <c r="AE319" s="61"/>
      <c r="AF319" s="61"/>
      <c r="AG319" s="61"/>
      <c r="AI319" s="61"/>
      <c r="AJ319" s="61"/>
      <c r="AM319" s="61"/>
      <c r="AO319" s="2"/>
      <c r="AP319" s="2"/>
      <c r="AQ319" s="175"/>
      <c r="AR319" s="174"/>
      <c r="AS319" s="37"/>
      <c r="AT319" s="174"/>
    </row>
    <row r="320" spans="1:46" outlineLevel="1" x14ac:dyDescent="0.25">
      <c r="A320" s="21">
        <f t="shared" si="8"/>
        <v>312</v>
      </c>
      <c r="B320" s="319"/>
      <c r="C320" s="120" t="s">
        <v>361</v>
      </c>
      <c r="D320" s="112">
        <v>388</v>
      </c>
      <c r="E320" s="38">
        <f>'A-RR Cross-Reference 2024'!AR320</f>
        <v>25778389.165989999</v>
      </c>
      <c r="X320" s="61"/>
      <c r="AC320" s="61"/>
      <c r="AE320" s="61"/>
      <c r="AF320" s="61"/>
      <c r="AG320" s="61"/>
      <c r="AI320" s="61"/>
      <c r="AJ320" s="61"/>
      <c r="AO320" s="2"/>
      <c r="AP320" s="2"/>
      <c r="AQ320" s="175"/>
      <c r="AR320" s="174"/>
      <c r="AS320" s="37"/>
      <c r="AT320" s="174"/>
    </row>
    <row r="321" spans="1:46" outlineLevel="1" x14ac:dyDescent="0.25">
      <c r="A321" s="21">
        <f t="shared" si="8"/>
        <v>313</v>
      </c>
      <c r="B321" s="319"/>
      <c r="C321" s="304" t="s">
        <v>362</v>
      </c>
      <c r="D321" s="305"/>
      <c r="E321" s="108">
        <f t="shared" ref="E321" si="9">SUM(E306:E320)</f>
        <v>4969962835.10849</v>
      </c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9"/>
      <c r="AJ321" s="109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</row>
    <row r="322" spans="1:46" outlineLevel="1" x14ac:dyDescent="0.25">
      <c r="A322" s="21">
        <f t="shared" si="8"/>
        <v>314</v>
      </c>
      <c r="B322" s="319"/>
      <c r="C322" s="120" t="s">
        <v>313</v>
      </c>
      <c r="D322" s="112">
        <v>389</v>
      </c>
      <c r="E322" s="38">
        <f>'A-RR Cross-Reference 2024'!AR322</f>
        <v>23918352.774112005</v>
      </c>
      <c r="AC322" s="61"/>
      <c r="AE322" s="61"/>
      <c r="AF322" s="61"/>
      <c r="AG322" s="61"/>
      <c r="AI322" s="61"/>
      <c r="AJ322" s="61"/>
      <c r="AL322" s="61"/>
      <c r="AM322" s="61"/>
      <c r="AO322" s="2"/>
      <c r="AP322" s="2"/>
      <c r="AQ322" s="175"/>
      <c r="AR322" s="174"/>
      <c r="AS322" s="37"/>
      <c r="AT322" s="174"/>
    </row>
    <row r="323" spans="1:46" outlineLevel="1" x14ac:dyDescent="0.25">
      <c r="A323" s="21">
        <f t="shared" si="8"/>
        <v>315</v>
      </c>
      <c r="B323" s="319"/>
      <c r="C323" s="120" t="s">
        <v>314</v>
      </c>
      <c r="D323" s="112">
        <v>390</v>
      </c>
      <c r="E323" s="38">
        <f>'A-RR Cross-Reference 2024'!AR323</f>
        <v>91514550.792091399</v>
      </c>
      <c r="X323" s="61"/>
      <c r="AC323" s="61"/>
      <c r="AE323" s="61"/>
      <c r="AF323" s="61"/>
      <c r="AG323" s="61"/>
      <c r="AI323" s="61"/>
      <c r="AJ323" s="61"/>
      <c r="AM323" s="61"/>
      <c r="AO323" s="2"/>
      <c r="AP323" s="2"/>
      <c r="AQ323" s="175"/>
      <c r="AR323" s="174"/>
      <c r="AS323" s="37"/>
      <c r="AT323" s="174"/>
    </row>
    <row r="324" spans="1:46" outlineLevel="1" x14ac:dyDescent="0.25">
      <c r="A324" s="21">
        <f t="shared" si="8"/>
        <v>316</v>
      </c>
      <c r="B324" s="319"/>
      <c r="C324" s="120" t="s">
        <v>363</v>
      </c>
      <c r="D324" s="112">
        <v>391</v>
      </c>
      <c r="E324" s="38">
        <f>'A-RR Cross-Reference 2024'!AR324</f>
        <v>58432385.903973088</v>
      </c>
      <c r="X324" s="61"/>
      <c r="AC324" s="61"/>
      <c r="AE324" s="61"/>
      <c r="AF324" s="61"/>
      <c r="AG324" s="61"/>
      <c r="AI324" s="61"/>
      <c r="AJ324" s="61"/>
      <c r="AL324" s="61"/>
      <c r="AM324" s="61"/>
      <c r="AO324" s="2"/>
      <c r="AP324" s="2"/>
      <c r="AQ324" s="175"/>
      <c r="AR324" s="174"/>
      <c r="AS324" s="37"/>
      <c r="AT324" s="174"/>
    </row>
    <row r="325" spans="1:46" x14ac:dyDescent="0.25">
      <c r="A325" s="21">
        <f t="shared" si="8"/>
        <v>317</v>
      </c>
      <c r="B325" s="319"/>
      <c r="C325" s="120" t="s">
        <v>364</v>
      </c>
      <c r="D325" s="112">
        <v>392</v>
      </c>
      <c r="E325" s="38">
        <f>'A-RR Cross-Reference 2024'!AR325</f>
        <v>5043523.4747182503</v>
      </c>
      <c r="X325" s="61"/>
      <c r="AC325" s="61"/>
      <c r="AE325" s="61"/>
      <c r="AF325" s="61"/>
      <c r="AG325" s="61"/>
      <c r="AI325" s="61"/>
      <c r="AJ325" s="61"/>
      <c r="AM325" s="61"/>
      <c r="AO325" s="2"/>
      <c r="AP325" s="2"/>
      <c r="AQ325" s="175"/>
      <c r="AR325" s="174"/>
      <c r="AS325" s="37"/>
      <c r="AT325" s="174"/>
    </row>
    <row r="326" spans="1:46" outlineLevel="1" x14ac:dyDescent="0.25">
      <c r="A326" s="21">
        <f t="shared" si="8"/>
        <v>318</v>
      </c>
      <c r="B326" s="319"/>
      <c r="C326" s="120" t="s">
        <v>365</v>
      </c>
      <c r="D326" s="112">
        <v>393</v>
      </c>
      <c r="E326" s="38">
        <f>'A-RR Cross-Reference 2024'!AR326</f>
        <v>31531.307262000002</v>
      </c>
      <c r="X326" s="61"/>
      <c r="AC326" s="61"/>
      <c r="AE326" s="61"/>
      <c r="AF326" s="61"/>
      <c r="AG326" s="61"/>
      <c r="AI326" s="61"/>
      <c r="AJ326" s="61"/>
      <c r="AM326" s="61"/>
      <c r="AO326" s="2"/>
      <c r="AP326" s="2"/>
      <c r="AQ326" s="175"/>
      <c r="AR326" s="174"/>
      <c r="AS326" s="37"/>
      <c r="AT326" s="174"/>
    </row>
    <row r="327" spans="1:46" outlineLevel="1" x14ac:dyDescent="0.25">
      <c r="A327" s="21">
        <f t="shared" si="8"/>
        <v>319</v>
      </c>
      <c r="B327" s="319"/>
      <c r="C327" s="120" t="s">
        <v>366</v>
      </c>
      <c r="D327" s="112">
        <v>394</v>
      </c>
      <c r="E327" s="38">
        <f>'A-RR Cross-Reference 2024'!AR327</f>
        <v>10321334.913869999</v>
      </c>
      <c r="X327" s="61"/>
      <c r="AC327" s="61"/>
      <c r="AE327" s="61"/>
      <c r="AF327" s="61"/>
      <c r="AG327" s="61"/>
      <c r="AI327" s="61"/>
      <c r="AJ327" s="61"/>
      <c r="AM327" s="61"/>
      <c r="AO327" s="2"/>
      <c r="AP327" s="2"/>
      <c r="AQ327" s="175"/>
      <c r="AR327" s="174"/>
      <c r="AS327" s="37"/>
      <c r="AT327" s="174"/>
    </row>
    <row r="328" spans="1:46" outlineLevel="1" x14ac:dyDescent="0.25">
      <c r="A328" s="21">
        <f t="shared" si="8"/>
        <v>320</v>
      </c>
      <c r="B328" s="319"/>
      <c r="C328" s="120" t="s">
        <v>367</v>
      </c>
      <c r="D328" s="112">
        <v>395</v>
      </c>
      <c r="E328" s="38">
        <f>'A-RR Cross-Reference 2024'!AR328</f>
        <v>2918928.7500000005</v>
      </c>
      <c r="X328" s="61"/>
      <c r="AC328" s="61"/>
      <c r="AE328" s="61"/>
      <c r="AF328" s="61"/>
      <c r="AG328" s="61"/>
      <c r="AI328" s="61"/>
      <c r="AJ328" s="61"/>
      <c r="AM328" s="61"/>
      <c r="AO328" s="2"/>
      <c r="AP328" s="2"/>
      <c r="AQ328" s="175"/>
      <c r="AR328" s="174"/>
      <c r="AS328" s="37"/>
      <c r="AT328" s="174"/>
    </row>
    <row r="329" spans="1:46" outlineLevel="1" x14ac:dyDescent="0.25">
      <c r="A329" s="21">
        <f t="shared" si="8"/>
        <v>321</v>
      </c>
      <c r="B329" s="319"/>
      <c r="C329" s="120" t="s">
        <v>368</v>
      </c>
      <c r="D329" s="112">
        <v>396</v>
      </c>
      <c r="E329" s="38">
        <f>'A-RR Cross-Reference 2024'!AR329</f>
        <v>260186.1619985</v>
      </c>
      <c r="X329" s="61"/>
      <c r="AC329" s="61"/>
      <c r="AE329" s="61"/>
      <c r="AF329" s="61"/>
      <c r="AG329" s="61"/>
      <c r="AI329" s="61"/>
      <c r="AJ329" s="61"/>
      <c r="AM329" s="61"/>
      <c r="AO329" s="2"/>
      <c r="AP329" s="2"/>
      <c r="AQ329" s="175"/>
      <c r="AR329" s="174"/>
      <c r="AS329" s="37"/>
      <c r="AT329" s="174"/>
    </row>
    <row r="330" spans="1:46" outlineLevel="1" x14ac:dyDescent="0.25">
      <c r="A330" s="21">
        <f t="shared" si="8"/>
        <v>322</v>
      </c>
      <c r="B330" s="319"/>
      <c r="C330" s="120" t="s">
        <v>349</v>
      </c>
      <c r="D330" s="112">
        <v>397</v>
      </c>
      <c r="E330" s="38">
        <f>'A-RR Cross-Reference 2024'!AR330</f>
        <v>28201260.744770419</v>
      </c>
      <c r="X330" s="61"/>
      <c r="AC330" s="61"/>
      <c r="AE330" s="61"/>
      <c r="AF330" s="61"/>
      <c r="AG330" s="61"/>
      <c r="AI330" s="61"/>
      <c r="AJ330" s="61"/>
      <c r="AL330" s="61"/>
      <c r="AM330" s="61"/>
      <c r="AO330" s="2"/>
      <c r="AP330" s="2"/>
      <c r="AQ330" s="175"/>
      <c r="AR330" s="174"/>
      <c r="AS330" s="37"/>
      <c r="AT330" s="174"/>
    </row>
    <row r="331" spans="1:46" outlineLevel="1" x14ac:dyDescent="0.25">
      <c r="A331" s="21">
        <f t="shared" si="8"/>
        <v>323</v>
      </c>
      <c r="B331" s="319"/>
      <c r="C331" s="120" t="s">
        <v>369</v>
      </c>
      <c r="D331" s="112">
        <v>398</v>
      </c>
      <c r="E331" s="38">
        <f>'A-RR Cross-Reference 2024'!AR331</f>
        <v>382376.22353800002</v>
      </c>
      <c r="X331" s="61"/>
      <c r="AC331" s="61"/>
      <c r="AE331" s="61"/>
      <c r="AF331" s="61"/>
      <c r="AG331" s="61"/>
      <c r="AI331" s="61"/>
      <c r="AJ331" s="61"/>
      <c r="AL331" s="61"/>
      <c r="AM331" s="61"/>
      <c r="AO331" s="2"/>
      <c r="AP331" s="2"/>
      <c r="AQ331" s="175"/>
      <c r="AR331" s="174"/>
      <c r="AS331" s="37"/>
      <c r="AT331" s="174"/>
    </row>
    <row r="332" spans="1:46" outlineLevel="1" x14ac:dyDescent="0.25">
      <c r="A332" s="21">
        <f t="shared" si="8"/>
        <v>324</v>
      </c>
      <c r="B332" s="319"/>
      <c r="C332" s="120" t="s">
        <v>370</v>
      </c>
      <c r="D332" s="112">
        <v>399</v>
      </c>
      <c r="E332" s="38">
        <f>'A-RR Cross-Reference 2024'!AR332</f>
        <v>178792.64982800002</v>
      </c>
      <c r="X332" s="61"/>
      <c r="AC332" s="61"/>
      <c r="AE332" s="61"/>
      <c r="AF332" s="61"/>
      <c r="AG332" s="61"/>
      <c r="AI332" s="61"/>
      <c r="AJ332" s="105"/>
      <c r="AM332" s="61"/>
      <c r="AO332" s="2"/>
      <c r="AP332" s="2"/>
      <c r="AQ332" s="175"/>
      <c r="AR332" s="174"/>
      <c r="AS332" s="37"/>
      <c r="AT332" s="174"/>
    </row>
    <row r="333" spans="1:46" outlineLevel="1" x14ac:dyDescent="0.25">
      <c r="A333" s="21">
        <f t="shared" si="8"/>
        <v>325</v>
      </c>
      <c r="B333" s="319"/>
      <c r="C333" s="118" t="s">
        <v>371</v>
      </c>
      <c r="D333" s="125">
        <v>399.1</v>
      </c>
      <c r="E333" s="38">
        <f>'A-RR Cross-Reference 2024'!AR333</f>
        <v>0</v>
      </c>
      <c r="AO333" s="2"/>
      <c r="AP333" s="2"/>
      <c r="AQ333" s="175"/>
      <c r="AR333" s="174"/>
      <c r="AS333" s="37"/>
      <c r="AT333" s="174"/>
    </row>
    <row r="334" spans="1:46" outlineLevel="1" x14ac:dyDescent="0.25">
      <c r="A334" s="21">
        <f t="shared" si="8"/>
        <v>326</v>
      </c>
      <c r="B334" s="320"/>
      <c r="C334" s="304" t="s">
        <v>372</v>
      </c>
      <c r="D334" s="305"/>
      <c r="E334" s="108">
        <f t="shared" ref="E334" si="10">SUM(E322:E333)</f>
        <v>221203223.69616166</v>
      </c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9"/>
      <c r="AJ334" s="109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</row>
    <row r="335" spans="1:46" ht="16.5" outlineLevel="1" thickBot="1" x14ac:dyDescent="0.3">
      <c r="A335" s="21">
        <f t="shared" si="8"/>
        <v>327</v>
      </c>
      <c r="B335" s="270" t="s">
        <v>373</v>
      </c>
      <c r="C335" s="270"/>
      <c r="D335" s="271"/>
      <c r="E335" s="126">
        <f t="shared" ref="E335" si="11">+E334+E305+E285+E274+E260+E254+E295+E321</f>
        <v>5592972039.2486649</v>
      </c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  <c r="AP335" s="126"/>
      <c r="AQ335" s="126"/>
      <c r="AR335" s="126"/>
      <c r="AS335" s="126"/>
      <c r="AT335" s="126"/>
    </row>
    <row r="336" spans="1:46" outlineLevel="1" x14ac:dyDescent="0.25">
      <c r="A336" s="21">
        <f t="shared" si="8"/>
        <v>328</v>
      </c>
      <c r="B336" s="306" t="s">
        <v>374</v>
      </c>
      <c r="C336" s="127" t="s">
        <v>375</v>
      </c>
      <c r="D336" s="128">
        <v>101.1</v>
      </c>
      <c r="E336" s="38">
        <f>'A-RR Cross-Reference 2024'!AR336</f>
        <v>0</v>
      </c>
      <c r="AO336" s="2"/>
      <c r="AP336" s="2"/>
      <c r="AQ336" s="175"/>
      <c r="AR336" s="174"/>
      <c r="AS336" s="37"/>
      <c r="AT336" s="174"/>
    </row>
    <row r="337" spans="1:46" outlineLevel="1" x14ac:dyDescent="0.25">
      <c r="A337" s="21">
        <f t="shared" si="8"/>
        <v>329</v>
      </c>
      <c r="B337" s="307"/>
      <c r="C337" s="129" t="s">
        <v>376</v>
      </c>
      <c r="D337" s="130">
        <v>101.1</v>
      </c>
      <c r="E337" s="38">
        <f>'A-RR Cross-Reference 2024'!AR337</f>
        <v>0</v>
      </c>
      <c r="AM337" s="131"/>
      <c r="AO337" s="2"/>
      <c r="AP337" s="2"/>
      <c r="AQ337" s="175"/>
      <c r="AR337" s="174"/>
      <c r="AS337" s="37"/>
      <c r="AT337" s="174"/>
    </row>
    <row r="338" spans="1:46" outlineLevel="1" x14ac:dyDescent="0.25">
      <c r="A338" s="21">
        <f t="shared" si="8"/>
        <v>330</v>
      </c>
      <c r="B338" s="307"/>
      <c r="C338" s="132" t="s">
        <v>377</v>
      </c>
      <c r="D338" s="130">
        <v>101.1</v>
      </c>
      <c r="E338" s="38">
        <f>'A-RR Cross-Reference 2024'!AR338</f>
        <v>0</v>
      </c>
      <c r="AO338" s="2"/>
      <c r="AP338" s="2"/>
      <c r="AQ338" s="175"/>
      <c r="AR338" s="174"/>
      <c r="AS338" s="37"/>
      <c r="AT338" s="174"/>
    </row>
    <row r="339" spans="1:46" x14ac:dyDescent="0.25">
      <c r="A339" s="21">
        <f t="shared" si="8"/>
        <v>331</v>
      </c>
      <c r="B339" s="307"/>
      <c r="C339" s="129" t="s">
        <v>378</v>
      </c>
      <c r="D339" s="130">
        <v>101.1</v>
      </c>
      <c r="E339" s="38">
        <f>'A-RR Cross-Reference 2024'!AR339</f>
        <v>0</v>
      </c>
      <c r="AO339" s="2"/>
      <c r="AP339" s="2"/>
      <c r="AQ339" s="175"/>
      <c r="AR339" s="174"/>
      <c r="AS339" s="37"/>
      <c r="AT339" s="174"/>
    </row>
    <row r="340" spans="1:46" x14ac:dyDescent="0.25">
      <c r="A340" s="21">
        <f t="shared" si="8"/>
        <v>332</v>
      </c>
      <c r="B340" s="307"/>
      <c r="C340" s="129" t="s">
        <v>379</v>
      </c>
      <c r="D340" s="130">
        <v>101.1</v>
      </c>
      <c r="E340" s="38">
        <f>'A-RR Cross-Reference 2024'!AR340</f>
        <v>0</v>
      </c>
      <c r="AO340" s="2"/>
      <c r="AP340" s="2"/>
      <c r="AQ340" s="175"/>
      <c r="AR340" s="174"/>
      <c r="AS340" s="37"/>
      <c r="AT340" s="174"/>
    </row>
    <row r="341" spans="1:46" outlineLevel="1" x14ac:dyDescent="0.25">
      <c r="A341" s="21">
        <f t="shared" si="8"/>
        <v>333</v>
      </c>
      <c r="B341" s="308"/>
      <c r="C341" s="133" t="s">
        <v>380</v>
      </c>
      <c r="D341" s="134">
        <v>101.1</v>
      </c>
      <c r="E341" s="38">
        <f>'A-RR Cross-Reference 2024'!AR341</f>
        <v>0</v>
      </c>
      <c r="AO341" s="2"/>
      <c r="AP341" s="2"/>
      <c r="AQ341" s="175"/>
      <c r="AR341" s="174"/>
      <c r="AS341" s="37"/>
      <c r="AT341" s="174"/>
    </row>
    <row r="342" spans="1:46" outlineLevel="1" x14ac:dyDescent="0.25">
      <c r="A342" s="21">
        <f t="shared" si="8"/>
        <v>334</v>
      </c>
      <c r="B342" s="298" t="s">
        <v>381</v>
      </c>
      <c r="C342" s="316"/>
      <c r="D342" s="317"/>
      <c r="E342" s="108">
        <f t="shared" ref="E342" si="12">SUM(E336:E341)</f>
        <v>0</v>
      </c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</row>
    <row r="343" spans="1:46" ht="47.25" outlineLevel="1" x14ac:dyDescent="0.25">
      <c r="A343" s="21">
        <f t="shared" si="8"/>
        <v>335</v>
      </c>
      <c r="B343" s="135" t="s">
        <v>382</v>
      </c>
      <c r="C343" s="136" t="s">
        <v>382</v>
      </c>
      <c r="D343" s="137">
        <v>102</v>
      </c>
      <c r="E343" s="38">
        <f>'A-RR Cross-Reference 2024'!AR343</f>
        <v>0</v>
      </c>
      <c r="AO343" s="2"/>
      <c r="AP343" s="2"/>
      <c r="AQ343" s="175"/>
      <c r="AR343" s="174"/>
      <c r="AS343" s="37"/>
      <c r="AT343" s="174"/>
    </row>
    <row r="344" spans="1:46" outlineLevel="1" x14ac:dyDescent="0.25">
      <c r="A344" s="21">
        <f t="shared" si="8"/>
        <v>336</v>
      </c>
      <c r="B344" s="298" t="s">
        <v>383</v>
      </c>
      <c r="C344" s="309"/>
      <c r="D344" s="310"/>
      <c r="E344" s="108">
        <f t="shared" ref="E344" si="13">SUM(E343)</f>
        <v>0</v>
      </c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</row>
    <row r="345" spans="1:46" x14ac:dyDescent="0.25">
      <c r="A345" s="21">
        <f t="shared" si="8"/>
        <v>337</v>
      </c>
      <c r="B345" s="306" t="s">
        <v>384</v>
      </c>
      <c r="C345" s="138" t="s">
        <v>375</v>
      </c>
      <c r="D345" s="128">
        <v>104</v>
      </c>
      <c r="E345" s="38">
        <f>'A-RR Cross-Reference 2024'!AR345</f>
        <v>0</v>
      </c>
      <c r="AO345" s="2"/>
      <c r="AP345" s="2"/>
      <c r="AQ345" s="175"/>
      <c r="AR345" s="174"/>
      <c r="AS345" s="37"/>
      <c r="AT345" s="174"/>
    </row>
    <row r="346" spans="1:46" x14ac:dyDescent="0.25">
      <c r="A346" s="21">
        <f t="shared" si="8"/>
        <v>338</v>
      </c>
      <c r="B346" s="307"/>
      <c r="C346" s="129" t="s">
        <v>385</v>
      </c>
      <c r="D346" s="130">
        <v>104</v>
      </c>
      <c r="E346" s="38">
        <f>'A-RR Cross-Reference 2024'!AR346</f>
        <v>0</v>
      </c>
      <c r="AO346" s="2"/>
      <c r="AP346" s="2"/>
      <c r="AQ346" s="175"/>
      <c r="AR346" s="174"/>
      <c r="AS346" s="37"/>
      <c r="AT346" s="174"/>
    </row>
    <row r="347" spans="1:46" x14ac:dyDescent="0.25">
      <c r="A347" s="21">
        <f t="shared" si="8"/>
        <v>339</v>
      </c>
      <c r="B347" s="307"/>
      <c r="C347" s="132" t="s">
        <v>377</v>
      </c>
      <c r="D347" s="130">
        <v>104</v>
      </c>
      <c r="E347" s="38">
        <f>'A-RR Cross-Reference 2024'!AR347</f>
        <v>0</v>
      </c>
      <c r="AO347" s="2"/>
      <c r="AP347" s="2"/>
      <c r="AQ347" s="175"/>
      <c r="AR347" s="174"/>
      <c r="AS347" s="37"/>
      <c r="AT347" s="174"/>
    </row>
    <row r="348" spans="1:46" x14ac:dyDescent="0.25">
      <c r="A348" s="21">
        <f t="shared" si="8"/>
        <v>340</v>
      </c>
      <c r="B348" s="307"/>
      <c r="C348" s="139" t="s">
        <v>378</v>
      </c>
      <c r="D348" s="130">
        <v>104</v>
      </c>
      <c r="E348" s="38">
        <f>'A-RR Cross-Reference 2024'!AR348</f>
        <v>0</v>
      </c>
      <c r="AO348" s="2"/>
      <c r="AP348" s="2"/>
      <c r="AQ348" s="175"/>
      <c r="AR348" s="174"/>
      <c r="AS348" s="37"/>
      <c r="AT348" s="174"/>
    </row>
    <row r="349" spans="1:46" x14ac:dyDescent="0.25">
      <c r="A349" s="21">
        <f t="shared" si="8"/>
        <v>341</v>
      </c>
      <c r="B349" s="307"/>
      <c r="C349" s="139" t="s">
        <v>379</v>
      </c>
      <c r="D349" s="130">
        <v>104</v>
      </c>
      <c r="E349" s="38">
        <f>'A-RR Cross-Reference 2024'!AR349</f>
        <v>0</v>
      </c>
      <c r="AO349" s="2"/>
      <c r="AP349" s="2"/>
      <c r="AQ349" s="175"/>
      <c r="AR349" s="174"/>
      <c r="AS349" s="37"/>
      <c r="AT349" s="174"/>
    </row>
    <row r="350" spans="1:46" outlineLevel="1" x14ac:dyDescent="0.25">
      <c r="A350" s="21">
        <f t="shared" si="8"/>
        <v>342</v>
      </c>
      <c r="B350" s="308"/>
      <c r="C350" s="140" t="s">
        <v>380</v>
      </c>
      <c r="D350" s="134">
        <v>104</v>
      </c>
      <c r="E350" s="38">
        <f>'A-RR Cross-Reference 2024'!AR350</f>
        <v>0</v>
      </c>
      <c r="AO350" s="2"/>
      <c r="AP350" s="2"/>
      <c r="AQ350" s="175"/>
      <c r="AR350" s="174"/>
      <c r="AS350" s="37"/>
      <c r="AT350" s="174"/>
    </row>
    <row r="351" spans="1:46" outlineLevel="1" x14ac:dyDescent="0.25">
      <c r="A351" s="21">
        <f t="shared" si="8"/>
        <v>343</v>
      </c>
      <c r="B351" s="298" t="s">
        <v>386</v>
      </c>
      <c r="C351" s="299"/>
      <c r="D351" s="300"/>
      <c r="E351" s="108">
        <f t="shared" ref="E351" si="14">SUM(E345:E350)</f>
        <v>0</v>
      </c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</row>
    <row r="352" spans="1:46" outlineLevel="1" x14ac:dyDescent="0.25">
      <c r="A352" s="21">
        <f t="shared" si="8"/>
        <v>344</v>
      </c>
      <c r="B352" s="311" t="s">
        <v>387</v>
      </c>
      <c r="C352" s="127" t="s">
        <v>375</v>
      </c>
      <c r="D352" s="128">
        <v>105</v>
      </c>
      <c r="E352" s="38">
        <f>'A-RR Cross-Reference 2024'!AR352</f>
        <v>0</v>
      </c>
      <c r="AC352" s="61"/>
      <c r="AE352" s="61"/>
      <c r="AF352" s="61"/>
      <c r="AG352" s="61"/>
      <c r="AI352" s="61"/>
      <c r="AJ352" s="61"/>
      <c r="AO352" s="2"/>
      <c r="AP352" s="2"/>
      <c r="AQ352" s="175"/>
      <c r="AR352" s="174"/>
      <c r="AS352" s="37"/>
      <c r="AT352" s="174"/>
    </row>
    <row r="353" spans="1:46" outlineLevel="1" x14ac:dyDescent="0.25">
      <c r="A353" s="21">
        <f t="shared" si="8"/>
        <v>345</v>
      </c>
      <c r="B353" s="312"/>
      <c r="C353" s="129" t="s">
        <v>385</v>
      </c>
      <c r="D353" s="130">
        <v>105</v>
      </c>
      <c r="E353" s="38">
        <f>'A-RR Cross-Reference 2024'!AR353</f>
        <v>6735040.4799999995</v>
      </c>
      <c r="AC353" s="61"/>
      <c r="AE353" s="61"/>
      <c r="AF353" s="61"/>
      <c r="AG353" s="61"/>
      <c r="AI353" s="61"/>
      <c r="AJ353" s="61"/>
      <c r="AO353" s="2"/>
      <c r="AP353" s="2"/>
      <c r="AQ353" s="175"/>
      <c r="AR353" s="174"/>
      <c r="AS353" s="37"/>
      <c r="AT353" s="174"/>
    </row>
    <row r="354" spans="1:46" outlineLevel="1" x14ac:dyDescent="0.25">
      <c r="A354" s="21">
        <f t="shared" si="8"/>
        <v>346</v>
      </c>
      <c r="B354" s="312"/>
      <c r="C354" s="132" t="s">
        <v>377</v>
      </c>
      <c r="D354" s="130">
        <v>105</v>
      </c>
      <c r="E354" s="38">
        <f>'A-RR Cross-Reference 2024'!AR354</f>
        <v>0</v>
      </c>
      <c r="AC354" s="61"/>
      <c r="AE354" s="61"/>
      <c r="AF354" s="61"/>
      <c r="AG354" s="61"/>
      <c r="AI354" s="61"/>
      <c r="AJ354" s="61"/>
      <c r="AO354" s="2"/>
      <c r="AP354" s="2"/>
      <c r="AQ354" s="175"/>
      <c r="AR354" s="174"/>
      <c r="AS354" s="37"/>
      <c r="AT354" s="174"/>
    </row>
    <row r="355" spans="1:46" x14ac:dyDescent="0.25">
      <c r="A355" s="21">
        <f t="shared" si="8"/>
        <v>347</v>
      </c>
      <c r="B355" s="312"/>
      <c r="C355" s="129" t="s">
        <v>378</v>
      </c>
      <c r="D355" s="130">
        <v>105</v>
      </c>
      <c r="E355" s="38">
        <f>'A-RR Cross-Reference 2024'!AR355</f>
        <v>0</v>
      </c>
      <c r="AO355" s="2"/>
      <c r="AP355" s="2"/>
      <c r="AQ355" s="175"/>
      <c r="AR355" s="174"/>
      <c r="AS355" s="37"/>
      <c r="AT355" s="174"/>
    </row>
    <row r="356" spans="1:46" x14ac:dyDescent="0.25">
      <c r="A356" s="21">
        <f t="shared" si="8"/>
        <v>348</v>
      </c>
      <c r="B356" s="312"/>
      <c r="C356" s="129" t="s">
        <v>379</v>
      </c>
      <c r="D356" s="130">
        <v>105</v>
      </c>
      <c r="E356" s="38">
        <f>'A-RR Cross-Reference 2024'!AR356</f>
        <v>639193.1399999999</v>
      </c>
      <c r="AC356" s="61"/>
      <c r="AE356" s="61"/>
      <c r="AF356" s="61"/>
      <c r="AG356" s="61"/>
      <c r="AI356" s="61"/>
      <c r="AJ356" s="61"/>
      <c r="AO356" s="2"/>
      <c r="AP356" s="2"/>
      <c r="AQ356" s="175"/>
      <c r="AR356" s="174"/>
      <c r="AS356" s="37"/>
      <c r="AT356" s="174"/>
    </row>
    <row r="357" spans="1:46" outlineLevel="1" x14ac:dyDescent="0.25">
      <c r="A357" s="21">
        <f t="shared" si="8"/>
        <v>349</v>
      </c>
      <c r="B357" s="313"/>
      <c r="C357" s="133" t="s">
        <v>380</v>
      </c>
      <c r="D357" s="134">
        <v>105</v>
      </c>
      <c r="E357" s="38">
        <f>'A-RR Cross-Reference 2024'!AR357</f>
        <v>0</v>
      </c>
      <c r="AC357" s="61"/>
      <c r="AE357" s="61"/>
      <c r="AF357" s="61"/>
      <c r="AG357" s="61"/>
      <c r="AI357" s="61"/>
      <c r="AJ357" s="61"/>
      <c r="AO357" s="2"/>
      <c r="AP357" s="2"/>
      <c r="AQ357" s="175"/>
      <c r="AR357" s="174"/>
      <c r="AS357" s="37"/>
      <c r="AT357" s="174"/>
    </row>
    <row r="358" spans="1:46" outlineLevel="1" x14ac:dyDescent="0.25">
      <c r="A358" s="21">
        <f t="shared" si="8"/>
        <v>350</v>
      </c>
      <c r="B358" s="298" t="s">
        <v>388</v>
      </c>
      <c r="C358" s="299"/>
      <c r="D358" s="300"/>
      <c r="E358" s="108">
        <f t="shared" ref="E358" si="15">SUM(E352:E357)</f>
        <v>7374233.6199999992</v>
      </c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</row>
    <row r="359" spans="1:46" outlineLevel="1" x14ac:dyDescent="0.25">
      <c r="A359" s="21">
        <f t="shared" si="8"/>
        <v>351</v>
      </c>
      <c r="B359" s="141" t="s">
        <v>389</v>
      </c>
      <c r="C359" s="142" t="s">
        <v>389</v>
      </c>
      <c r="D359" s="143">
        <v>106</v>
      </c>
      <c r="E359" s="38">
        <f>'A-RR Cross-Reference 2024'!AR359</f>
        <v>127571520.02940111</v>
      </c>
      <c r="AC359" s="61"/>
      <c r="AE359" s="61"/>
      <c r="AF359" s="61"/>
      <c r="AG359" s="61"/>
      <c r="AI359" s="61"/>
      <c r="AJ359" s="61"/>
      <c r="AO359" s="2"/>
      <c r="AP359" s="2"/>
      <c r="AQ359" s="175"/>
      <c r="AR359" s="174"/>
      <c r="AS359" s="37"/>
      <c r="AT359" s="174"/>
    </row>
    <row r="360" spans="1:46" outlineLevel="1" x14ac:dyDescent="0.25">
      <c r="A360" s="21">
        <f t="shared" si="8"/>
        <v>352</v>
      </c>
      <c r="B360" s="298" t="s">
        <v>390</v>
      </c>
      <c r="C360" s="299"/>
      <c r="D360" s="300"/>
      <c r="E360" s="108">
        <f t="shared" ref="E360" si="16">SUM(E359)</f>
        <v>127571520.02940111</v>
      </c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</row>
    <row r="361" spans="1:46" x14ac:dyDescent="0.25">
      <c r="A361" s="21">
        <f t="shared" si="8"/>
        <v>353</v>
      </c>
      <c r="B361" s="306" t="s">
        <v>391</v>
      </c>
      <c r="C361" s="127" t="s">
        <v>375</v>
      </c>
      <c r="D361" s="128">
        <v>107</v>
      </c>
      <c r="E361" s="38">
        <f>'A-RR Cross-Reference 2024'!AR361</f>
        <v>0</v>
      </c>
      <c r="AO361" s="2"/>
      <c r="AP361" s="2"/>
      <c r="AQ361" s="175"/>
      <c r="AR361" s="174"/>
      <c r="AS361" s="37"/>
      <c r="AT361" s="174"/>
    </row>
    <row r="362" spans="1:46" x14ac:dyDescent="0.25">
      <c r="A362" s="21">
        <f t="shared" si="8"/>
        <v>354</v>
      </c>
      <c r="B362" s="307"/>
      <c r="C362" s="129" t="s">
        <v>385</v>
      </c>
      <c r="D362" s="130">
        <v>107</v>
      </c>
      <c r="E362" s="38">
        <f>'A-RR Cross-Reference 2024'!AR362</f>
        <v>0</v>
      </c>
      <c r="AO362" s="2"/>
      <c r="AP362" s="2"/>
      <c r="AQ362" s="175"/>
      <c r="AR362" s="174"/>
      <c r="AS362" s="37"/>
      <c r="AT362" s="174"/>
    </row>
    <row r="363" spans="1:46" x14ac:dyDescent="0.25">
      <c r="A363" s="21">
        <f t="shared" si="8"/>
        <v>355</v>
      </c>
      <c r="B363" s="307"/>
      <c r="C363" s="132" t="s">
        <v>377</v>
      </c>
      <c r="D363" s="130">
        <v>107</v>
      </c>
      <c r="E363" s="38">
        <f>'A-RR Cross-Reference 2024'!AR363</f>
        <v>0</v>
      </c>
      <c r="AO363" s="2"/>
      <c r="AP363" s="2"/>
      <c r="AQ363" s="175"/>
      <c r="AR363" s="174"/>
      <c r="AS363" s="37"/>
      <c r="AT363" s="174"/>
    </row>
    <row r="364" spans="1:46" x14ac:dyDescent="0.25">
      <c r="A364" s="21">
        <f t="shared" si="8"/>
        <v>356</v>
      </c>
      <c r="B364" s="307"/>
      <c r="C364" s="129" t="s">
        <v>378</v>
      </c>
      <c r="D364" s="130">
        <v>107</v>
      </c>
      <c r="E364" s="38">
        <f>'A-RR Cross-Reference 2024'!AR364</f>
        <v>0</v>
      </c>
      <c r="AO364" s="2"/>
      <c r="AP364" s="2"/>
      <c r="AQ364" s="175"/>
      <c r="AR364" s="174"/>
      <c r="AS364" s="37"/>
      <c r="AT364" s="174"/>
    </row>
    <row r="365" spans="1:46" x14ac:dyDescent="0.25">
      <c r="A365" s="21">
        <f t="shared" si="8"/>
        <v>357</v>
      </c>
      <c r="B365" s="307"/>
      <c r="C365" s="129" t="s">
        <v>379</v>
      </c>
      <c r="D365" s="130">
        <v>107</v>
      </c>
      <c r="E365" s="38">
        <f>'A-RR Cross-Reference 2024'!AR365</f>
        <v>0</v>
      </c>
      <c r="AO365" s="2"/>
      <c r="AP365" s="2"/>
      <c r="AQ365" s="175"/>
      <c r="AR365" s="174"/>
      <c r="AS365" s="37"/>
      <c r="AT365" s="174"/>
    </row>
    <row r="366" spans="1:46" outlineLevel="2" x14ac:dyDescent="0.25">
      <c r="A366" s="21">
        <f t="shared" si="8"/>
        <v>358</v>
      </c>
      <c r="B366" s="308"/>
      <c r="C366" s="129" t="s">
        <v>380</v>
      </c>
      <c r="D366" s="130">
        <v>107</v>
      </c>
      <c r="E366" s="38">
        <f>'A-RR Cross-Reference 2024'!AR366</f>
        <v>0</v>
      </c>
      <c r="AO366" s="2"/>
      <c r="AP366" s="2"/>
      <c r="AQ366" s="175"/>
      <c r="AR366" s="174"/>
      <c r="AS366" s="37"/>
      <c r="AT366" s="174"/>
    </row>
    <row r="367" spans="1:46" outlineLevel="2" x14ac:dyDescent="0.25">
      <c r="A367" s="21">
        <f t="shared" si="8"/>
        <v>359</v>
      </c>
      <c r="B367" s="298" t="s">
        <v>392</v>
      </c>
      <c r="C367" s="299"/>
      <c r="D367" s="300"/>
      <c r="E367" s="108">
        <f t="shared" ref="E367" si="17">SUM(E361:E366)</f>
        <v>0</v>
      </c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</row>
    <row r="368" spans="1:46" ht="15.6" customHeight="1" outlineLevel="2" x14ac:dyDescent="0.25">
      <c r="A368" s="21">
        <f t="shared" si="8"/>
        <v>360</v>
      </c>
      <c r="B368" s="307"/>
      <c r="C368" s="145" t="s">
        <v>393</v>
      </c>
      <c r="D368" s="146">
        <v>108</v>
      </c>
      <c r="E368" s="38">
        <f>'A-RR Cross-Reference 2024'!AR368</f>
        <v>0</v>
      </c>
      <c r="AC368" s="61"/>
      <c r="AD368" s="61"/>
      <c r="AE368" s="61"/>
      <c r="AF368" s="61"/>
      <c r="AG368" s="61"/>
      <c r="AH368" s="61"/>
      <c r="AI368" s="61"/>
      <c r="AJ368" s="61"/>
      <c r="AO368" s="2"/>
      <c r="AP368" s="2"/>
      <c r="AQ368" s="175"/>
      <c r="AR368" s="174"/>
      <c r="AS368" s="37"/>
      <c r="AT368" s="174"/>
    </row>
    <row r="369" spans="1:46" ht="15.6" customHeight="1" outlineLevel="2" x14ac:dyDescent="0.25">
      <c r="A369" s="21">
        <f t="shared" si="8"/>
        <v>361</v>
      </c>
      <c r="B369" s="307"/>
      <c r="C369" s="147" t="s">
        <v>394</v>
      </c>
      <c r="D369" s="123">
        <v>108</v>
      </c>
      <c r="E369" s="38">
        <f>'A-RR Cross-Reference 2024'!AR369</f>
        <v>-493738.45</v>
      </c>
      <c r="X369" s="61"/>
      <c r="AC369" s="61"/>
      <c r="AD369" s="61"/>
      <c r="AE369" s="61"/>
      <c r="AF369" s="61"/>
      <c r="AG369" s="61"/>
      <c r="AH369" s="61"/>
      <c r="AI369" s="61"/>
      <c r="AJ369" s="61"/>
      <c r="AO369" s="2"/>
      <c r="AP369" s="2"/>
      <c r="AQ369" s="175"/>
      <c r="AR369" s="174"/>
      <c r="AS369" s="37"/>
      <c r="AT369" s="174"/>
    </row>
    <row r="370" spans="1:46" ht="15.6" customHeight="1" outlineLevel="2" x14ac:dyDescent="0.25">
      <c r="A370" s="21">
        <f t="shared" si="8"/>
        <v>362</v>
      </c>
      <c r="B370" s="307"/>
      <c r="C370" s="147" t="s">
        <v>395</v>
      </c>
      <c r="D370" s="123">
        <v>108</v>
      </c>
      <c r="E370" s="38">
        <f>'A-RR Cross-Reference 2024'!AR370</f>
        <v>-5865540.9500000002</v>
      </c>
      <c r="X370" s="61"/>
      <c r="AC370" s="61"/>
      <c r="AD370" s="61"/>
      <c r="AE370" s="61"/>
      <c r="AF370" s="61"/>
      <c r="AG370" s="61"/>
      <c r="AH370" s="61"/>
      <c r="AI370" s="61"/>
      <c r="AJ370" s="61"/>
      <c r="AO370" s="2"/>
      <c r="AP370" s="2"/>
      <c r="AQ370" s="175"/>
      <c r="AR370" s="174"/>
      <c r="AS370" s="37"/>
      <c r="AT370" s="174"/>
    </row>
    <row r="371" spans="1:46" ht="15.6" customHeight="1" outlineLevel="2" x14ac:dyDescent="0.25">
      <c r="A371" s="21">
        <f t="shared" si="8"/>
        <v>363</v>
      </c>
      <c r="B371" s="307"/>
      <c r="C371" s="147" t="s">
        <v>396</v>
      </c>
      <c r="D371" s="123">
        <v>108</v>
      </c>
      <c r="E371" s="38">
        <f>'A-RR Cross-Reference 2024'!AR371</f>
        <v>-1083.3399999999999</v>
      </c>
      <c r="X371" s="61"/>
      <c r="AC371" s="61"/>
      <c r="AD371" s="61"/>
      <c r="AE371" s="61"/>
      <c r="AF371" s="61"/>
      <c r="AG371" s="61"/>
      <c r="AH371" s="61"/>
      <c r="AI371" s="61"/>
      <c r="AJ371" s="61"/>
      <c r="AO371" s="2"/>
      <c r="AP371" s="2"/>
      <c r="AQ371" s="175"/>
      <c r="AR371" s="174"/>
      <c r="AS371" s="37"/>
      <c r="AT371" s="174"/>
    </row>
    <row r="372" spans="1:46" ht="15.6" customHeight="1" outlineLevel="2" x14ac:dyDescent="0.25">
      <c r="A372" s="21">
        <f t="shared" si="8"/>
        <v>364</v>
      </c>
      <c r="B372" s="307"/>
      <c r="C372" s="148" t="s">
        <v>397</v>
      </c>
      <c r="D372" s="149">
        <v>108</v>
      </c>
      <c r="E372" s="38">
        <f>'A-RR Cross-Reference 2024'!AR372</f>
        <v>0</v>
      </c>
      <c r="AO372" s="2"/>
      <c r="AP372" s="2"/>
      <c r="AQ372" s="175"/>
      <c r="AR372" s="174"/>
      <c r="AS372" s="37"/>
      <c r="AT372" s="174"/>
    </row>
    <row r="373" spans="1:46" ht="15.6" customHeight="1" outlineLevel="2" x14ac:dyDescent="0.25">
      <c r="A373" s="21">
        <f t="shared" si="8"/>
        <v>365</v>
      </c>
      <c r="B373" s="307"/>
      <c r="C373" s="314" t="s">
        <v>398</v>
      </c>
      <c r="D373" s="315"/>
      <c r="E373" s="108">
        <f t="shared" ref="E373" si="18">SUM(E368:E372)</f>
        <v>-6360362.7400000002</v>
      </c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</row>
    <row r="374" spans="1:46" ht="15.6" customHeight="1" outlineLevel="2" x14ac:dyDescent="0.25">
      <c r="A374" s="21">
        <f t="shared" si="8"/>
        <v>366</v>
      </c>
      <c r="B374" s="307"/>
      <c r="C374" s="150" t="s">
        <v>399</v>
      </c>
      <c r="D374" s="151">
        <v>108</v>
      </c>
      <c r="E374" s="38">
        <f>'A-RR Cross-Reference 2024'!AR374</f>
        <v>-12508.45192</v>
      </c>
      <c r="X374" s="61"/>
      <c r="AC374" s="61"/>
      <c r="AD374" s="61"/>
      <c r="AE374" s="61"/>
      <c r="AF374" s="61"/>
      <c r="AG374" s="61"/>
      <c r="AH374" s="61"/>
      <c r="AI374" s="61"/>
      <c r="AJ374" s="61"/>
      <c r="AM374" s="61"/>
      <c r="AO374" s="2"/>
      <c r="AP374" s="2"/>
      <c r="AQ374" s="175"/>
      <c r="AR374" s="174"/>
      <c r="AS374" s="37"/>
      <c r="AT374" s="174"/>
    </row>
    <row r="375" spans="1:46" ht="15.6" customHeight="1" outlineLevel="2" x14ac:dyDescent="0.25">
      <c r="A375" s="21">
        <f t="shared" si="8"/>
        <v>367</v>
      </c>
      <c r="B375" s="307"/>
      <c r="C375" s="150" t="s">
        <v>400</v>
      </c>
      <c r="D375" s="151">
        <v>108</v>
      </c>
      <c r="E375" s="38">
        <f>'A-RR Cross-Reference 2024'!AR375</f>
        <v>-551.6980800000008</v>
      </c>
      <c r="AC375" s="61"/>
      <c r="AD375" s="61"/>
      <c r="AE375" s="61"/>
      <c r="AF375" s="61"/>
      <c r="AG375" s="61"/>
      <c r="AH375" s="61"/>
      <c r="AI375" s="61"/>
      <c r="AJ375" s="61"/>
      <c r="AM375" s="61"/>
      <c r="AO375" s="2"/>
      <c r="AP375" s="2"/>
      <c r="AQ375" s="175"/>
      <c r="AR375" s="174"/>
      <c r="AS375" s="37"/>
      <c r="AT375" s="174"/>
    </row>
    <row r="376" spans="1:46" ht="15.6" customHeight="1" outlineLevel="2" x14ac:dyDescent="0.25">
      <c r="A376" s="21">
        <f t="shared" si="8"/>
        <v>368</v>
      </c>
      <c r="B376" s="307"/>
      <c r="C376" s="150" t="s">
        <v>401</v>
      </c>
      <c r="D376" s="151">
        <v>108</v>
      </c>
      <c r="E376" s="38">
        <f>'A-RR Cross-Reference 2024'!AR376</f>
        <v>-634008.71</v>
      </c>
      <c r="X376" s="61"/>
      <c r="AC376" s="61"/>
      <c r="AD376" s="61"/>
      <c r="AE376" s="61"/>
      <c r="AF376" s="61"/>
      <c r="AG376" s="61"/>
      <c r="AH376" s="61"/>
      <c r="AI376" s="61"/>
      <c r="AJ376" s="61"/>
      <c r="AM376" s="61"/>
      <c r="AO376" s="2"/>
      <c r="AP376" s="2"/>
      <c r="AQ376" s="175"/>
      <c r="AR376" s="174"/>
      <c r="AS376" s="37"/>
      <c r="AT376" s="174"/>
    </row>
    <row r="377" spans="1:46" ht="15.6" customHeight="1" outlineLevel="2" x14ac:dyDescent="0.25">
      <c r="A377" s="21">
        <f t="shared" si="8"/>
        <v>369</v>
      </c>
      <c r="B377" s="307"/>
      <c r="C377" s="150" t="s">
        <v>402</v>
      </c>
      <c r="D377" s="151">
        <v>108</v>
      </c>
      <c r="E377" s="38">
        <f>'A-RR Cross-Reference 2024'!AR377</f>
        <v>-12845975.35</v>
      </c>
      <c r="X377" s="61"/>
      <c r="AC377" s="61"/>
      <c r="AD377" s="61"/>
      <c r="AE377" s="61"/>
      <c r="AF377" s="61"/>
      <c r="AG377" s="61"/>
      <c r="AH377" s="61"/>
      <c r="AI377" s="61"/>
      <c r="AJ377" s="61"/>
      <c r="AM377" s="61"/>
      <c r="AO377" s="2"/>
      <c r="AP377" s="2"/>
      <c r="AQ377" s="175"/>
      <c r="AR377" s="174"/>
      <c r="AS377" s="37"/>
      <c r="AT377" s="174"/>
    </row>
    <row r="378" spans="1:46" ht="15.6" customHeight="1" outlineLevel="2" x14ac:dyDescent="0.25">
      <c r="A378" s="21">
        <f t="shared" si="8"/>
        <v>370</v>
      </c>
      <c r="B378" s="307"/>
      <c r="C378" s="150" t="s">
        <v>403</v>
      </c>
      <c r="D378" s="151">
        <v>108</v>
      </c>
      <c r="E378" s="38">
        <f>'A-RR Cross-Reference 2024'!AR378</f>
        <v>0</v>
      </c>
      <c r="AC378" s="61"/>
      <c r="AD378" s="61"/>
      <c r="AE378" s="61"/>
      <c r="AF378" s="61"/>
      <c r="AG378" s="61"/>
      <c r="AH378" s="61"/>
      <c r="AI378" s="61"/>
      <c r="AJ378" s="61"/>
      <c r="AM378" s="61"/>
      <c r="AO378" s="2"/>
      <c r="AP378" s="2"/>
      <c r="AQ378" s="175"/>
      <c r="AR378" s="174"/>
      <c r="AS378" s="37"/>
      <c r="AT378" s="174"/>
    </row>
    <row r="379" spans="1:46" ht="15.6" customHeight="1" outlineLevel="2" x14ac:dyDescent="0.25">
      <c r="A379" s="21">
        <f t="shared" si="8"/>
        <v>371</v>
      </c>
      <c r="B379" s="307"/>
      <c r="C379" s="150" t="s">
        <v>404</v>
      </c>
      <c r="D379" s="151">
        <v>108</v>
      </c>
      <c r="E379" s="38">
        <f>'A-RR Cross-Reference 2024'!AR379</f>
        <v>0</v>
      </c>
      <c r="X379" s="61"/>
      <c r="AC379" s="61"/>
      <c r="AD379" s="61"/>
      <c r="AE379" s="61"/>
      <c r="AF379" s="61"/>
      <c r="AG379" s="61"/>
      <c r="AH379" s="61"/>
      <c r="AI379" s="61"/>
      <c r="AJ379" s="61"/>
      <c r="AM379" s="61"/>
      <c r="AO379" s="2"/>
      <c r="AP379" s="2"/>
      <c r="AQ379" s="175"/>
      <c r="AR379" s="174"/>
      <c r="AS379" s="37"/>
      <c r="AT379" s="174"/>
    </row>
    <row r="380" spans="1:46" ht="15.6" customHeight="1" outlineLevel="2" x14ac:dyDescent="0.25">
      <c r="A380" s="21">
        <f t="shared" ref="A380:A443" si="19">A379+1</f>
        <v>372</v>
      </c>
      <c r="B380" s="307"/>
      <c r="C380" s="150" t="s">
        <v>405</v>
      </c>
      <c r="D380" s="151">
        <v>108</v>
      </c>
      <c r="E380" s="38">
        <f>'A-RR Cross-Reference 2024'!AR380</f>
        <v>0</v>
      </c>
      <c r="X380" s="61"/>
      <c r="AC380" s="61"/>
      <c r="AD380" s="61"/>
      <c r="AE380" s="61"/>
      <c r="AF380" s="61"/>
      <c r="AG380" s="61"/>
      <c r="AH380" s="61"/>
      <c r="AI380" s="61"/>
      <c r="AJ380" s="61"/>
      <c r="AM380" s="61"/>
      <c r="AO380" s="2"/>
      <c r="AP380" s="2"/>
      <c r="AQ380" s="175"/>
      <c r="AR380" s="174"/>
      <c r="AS380" s="37"/>
      <c r="AT380" s="174"/>
    </row>
    <row r="381" spans="1:46" ht="15.6" customHeight="1" outlineLevel="2" x14ac:dyDescent="0.25">
      <c r="A381" s="21">
        <f t="shared" si="19"/>
        <v>373</v>
      </c>
      <c r="B381" s="307"/>
      <c r="C381" s="150" t="s">
        <v>406</v>
      </c>
      <c r="D381" s="151">
        <v>108</v>
      </c>
      <c r="E381" s="38">
        <f>'A-RR Cross-Reference 2024'!AR381</f>
        <v>-2294833.4900000002</v>
      </c>
      <c r="X381" s="61"/>
      <c r="AC381" s="61"/>
      <c r="AD381" s="61"/>
      <c r="AE381" s="61"/>
      <c r="AF381" s="61"/>
      <c r="AG381" s="61"/>
      <c r="AH381" s="61"/>
      <c r="AI381" s="61"/>
      <c r="AJ381" s="61"/>
      <c r="AM381" s="61"/>
      <c r="AO381" s="2"/>
      <c r="AP381" s="2"/>
      <c r="AQ381" s="175"/>
      <c r="AR381" s="174"/>
      <c r="AS381" s="37"/>
      <c r="AT381" s="174"/>
    </row>
    <row r="382" spans="1:46" ht="15.6" customHeight="1" outlineLevel="2" x14ac:dyDescent="0.25">
      <c r="A382" s="21">
        <f t="shared" si="19"/>
        <v>374</v>
      </c>
      <c r="B382" s="307"/>
      <c r="C382" s="150" t="s">
        <v>407</v>
      </c>
      <c r="D382" s="151">
        <v>108</v>
      </c>
      <c r="E382" s="38">
        <f>'A-RR Cross-Reference 2024'!AR382</f>
        <v>-11586388.43</v>
      </c>
      <c r="X382" s="61"/>
      <c r="AC382" s="61"/>
      <c r="AD382" s="61"/>
      <c r="AE382" s="61"/>
      <c r="AF382" s="61"/>
      <c r="AG382" s="61"/>
      <c r="AH382" s="61"/>
      <c r="AI382" s="61"/>
      <c r="AJ382" s="61"/>
      <c r="AM382" s="61"/>
      <c r="AO382" s="2"/>
      <c r="AP382" s="2"/>
      <c r="AQ382" s="175"/>
      <c r="AR382" s="174"/>
      <c r="AS382" s="37"/>
      <c r="AT382" s="174"/>
    </row>
    <row r="383" spans="1:46" ht="15.6" customHeight="1" outlineLevel="2" x14ac:dyDescent="0.25">
      <c r="A383" s="21">
        <f t="shared" si="19"/>
        <v>375</v>
      </c>
      <c r="B383" s="307"/>
      <c r="C383" s="150" t="s">
        <v>408</v>
      </c>
      <c r="D383" s="151">
        <v>108</v>
      </c>
      <c r="E383" s="38">
        <f>'A-RR Cross-Reference 2024'!AR383</f>
        <v>-654556.53</v>
      </c>
      <c r="X383" s="61"/>
      <c r="AC383" s="61"/>
      <c r="AD383" s="61"/>
      <c r="AE383" s="61"/>
      <c r="AF383" s="61"/>
      <c r="AG383" s="61"/>
      <c r="AH383" s="61"/>
      <c r="AI383" s="61"/>
      <c r="AJ383" s="61"/>
      <c r="AM383" s="61"/>
      <c r="AO383" s="2"/>
      <c r="AP383" s="2"/>
      <c r="AQ383" s="175"/>
      <c r="AR383" s="174"/>
      <c r="AS383" s="37"/>
      <c r="AT383" s="174"/>
    </row>
    <row r="384" spans="1:46" ht="15.6" customHeight="1" outlineLevel="2" x14ac:dyDescent="0.25">
      <c r="A384" s="21">
        <f t="shared" si="19"/>
        <v>376</v>
      </c>
      <c r="B384" s="307"/>
      <c r="C384" s="150" t="s">
        <v>409</v>
      </c>
      <c r="D384" s="151">
        <v>108</v>
      </c>
      <c r="E384" s="38">
        <f>'A-RR Cross-Reference 2024'!AR384</f>
        <v>-1614952.2899999998</v>
      </c>
      <c r="X384" s="61"/>
      <c r="AC384" s="61"/>
      <c r="AD384" s="61"/>
      <c r="AE384" s="61"/>
      <c r="AF384" s="61"/>
      <c r="AG384" s="61"/>
      <c r="AH384" s="61"/>
      <c r="AI384" s="61"/>
      <c r="AJ384" s="61"/>
      <c r="AM384" s="61"/>
      <c r="AO384" s="2"/>
      <c r="AP384" s="2"/>
      <c r="AQ384" s="175"/>
      <c r="AR384" s="174"/>
      <c r="AS384" s="37"/>
      <c r="AT384" s="174"/>
    </row>
    <row r="385" spans="1:46" ht="15.6" customHeight="1" outlineLevel="2" x14ac:dyDescent="0.25">
      <c r="A385" s="21">
        <f t="shared" si="19"/>
        <v>377</v>
      </c>
      <c r="B385" s="307"/>
      <c r="C385" s="150" t="s">
        <v>410</v>
      </c>
      <c r="D385" s="151">
        <v>108</v>
      </c>
      <c r="E385" s="38">
        <f>'A-RR Cross-Reference 2024'!AR385</f>
        <v>-164838.45000000001</v>
      </c>
      <c r="X385" s="61"/>
      <c r="AC385" s="61"/>
      <c r="AD385" s="61"/>
      <c r="AE385" s="61"/>
      <c r="AF385" s="61"/>
      <c r="AG385" s="61"/>
      <c r="AH385" s="61"/>
      <c r="AI385" s="61"/>
      <c r="AJ385" s="61"/>
      <c r="AM385" s="61"/>
      <c r="AO385" s="2"/>
      <c r="AP385" s="2"/>
      <c r="AQ385" s="175"/>
      <c r="AR385" s="174"/>
      <c r="AS385" s="37"/>
      <c r="AT385" s="174"/>
    </row>
    <row r="386" spans="1:46" ht="15.6" customHeight="1" outlineLevel="2" x14ac:dyDescent="0.25">
      <c r="A386" s="21">
        <f t="shared" si="19"/>
        <v>378</v>
      </c>
      <c r="B386" s="307"/>
      <c r="C386" s="150" t="s">
        <v>411</v>
      </c>
      <c r="D386" s="151">
        <v>108</v>
      </c>
      <c r="E386" s="38">
        <f>'A-RR Cross-Reference 2024'!AR386</f>
        <v>0</v>
      </c>
      <c r="AO386" s="2"/>
      <c r="AP386" s="2"/>
      <c r="AQ386" s="175"/>
      <c r="AR386" s="174"/>
      <c r="AS386" s="37"/>
      <c r="AT386" s="174"/>
    </row>
    <row r="387" spans="1:46" ht="15.6" customHeight="1" outlineLevel="2" x14ac:dyDescent="0.25">
      <c r="A387" s="21">
        <f t="shared" si="19"/>
        <v>379</v>
      </c>
      <c r="B387" s="307"/>
      <c r="C387" s="150" t="s">
        <v>412</v>
      </c>
      <c r="D387" s="151">
        <v>108</v>
      </c>
      <c r="E387" s="38">
        <f>'A-RR Cross-Reference 2024'!AR387</f>
        <v>0</v>
      </c>
      <c r="AO387" s="2"/>
      <c r="AP387" s="2"/>
      <c r="AQ387" s="175"/>
      <c r="AR387" s="174"/>
      <c r="AS387" s="37"/>
      <c r="AT387" s="174"/>
    </row>
    <row r="388" spans="1:46" ht="15.6" customHeight="1" outlineLevel="2" x14ac:dyDescent="0.25">
      <c r="A388" s="21">
        <f t="shared" si="19"/>
        <v>380</v>
      </c>
      <c r="B388" s="307"/>
      <c r="C388" s="150" t="s">
        <v>413</v>
      </c>
      <c r="D388" s="151">
        <v>108</v>
      </c>
      <c r="E388" s="38">
        <f>'A-RR Cross-Reference 2024'!AR388</f>
        <v>-2305387.4900000002</v>
      </c>
      <c r="X388" s="61"/>
      <c r="AC388" s="61"/>
      <c r="AD388" s="61"/>
      <c r="AE388" s="61"/>
      <c r="AF388" s="61"/>
      <c r="AG388" s="61"/>
      <c r="AH388" s="61"/>
      <c r="AI388" s="61"/>
      <c r="AJ388" s="61"/>
      <c r="AM388" s="61"/>
      <c r="AO388" s="2"/>
      <c r="AP388" s="2"/>
      <c r="AQ388" s="175"/>
      <c r="AR388" s="174"/>
      <c r="AS388" s="37"/>
      <c r="AT388" s="174"/>
    </row>
    <row r="389" spans="1:46" ht="15.6" customHeight="1" outlineLevel="2" x14ac:dyDescent="0.25">
      <c r="A389" s="21">
        <f t="shared" si="19"/>
        <v>381</v>
      </c>
      <c r="B389" s="307"/>
      <c r="C389" s="150" t="s">
        <v>414</v>
      </c>
      <c r="D389" s="151">
        <v>108</v>
      </c>
      <c r="E389" s="38">
        <f>'A-RR Cross-Reference 2024'!AR389</f>
        <v>-2229470.9300000002</v>
      </c>
      <c r="X389" s="61"/>
      <c r="AC389" s="61"/>
      <c r="AD389" s="61"/>
      <c r="AE389" s="61"/>
      <c r="AF389" s="61"/>
      <c r="AG389" s="61"/>
      <c r="AH389" s="61"/>
      <c r="AI389" s="61"/>
      <c r="AJ389" s="61"/>
      <c r="AM389" s="61"/>
      <c r="AO389" s="2"/>
      <c r="AP389" s="2"/>
      <c r="AQ389" s="175"/>
      <c r="AR389" s="174"/>
      <c r="AS389" s="37"/>
      <c r="AT389" s="174"/>
    </row>
    <row r="390" spans="1:46" ht="15.6" customHeight="1" outlineLevel="2" x14ac:dyDescent="0.25">
      <c r="A390" s="21">
        <f t="shared" si="19"/>
        <v>382</v>
      </c>
      <c r="B390" s="307"/>
      <c r="C390" s="150" t="s">
        <v>415</v>
      </c>
      <c r="D390" s="151">
        <v>108</v>
      </c>
      <c r="E390" s="38">
        <f>'A-RR Cross-Reference 2024'!AR390</f>
        <v>-2556455.58</v>
      </c>
      <c r="X390" s="61"/>
      <c r="AC390" s="61"/>
      <c r="AD390" s="61"/>
      <c r="AE390" s="61"/>
      <c r="AF390" s="61"/>
      <c r="AG390" s="61"/>
      <c r="AH390" s="61"/>
      <c r="AI390" s="61"/>
      <c r="AJ390" s="61"/>
      <c r="AM390" s="61"/>
      <c r="AO390" s="2"/>
      <c r="AP390" s="2"/>
      <c r="AQ390" s="175"/>
      <c r="AR390" s="174"/>
      <c r="AS390" s="37"/>
      <c r="AT390" s="174"/>
    </row>
    <row r="391" spans="1:46" ht="15.6" customHeight="1" outlineLevel="2" x14ac:dyDescent="0.25">
      <c r="A391" s="21">
        <f t="shared" si="19"/>
        <v>383</v>
      </c>
      <c r="B391" s="307"/>
      <c r="C391" s="150" t="s">
        <v>416</v>
      </c>
      <c r="D391" s="151">
        <v>108</v>
      </c>
      <c r="E391" s="38">
        <f>'A-RR Cross-Reference 2024'!AR391</f>
        <v>0</v>
      </c>
      <c r="AO391" s="2"/>
      <c r="AP391" s="2"/>
      <c r="AQ391" s="175"/>
      <c r="AR391" s="174"/>
      <c r="AS391" s="37"/>
      <c r="AT391" s="174"/>
    </row>
    <row r="392" spans="1:46" ht="15.6" customHeight="1" outlineLevel="2" x14ac:dyDescent="0.25">
      <c r="A392" s="21">
        <f t="shared" si="19"/>
        <v>384</v>
      </c>
      <c r="B392" s="307"/>
      <c r="C392" s="150" t="s">
        <v>417</v>
      </c>
      <c r="D392" s="151">
        <v>108</v>
      </c>
      <c r="E392" s="38">
        <f>'A-RR Cross-Reference 2024'!AR392</f>
        <v>0</v>
      </c>
      <c r="AO392" s="2"/>
      <c r="AP392" s="2"/>
      <c r="AQ392" s="175"/>
      <c r="AR392" s="174"/>
      <c r="AS392" s="37"/>
      <c r="AT392" s="174"/>
    </row>
    <row r="393" spans="1:46" ht="15.6" customHeight="1" outlineLevel="2" x14ac:dyDescent="0.25">
      <c r="A393" s="21">
        <f t="shared" si="19"/>
        <v>385</v>
      </c>
      <c r="B393" s="307"/>
      <c r="C393" s="150" t="s">
        <v>418</v>
      </c>
      <c r="D393" s="151">
        <v>108</v>
      </c>
      <c r="E393" s="38">
        <f>'A-RR Cross-Reference 2024'!AR393</f>
        <v>0</v>
      </c>
      <c r="AO393" s="2"/>
      <c r="AP393" s="2"/>
      <c r="AQ393" s="175"/>
      <c r="AR393" s="174"/>
      <c r="AS393" s="37"/>
      <c r="AT393" s="174"/>
    </row>
    <row r="394" spans="1:46" ht="15.6" customHeight="1" outlineLevel="2" x14ac:dyDescent="0.25">
      <c r="A394" s="21">
        <f t="shared" si="19"/>
        <v>386</v>
      </c>
      <c r="B394" s="307"/>
      <c r="C394" s="150" t="s">
        <v>419</v>
      </c>
      <c r="D394" s="151">
        <v>108</v>
      </c>
      <c r="E394" s="38">
        <f>'A-RR Cross-Reference 2024'!AR394</f>
        <v>0</v>
      </c>
      <c r="AO394" s="2"/>
      <c r="AP394" s="2"/>
      <c r="AQ394" s="175"/>
      <c r="AR394" s="174"/>
      <c r="AS394" s="37"/>
      <c r="AT394" s="174"/>
    </row>
    <row r="395" spans="1:46" ht="15.6" customHeight="1" outlineLevel="2" x14ac:dyDescent="0.25">
      <c r="A395" s="21">
        <f t="shared" si="19"/>
        <v>387</v>
      </c>
      <c r="B395" s="307"/>
      <c r="C395" s="150" t="s">
        <v>420</v>
      </c>
      <c r="D395" s="151">
        <v>108</v>
      </c>
      <c r="E395" s="38">
        <f>'A-RR Cross-Reference 2024'!AR395</f>
        <v>0</v>
      </c>
      <c r="AO395" s="2"/>
      <c r="AP395" s="2"/>
      <c r="AQ395" s="175"/>
      <c r="AR395" s="174"/>
      <c r="AS395" s="37"/>
      <c r="AT395" s="174"/>
    </row>
    <row r="396" spans="1:46" ht="15.6" customHeight="1" outlineLevel="2" x14ac:dyDescent="0.25">
      <c r="A396" s="21">
        <f t="shared" si="19"/>
        <v>388</v>
      </c>
      <c r="B396" s="307"/>
      <c r="C396" s="150" t="s">
        <v>421</v>
      </c>
      <c r="D396" s="151">
        <v>108</v>
      </c>
      <c r="E396" s="38">
        <f>'A-RR Cross-Reference 2024'!AR396</f>
        <v>0</v>
      </c>
      <c r="AO396" s="2"/>
      <c r="AP396" s="2"/>
      <c r="AQ396" s="175"/>
      <c r="AR396" s="174"/>
      <c r="AS396" s="37"/>
      <c r="AT396" s="174"/>
    </row>
    <row r="397" spans="1:46" ht="15.6" customHeight="1" outlineLevel="2" x14ac:dyDescent="0.25">
      <c r="A397" s="21">
        <f t="shared" si="19"/>
        <v>389</v>
      </c>
      <c r="B397" s="307"/>
      <c r="C397" s="118" t="s">
        <v>422</v>
      </c>
      <c r="D397" s="123">
        <v>108</v>
      </c>
      <c r="E397" s="38">
        <f>'A-RR Cross-Reference 2024'!AR397</f>
        <v>0</v>
      </c>
      <c r="AO397" s="2"/>
      <c r="AP397" s="2"/>
      <c r="AQ397" s="175"/>
      <c r="AR397" s="174"/>
      <c r="AS397" s="37"/>
      <c r="AT397" s="174"/>
    </row>
    <row r="398" spans="1:46" ht="15.6" customHeight="1" outlineLevel="2" x14ac:dyDescent="0.25">
      <c r="A398" s="21">
        <f t="shared" si="19"/>
        <v>390</v>
      </c>
      <c r="B398" s="307"/>
      <c r="C398" s="118" t="s">
        <v>423</v>
      </c>
      <c r="D398" s="123">
        <v>108</v>
      </c>
      <c r="E398" s="38">
        <f>'A-RR Cross-Reference 2024'!AR398</f>
        <v>0</v>
      </c>
      <c r="AO398" s="2"/>
      <c r="AP398" s="2"/>
      <c r="AQ398" s="175"/>
      <c r="AR398" s="174"/>
      <c r="AS398" s="37"/>
      <c r="AT398" s="174"/>
    </row>
    <row r="399" spans="1:46" ht="15.6" customHeight="1" outlineLevel="2" x14ac:dyDescent="0.25">
      <c r="A399" s="21">
        <f t="shared" si="19"/>
        <v>391</v>
      </c>
      <c r="B399" s="307"/>
      <c r="C399" s="118" t="s">
        <v>424</v>
      </c>
      <c r="D399" s="123">
        <v>108</v>
      </c>
      <c r="E399" s="38">
        <f>'A-RR Cross-Reference 2024'!AR399</f>
        <v>0</v>
      </c>
      <c r="AO399" s="2"/>
      <c r="AP399" s="2"/>
      <c r="AQ399" s="175"/>
      <c r="AR399" s="174"/>
      <c r="AS399" s="37"/>
      <c r="AT399" s="174"/>
    </row>
    <row r="400" spans="1:46" ht="15.6" customHeight="1" outlineLevel="2" x14ac:dyDescent="0.25">
      <c r="A400" s="21">
        <f t="shared" si="19"/>
        <v>392</v>
      </c>
      <c r="B400" s="307"/>
      <c r="C400" s="118" t="s">
        <v>425</v>
      </c>
      <c r="D400" s="123">
        <v>108</v>
      </c>
      <c r="E400" s="38">
        <f>'A-RR Cross-Reference 2024'!AR400</f>
        <v>-648507.97</v>
      </c>
      <c r="X400" s="61"/>
      <c r="AC400" s="61"/>
      <c r="AD400" s="61"/>
      <c r="AE400" s="61"/>
      <c r="AF400" s="61"/>
      <c r="AG400" s="61"/>
      <c r="AH400" s="61"/>
      <c r="AI400" s="61"/>
      <c r="AJ400" s="61"/>
      <c r="AO400" s="2"/>
      <c r="AP400" s="2"/>
      <c r="AQ400" s="175"/>
      <c r="AR400" s="174"/>
      <c r="AS400" s="37"/>
      <c r="AT400" s="174"/>
    </row>
    <row r="401" spans="1:46" ht="15.6" customHeight="1" outlineLevel="2" x14ac:dyDescent="0.25">
      <c r="A401" s="21">
        <f t="shared" si="19"/>
        <v>393</v>
      </c>
      <c r="B401" s="307"/>
      <c r="C401" s="118" t="s">
        <v>426</v>
      </c>
      <c r="D401" s="123">
        <v>108</v>
      </c>
      <c r="E401" s="38">
        <f>'A-RR Cross-Reference 2024'!AR401</f>
        <v>0</v>
      </c>
      <c r="AO401" s="2"/>
      <c r="AP401" s="2"/>
      <c r="AQ401" s="175"/>
      <c r="AR401" s="174"/>
      <c r="AS401" s="37"/>
      <c r="AT401" s="174"/>
    </row>
    <row r="402" spans="1:46" ht="15.6" customHeight="1" outlineLevel="2" x14ac:dyDescent="0.25">
      <c r="A402" s="21">
        <f t="shared" si="19"/>
        <v>394</v>
      </c>
      <c r="B402" s="307"/>
      <c r="C402" s="118" t="s">
        <v>427</v>
      </c>
      <c r="D402" s="123">
        <v>108</v>
      </c>
      <c r="E402" s="38">
        <f>'A-RR Cross-Reference 2024'!AR402</f>
        <v>0</v>
      </c>
      <c r="AO402" s="2"/>
      <c r="AP402" s="2"/>
      <c r="AQ402" s="175"/>
      <c r="AR402" s="174"/>
      <c r="AS402" s="37"/>
      <c r="AT402" s="174"/>
    </row>
    <row r="403" spans="1:46" ht="15.6" customHeight="1" outlineLevel="2" x14ac:dyDescent="0.25">
      <c r="A403" s="21">
        <f t="shared" si="19"/>
        <v>395</v>
      </c>
      <c r="B403" s="307"/>
      <c r="C403" s="118" t="s">
        <v>428</v>
      </c>
      <c r="D403" s="123">
        <v>108</v>
      </c>
      <c r="E403" s="38">
        <f>'A-RR Cross-Reference 2024'!AR403</f>
        <v>0</v>
      </c>
      <c r="AO403" s="2"/>
      <c r="AP403" s="2"/>
      <c r="AQ403" s="175"/>
      <c r="AR403" s="174"/>
      <c r="AS403" s="37"/>
      <c r="AT403" s="174"/>
    </row>
    <row r="404" spans="1:46" ht="15.6" customHeight="1" outlineLevel="2" x14ac:dyDescent="0.25">
      <c r="A404" s="21">
        <f t="shared" si="19"/>
        <v>396</v>
      </c>
      <c r="B404" s="307"/>
      <c r="C404" s="118" t="s">
        <v>429</v>
      </c>
      <c r="D404" s="123">
        <v>108</v>
      </c>
      <c r="E404" s="38">
        <f>'A-RR Cross-Reference 2024'!AR404</f>
        <v>0</v>
      </c>
      <c r="AO404" s="2"/>
      <c r="AP404" s="2"/>
      <c r="AQ404" s="175"/>
      <c r="AR404" s="174"/>
      <c r="AS404" s="37"/>
      <c r="AT404" s="174"/>
    </row>
    <row r="405" spans="1:46" ht="15.6" customHeight="1" outlineLevel="2" x14ac:dyDescent="0.25">
      <c r="A405" s="21">
        <f t="shared" si="19"/>
        <v>397</v>
      </c>
      <c r="B405" s="307"/>
      <c r="C405" s="118" t="s">
        <v>430</v>
      </c>
      <c r="D405" s="123">
        <v>108</v>
      </c>
      <c r="E405" s="38">
        <f>'A-RR Cross-Reference 2024'!AR405</f>
        <v>-136694.49000000002</v>
      </c>
      <c r="AC405" s="61"/>
      <c r="AD405" s="61"/>
      <c r="AE405" s="61"/>
      <c r="AF405" s="61"/>
      <c r="AG405" s="61"/>
      <c r="AH405" s="61"/>
      <c r="AI405" s="61"/>
      <c r="AJ405" s="61"/>
      <c r="AO405" s="2"/>
      <c r="AP405" s="2"/>
      <c r="AQ405" s="175"/>
      <c r="AR405" s="174"/>
      <c r="AS405" s="37"/>
      <c r="AT405" s="174"/>
    </row>
    <row r="406" spans="1:46" ht="15.6" customHeight="1" outlineLevel="2" x14ac:dyDescent="0.25">
      <c r="A406" s="21">
        <f t="shared" si="19"/>
        <v>398</v>
      </c>
      <c r="B406" s="307"/>
      <c r="C406" s="304" t="s">
        <v>431</v>
      </c>
      <c r="D406" s="305"/>
      <c r="E406" s="108">
        <f t="shared" ref="E406" si="20">SUM(E374:E405)</f>
        <v>-37685129.859999999</v>
      </c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</row>
    <row r="407" spans="1:46" ht="15.6" customHeight="1" outlineLevel="2" x14ac:dyDescent="0.25">
      <c r="A407" s="21">
        <f t="shared" si="19"/>
        <v>399</v>
      </c>
      <c r="B407" s="307"/>
      <c r="C407" s="118" t="s">
        <v>432</v>
      </c>
      <c r="D407" s="123">
        <v>108</v>
      </c>
      <c r="E407" s="38">
        <f>'A-RR Cross-Reference 2024'!AR407</f>
        <v>0</v>
      </c>
      <c r="AO407" s="2"/>
      <c r="AP407" s="2"/>
      <c r="AQ407" s="175"/>
      <c r="AR407" s="174"/>
      <c r="AS407" s="37"/>
      <c r="AT407" s="174"/>
    </row>
    <row r="408" spans="1:46" ht="15.6" customHeight="1" outlineLevel="2" x14ac:dyDescent="0.25">
      <c r="A408" s="21">
        <f t="shared" si="19"/>
        <v>400</v>
      </c>
      <c r="B408" s="307"/>
      <c r="C408" s="118" t="s">
        <v>433</v>
      </c>
      <c r="D408" s="123">
        <v>108</v>
      </c>
      <c r="E408" s="38">
        <f>'A-RR Cross-Reference 2024'!AR408</f>
        <v>0</v>
      </c>
      <c r="AO408" s="2"/>
      <c r="AP408" s="2"/>
      <c r="AQ408" s="175"/>
      <c r="AR408" s="174"/>
      <c r="AS408" s="37"/>
      <c r="AT408" s="174"/>
    </row>
    <row r="409" spans="1:46" ht="15.6" customHeight="1" outlineLevel="2" x14ac:dyDescent="0.25">
      <c r="A409" s="21">
        <f t="shared" si="19"/>
        <v>401</v>
      </c>
      <c r="B409" s="307"/>
      <c r="C409" s="118" t="s">
        <v>434</v>
      </c>
      <c r="D409" s="123">
        <v>108</v>
      </c>
      <c r="E409" s="38">
        <f>'A-RR Cross-Reference 2024'!AR409</f>
        <v>0</v>
      </c>
      <c r="AO409" s="2"/>
      <c r="AP409" s="2"/>
      <c r="AQ409" s="175"/>
      <c r="AR409" s="174"/>
      <c r="AS409" s="37"/>
      <c r="AT409" s="174"/>
    </row>
    <row r="410" spans="1:46" ht="15.6" customHeight="1" outlineLevel="2" x14ac:dyDescent="0.25">
      <c r="A410" s="21">
        <f t="shared" si="19"/>
        <v>402</v>
      </c>
      <c r="B410" s="307"/>
      <c r="C410" s="118" t="s">
        <v>435</v>
      </c>
      <c r="D410" s="123">
        <v>108</v>
      </c>
      <c r="E410" s="38">
        <f>'A-RR Cross-Reference 2024'!AR410</f>
        <v>0</v>
      </c>
      <c r="AO410" s="2"/>
      <c r="AP410" s="2"/>
      <c r="AQ410" s="175"/>
      <c r="AR410" s="174"/>
      <c r="AS410" s="37"/>
      <c r="AT410" s="174"/>
    </row>
    <row r="411" spans="1:46" ht="15.6" customHeight="1" outlineLevel="2" x14ac:dyDescent="0.25">
      <c r="A411" s="21">
        <f t="shared" si="19"/>
        <v>403</v>
      </c>
      <c r="B411" s="307"/>
      <c r="C411" s="118" t="s">
        <v>436</v>
      </c>
      <c r="D411" s="123">
        <v>108</v>
      </c>
      <c r="E411" s="38">
        <f>'A-RR Cross-Reference 2024'!AR411</f>
        <v>0</v>
      </c>
      <c r="AO411" s="2"/>
      <c r="AP411" s="2"/>
      <c r="AQ411" s="175"/>
      <c r="AR411" s="174"/>
      <c r="AS411" s="37"/>
      <c r="AT411" s="174"/>
    </row>
    <row r="412" spans="1:46" ht="15.6" customHeight="1" outlineLevel="2" x14ac:dyDescent="0.25">
      <c r="A412" s="21">
        <f t="shared" si="19"/>
        <v>404</v>
      </c>
      <c r="B412" s="307"/>
      <c r="C412" s="118" t="s">
        <v>437</v>
      </c>
      <c r="D412" s="123">
        <v>108</v>
      </c>
      <c r="E412" s="38">
        <f>'A-RR Cross-Reference 2024'!AR412</f>
        <v>0</v>
      </c>
      <c r="AO412" s="2"/>
      <c r="AP412" s="2"/>
      <c r="AQ412" s="175"/>
      <c r="AR412" s="174"/>
      <c r="AS412" s="37"/>
      <c r="AT412" s="174"/>
    </row>
    <row r="413" spans="1:46" ht="15.6" customHeight="1" outlineLevel="2" x14ac:dyDescent="0.25">
      <c r="A413" s="21">
        <f t="shared" si="19"/>
        <v>405</v>
      </c>
      <c r="B413" s="307"/>
      <c r="C413" s="118" t="s">
        <v>438</v>
      </c>
      <c r="D413" s="123">
        <v>108</v>
      </c>
      <c r="E413" s="38">
        <f>'A-RR Cross-Reference 2024'!AR413</f>
        <v>0</v>
      </c>
      <c r="AO413" s="2"/>
      <c r="AP413" s="2"/>
      <c r="AQ413" s="175"/>
      <c r="AR413" s="174"/>
      <c r="AS413" s="37"/>
      <c r="AT413" s="174"/>
    </row>
    <row r="414" spans="1:46" ht="15.6" customHeight="1" outlineLevel="2" x14ac:dyDescent="0.25">
      <c r="A414" s="21">
        <f t="shared" si="19"/>
        <v>406</v>
      </c>
      <c r="B414" s="307"/>
      <c r="C414" s="118" t="s">
        <v>439</v>
      </c>
      <c r="D414" s="123">
        <v>108</v>
      </c>
      <c r="E414" s="38">
        <f>'A-RR Cross-Reference 2024'!AR414</f>
        <v>0</v>
      </c>
      <c r="AO414" s="2"/>
      <c r="AP414" s="2"/>
      <c r="AQ414" s="175"/>
      <c r="AR414" s="174"/>
      <c r="AS414" s="37"/>
      <c r="AT414" s="174"/>
    </row>
    <row r="415" spans="1:46" ht="15.6" customHeight="1" outlineLevel="2" x14ac:dyDescent="0.25">
      <c r="A415" s="21">
        <f t="shared" si="19"/>
        <v>407</v>
      </c>
      <c r="B415" s="307"/>
      <c r="C415" s="118" t="s">
        <v>440</v>
      </c>
      <c r="D415" s="123">
        <v>108</v>
      </c>
      <c r="E415" s="38">
        <f>'A-RR Cross-Reference 2024'!AR415</f>
        <v>0</v>
      </c>
      <c r="AO415" s="2"/>
      <c r="AP415" s="2"/>
      <c r="AQ415" s="175"/>
      <c r="AR415" s="174"/>
      <c r="AS415" s="37"/>
      <c r="AT415" s="174"/>
    </row>
    <row r="416" spans="1:46" ht="15.6" customHeight="1" outlineLevel="2" x14ac:dyDescent="0.25">
      <c r="A416" s="21">
        <f t="shared" si="19"/>
        <v>408</v>
      </c>
      <c r="B416" s="307"/>
      <c r="C416" s="304" t="s">
        <v>351</v>
      </c>
      <c r="D416" s="305"/>
      <c r="E416" s="108">
        <f t="shared" ref="E416" si="21">SUM(E407:E415)</f>
        <v>0</v>
      </c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</row>
    <row r="417" spans="1:46" ht="15.6" customHeight="1" outlineLevel="2" x14ac:dyDescent="0.25">
      <c r="A417" s="21">
        <f t="shared" si="19"/>
        <v>409</v>
      </c>
      <c r="B417" s="307"/>
      <c r="C417" s="118" t="s">
        <v>441</v>
      </c>
      <c r="D417" s="123">
        <v>108</v>
      </c>
      <c r="E417" s="38">
        <f>'A-RR Cross-Reference 2024'!AR417</f>
        <v>-3512894.66</v>
      </c>
      <c r="X417" s="61"/>
      <c r="AC417" s="61"/>
      <c r="AD417" s="61"/>
      <c r="AE417" s="61"/>
      <c r="AF417" s="61"/>
      <c r="AG417" s="61"/>
      <c r="AH417" s="61"/>
      <c r="AI417" s="61"/>
      <c r="AJ417" s="61"/>
      <c r="AM417" s="61"/>
      <c r="AO417" s="2"/>
      <c r="AP417" s="2"/>
      <c r="AQ417" s="175"/>
      <c r="AR417" s="174"/>
      <c r="AS417" s="37"/>
      <c r="AT417" s="174"/>
    </row>
    <row r="418" spans="1:46" ht="15.6" customHeight="1" outlineLevel="2" x14ac:dyDescent="0.25">
      <c r="A418" s="21">
        <f t="shared" si="19"/>
        <v>410</v>
      </c>
      <c r="B418" s="307"/>
      <c r="C418" s="118" t="s">
        <v>442</v>
      </c>
      <c r="D418" s="123">
        <v>108</v>
      </c>
      <c r="E418" s="38">
        <f>'A-RR Cross-Reference 2024'!AR418</f>
        <v>-6750601.8600000003</v>
      </c>
      <c r="X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O418" s="2"/>
      <c r="AP418" s="2"/>
      <c r="AQ418" s="175"/>
      <c r="AR418" s="174"/>
      <c r="AS418" s="37"/>
      <c r="AT418" s="174"/>
    </row>
    <row r="419" spans="1:46" ht="15.6" customHeight="1" outlineLevel="2" x14ac:dyDescent="0.25">
      <c r="A419" s="21">
        <f t="shared" si="19"/>
        <v>411</v>
      </c>
      <c r="B419" s="307"/>
      <c r="C419" s="118" t="s">
        <v>443</v>
      </c>
      <c r="D419" s="123">
        <v>108</v>
      </c>
      <c r="E419" s="38">
        <f>'A-RR Cross-Reference 2024'!AR419</f>
        <v>-1032309822.7289275</v>
      </c>
      <c r="X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O419" s="2"/>
      <c r="AP419" s="2"/>
      <c r="AQ419" s="175"/>
      <c r="AR419" s="174"/>
      <c r="AS419" s="37"/>
      <c r="AT419" s="174"/>
    </row>
    <row r="420" spans="1:46" ht="15.6" customHeight="1" outlineLevel="2" x14ac:dyDescent="0.25">
      <c r="A420" s="21">
        <f t="shared" si="19"/>
        <v>412</v>
      </c>
      <c r="B420" s="307"/>
      <c r="C420" s="118" t="s">
        <v>444</v>
      </c>
      <c r="D420" s="123">
        <v>108</v>
      </c>
      <c r="E420" s="38">
        <f>'A-RR Cross-Reference 2024'!AR420</f>
        <v>0</v>
      </c>
      <c r="AC420" s="61"/>
      <c r="AD420" s="61"/>
      <c r="AE420" s="61"/>
      <c r="AF420" s="61"/>
      <c r="AG420" s="61"/>
      <c r="AH420" s="61"/>
      <c r="AI420" s="61"/>
      <c r="AJ420" s="61"/>
      <c r="AM420" s="61"/>
      <c r="AO420" s="2"/>
      <c r="AP420" s="2"/>
      <c r="AQ420" s="175"/>
      <c r="AR420" s="174"/>
      <c r="AS420" s="37"/>
      <c r="AT420" s="174"/>
    </row>
    <row r="421" spans="1:46" ht="15.6" customHeight="1" outlineLevel="2" x14ac:dyDescent="0.25">
      <c r="A421" s="21">
        <f t="shared" si="19"/>
        <v>413</v>
      </c>
      <c r="B421" s="307"/>
      <c r="C421" s="118" t="s">
        <v>445</v>
      </c>
      <c r="D421" s="123">
        <v>108</v>
      </c>
      <c r="E421" s="38">
        <f>'A-RR Cross-Reference 2024'!AR421</f>
        <v>-72394246.348239154</v>
      </c>
      <c r="X421" s="61"/>
      <c r="AC421" s="61"/>
      <c r="AD421" s="61"/>
      <c r="AE421" s="61"/>
      <c r="AF421" s="61"/>
      <c r="AG421" s="61"/>
      <c r="AH421" s="61"/>
      <c r="AI421" s="61"/>
      <c r="AJ421" s="61"/>
      <c r="AK421" s="61"/>
      <c r="AM421" s="61"/>
      <c r="AO421" s="2"/>
      <c r="AP421" s="2"/>
      <c r="AQ421" s="175"/>
      <c r="AR421" s="174"/>
      <c r="AS421" s="37"/>
      <c r="AT421" s="174"/>
    </row>
    <row r="422" spans="1:46" ht="15.6" customHeight="1" outlineLevel="2" x14ac:dyDescent="0.25">
      <c r="A422" s="21">
        <f t="shared" si="19"/>
        <v>414</v>
      </c>
      <c r="B422" s="307"/>
      <c r="C422" s="118" t="s">
        <v>446</v>
      </c>
      <c r="D422" s="123">
        <v>108</v>
      </c>
      <c r="E422" s="38">
        <f>'A-RR Cross-Reference 2024'!AR422</f>
        <v>0</v>
      </c>
      <c r="X422" s="61"/>
      <c r="AC422" s="61"/>
      <c r="AD422" s="61"/>
      <c r="AE422" s="61"/>
      <c r="AF422" s="61"/>
      <c r="AG422" s="61"/>
      <c r="AH422" s="61"/>
      <c r="AI422" s="61"/>
      <c r="AJ422" s="61"/>
      <c r="AM422" s="61"/>
      <c r="AO422" s="2"/>
      <c r="AP422" s="2"/>
      <c r="AQ422" s="175"/>
      <c r="AR422" s="174"/>
      <c r="AS422" s="37"/>
      <c r="AT422" s="174"/>
    </row>
    <row r="423" spans="1:46" ht="15.6" customHeight="1" outlineLevel="2" x14ac:dyDescent="0.25">
      <c r="A423" s="21">
        <f t="shared" si="19"/>
        <v>415</v>
      </c>
      <c r="B423" s="307"/>
      <c r="C423" s="118" t="s">
        <v>447</v>
      </c>
      <c r="D423" s="123">
        <v>108</v>
      </c>
      <c r="E423" s="38">
        <f>'A-RR Cross-Reference 2024'!AR423</f>
        <v>-805059604.50999999</v>
      </c>
      <c r="X423" s="61"/>
      <c r="AC423" s="61"/>
      <c r="AD423" s="61"/>
      <c r="AE423" s="61"/>
      <c r="AF423" s="61"/>
      <c r="AG423" s="61"/>
      <c r="AH423" s="61"/>
      <c r="AI423" s="61"/>
      <c r="AJ423" s="61"/>
      <c r="AK423" s="61"/>
      <c r="AM423" s="61"/>
      <c r="AO423" s="2"/>
      <c r="AP423" s="2"/>
      <c r="AQ423" s="175"/>
      <c r="AR423" s="174"/>
      <c r="AS423" s="37"/>
      <c r="AT423" s="174"/>
    </row>
    <row r="424" spans="1:46" ht="15.6" customHeight="1" outlineLevel="2" x14ac:dyDescent="0.25">
      <c r="A424" s="21">
        <f t="shared" si="19"/>
        <v>416</v>
      </c>
      <c r="B424" s="307"/>
      <c r="C424" s="118" t="s">
        <v>448</v>
      </c>
      <c r="D424" s="123">
        <v>108</v>
      </c>
      <c r="E424" s="38">
        <f>'A-RR Cross-Reference 2024'!AR424</f>
        <v>-52883958.189173736</v>
      </c>
      <c r="X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M424" s="61"/>
      <c r="AO424" s="2"/>
      <c r="AP424" s="2"/>
      <c r="AQ424" s="175"/>
      <c r="AR424" s="174"/>
      <c r="AS424" s="37"/>
      <c r="AT424" s="174"/>
    </row>
    <row r="425" spans="1:46" ht="15.6" customHeight="1" outlineLevel="2" x14ac:dyDescent="0.25">
      <c r="A425" s="21">
        <f t="shared" si="19"/>
        <v>417</v>
      </c>
      <c r="B425" s="307"/>
      <c r="C425" s="118" t="s">
        <v>449</v>
      </c>
      <c r="D425" s="123">
        <v>108</v>
      </c>
      <c r="E425" s="38">
        <f>'A-RR Cross-Reference 2024'!AR425</f>
        <v>-81677628.329999983</v>
      </c>
      <c r="X425" s="61"/>
      <c r="AC425" s="61"/>
      <c r="AD425" s="61"/>
      <c r="AE425" s="61"/>
      <c r="AF425" s="61"/>
      <c r="AG425" s="61"/>
      <c r="AH425" s="61"/>
      <c r="AI425" s="61"/>
      <c r="AJ425" s="61"/>
      <c r="AK425" s="61"/>
      <c r="AM425" s="61"/>
      <c r="AO425" s="2"/>
      <c r="AP425" s="2"/>
      <c r="AQ425" s="175"/>
      <c r="AR425" s="174"/>
      <c r="AS425" s="37"/>
      <c r="AT425" s="174"/>
    </row>
    <row r="426" spans="1:46" ht="15.6" customHeight="1" outlineLevel="2" x14ac:dyDescent="0.25">
      <c r="A426" s="21">
        <f t="shared" si="19"/>
        <v>418</v>
      </c>
      <c r="B426" s="307"/>
      <c r="C426" s="118" t="s">
        <v>450</v>
      </c>
      <c r="D426" s="123">
        <v>108</v>
      </c>
      <c r="E426" s="38">
        <f>'A-RR Cross-Reference 2024'!AR426</f>
        <v>-8457227.5399999991</v>
      </c>
      <c r="X426" s="61"/>
      <c r="AC426" s="61"/>
      <c r="AD426" s="61"/>
      <c r="AE426" s="61"/>
      <c r="AF426" s="61"/>
      <c r="AG426" s="61"/>
      <c r="AH426" s="61"/>
      <c r="AI426" s="61"/>
      <c r="AJ426" s="61"/>
      <c r="AK426" s="61"/>
      <c r="AM426" s="61"/>
      <c r="AO426" s="2"/>
      <c r="AP426" s="2"/>
      <c r="AQ426" s="175"/>
      <c r="AR426" s="174"/>
      <c r="AS426" s="37"/>
      <c r="AT426" s="174"/>
    </row>
    <row r="427" spans="1:46" ht="15.6" customHeight="1" outlineLevel="2" x14ac:dyDescent="0.25">
      <c r="A427" s="21">
        <f t="shared" si="19"/>
        <v>419</v>
      </c>
      <c r="B427" s="307"/>
      <c r="C427" s="118" t="s">
        <v>451</v>
      </c>
      <c r="D427" s="123">
        <v>108</v>
      </c>
      <c r="E427" s="38">
        <f>'A-RR Cross-Reference 2024'!AR427</f>
        <v>-37865055.969999999</v>
      </c>
      <c r="X427" s="61"/>
      <c r="AC427" s="61"/>
      <c r="AD427" s="61"/>
      <c r="AE427" s="61"/>
      <c r="AF427" s="61"/>
      <c r="AG427" s="61"/>
      <c r="AH427" s="61"/>
      <c r="AI427" s="61"/>
      <c r="AJ427" s="61"/>
      <c r="AK427" s="61"/>
      <c r="AM427" s="61"/>
      <c r="AO427" s="2"/>
      <c r="AP427" s="2"/>
      <c r="AQ427" s="175"/>
      <c r="AR427" s="174"/>
      <c r="AS427" s="37"/>
      <c r="AT427" s="174"/>
    </row>
    <row r="428" spans="1:46" ht="15.6" customHeight="1" outlineLevel="2" x14ac:dyDescent="0.25">
      <c r="A428" s="21">
        <f t="shared" si="19"/>
        <v>420</v>
      </c>
      <c r="B428" s="307"/>
      <c r="C428" s="118" t="s">
        <v>452</v>
      </c>
      <c r="D428" s="123">
        <v>108</v>
      </c>
      <c r="E428" s="38">
        <f>'A-RR Cross-Reference 2024'!AR428</f>
        <v>-21591964.649999999</v>
      </c>
      <c r="X428" s="61"/>
      <c r="AC428" s="61"/>
      <c r="AD428" s="61"/>
      <c r="AE428" s="61"/>
      <c r="AF428" s="61"/>
      <c r="AG428" s="61"/>
      <c r="AH428" s="61"/>
      <c r="AI428" s="61"/>
      <c r="AJ428" s="61"/>
      <c r="AK428" s="61"/>
      <c r="AM428" s="61"/>
      <c r="AO428" s="2"/>
      <c r="AP428" s="2"/>
      <c r="AQ428" s="175"/>
      <c r="AR428" s="174"/>
      <c r="AS428" s="37"/>
      <c r="AT428" s="174"/>
    </row>
    <row r="429" spans="1:46" ht="15.6" customHeight="1" outlineLevel="2" x14ac:dyDescent="0.25">
      <c r="A429" s="21">
        <f t="shared" si="19"/>
        <v>421</v>
      </c>
      <c r="B429" s="307"/>
      <c r="C429" s="118" t="s">
        <v>453</v>
      </c>
      <c r="D429" s="123">
        <v>108</v>
      </c>
      <c r="E429" s="38">
        <f>'A-RR Cross-Reference 2024'!AR429</f>
        <v>-729597.17000000016</v>
      </c>
      <c r="X429" s="61"/>
      <c r="AC429" s="61"/>
      <c r="AD429" s="61"/>
      <c r="AE429" s="61"/>
      <c r="AF429" s="61"/>
      <c r="AG429" s="61"/>
      <c r="AH429" s="61"/>
      <c r="AI429" s="61"/>
      <c r="AJ429" s="61"/>
      <c r="AK429" s="61"/>
      <c r="AM429" s="61"/>
      <c r="AO429" s="2"/>
      <c r="AP429" s="2"/>
      <c r="AQ429" s="175"/>
      <c r="AR429" s="174"/>
      <c r="AS429" s="37"/>
      <c r="AT429" s="174"/>
    </row>
    <row r="430" spans="1:46" ht="15.6" customHeight="1" outlineLevel="2" x14ac:dyDescent="0.25">
      <c r="A430" s="21">
        <f t="shared" si="19"/>
        <v>422</v>
      </c>
      <c r="B430" s="307"/>
      <c r="C430" s="118" t="s">
        <v>454</v>
      </c>
      <c r="D430" s="123">
        <v>108</v>
      </c>
      <c r="E430" s="38">
        <f>'A-RR Cross-Reference 2024'!AR430</f>
        <v>-3583273.49</v>
      </c>
      <c r="X430" s="61"/>
      <c r="AC430" s="61"/>
      <c r="AD430" s="61"/>
      <c r="AE430" s="61"/>
      <c r="AF430" s="61"/>
      <c r="AG430" s="61"/>
      <c r="AH430" s="61"/>
      <c r="AI430" s="61"/>
      <c r="AJ430" s="61"/>
      <c r="AK430" s="61"/>
      <c r="AM430" s="61"/>
      <c r="AO430" s="2"/>
      <c r="AP430" s="2"/>
      <c r="AQ430" s="175"/>
      <c r="AR430" s="174"/>
      <c r="AS430" s="37"/>
      <c r="AT430" s="174"/>
    </row>
    <row r="431" spans="1:46" ht="15.6" customHeight="1" outlineLevel="2" x14ac:dyDescent="0.25">
      <c r="A431" s="21">
        <f t="shared" si="19"/>
        <v>423</v>
      </c>
      <c r="B431" s="307"/>
      <c r="C431" s="118" t="s">
        <v>455</v>
      </c>
      <c r="D431" s="123">
        <v>108</v>
      </c>
      <c r="E431" s="38">
        <f>'A-RR Cross-Reference 2024'!AR431</f>
        <v>0</v>
      </c>
      <c r="X431" s="61"/>
      <c r="AC431" s="61"/>
      <c r="AD431" s="61"/>
      <c r="AE431" s="61"/>
      <c r="AF431" s="61"/>
      <c r="AG431" s="61"/>
      <c r="AH431" s="61"/>
      <c r="AI431" s="61"/>
      <c r="AJ431" s="61"/>
      <c r="AK431" s="61"/>
      <c r="AM431" s="61"/>
      <c r="AO431" s="2"/>
      <c r="AP431" s="2"/>
      <c r="AQ431" s="175"/>
      <c r="AR431" s="174"/>
      <c r="AS431" s="37"/>
      <c r="AT431" s="174"/>
    </row>
    <row r="432" spans="1:46" ht="15.6" customHeight="1" outlineLevel="2" x14ac:dyDescent="0.25">
      <c r="A432" s="21">
        <f t="shared" si="19"/>
        <v>424</v>
      </c>
      <c r="B432" s="307"/>
      <c r="C432" s="304" t="s">
        <v>362</v>
      </c>
      <c r="D432" s="305"/>
      <c r="E432" s="108">
        <f t="shared" ref="E432" si="22">SUM(E417:E431)</f>
        <v>-2126815875.4463403</v>
      </c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</row>
    <row r="433" spans="1:46" ht="15.6" customHeight="1" outlineLevel="2" x14ac:dyDescent="0.25">
      <c r="A433" s="21">
        <f t="shared" si="19"/>
        <v>425</v>
      </c>
      <c r="B433" s="307"/>
      <c r="C433" s="118" t="s">
        <v>456</v>
      </c>
      <c r="D433" s="123">
        <v>108</v>
      </c>
      <c r="E433" s="38">
        <f>'A-RR Cross-Reference 2024'!AR433</f>
        <v>-1187320.5202820001</v>
      </c>
      <c r="X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O433" s="2"/>
      <c r="AP433" s="2"/>
      <c r="AQ433" s="175"/>
      <c r="AR433" s="174"/>
      <c r="AS433" s="37"/>
      <c r="AT433" s="174"/>
    </row>
    <row r="434" spans="1:46" ht="15.6" customHeight="1" outlineLevel="2" x14ac:dyDescent="0.25">
      <c r="A434" s="21">
        <f t="shared" si="19"/>
        <v>426</v>
      </c>
      <c r="B434" s="307"/>
      <c r="C434" s="118" t="s">
        <v>457</v>
      </c>
      <c r="D434" s="123">
        <v>108</v>
      </c>
      <c r="E434" s="38">
        <f>'A-RR Cross-Reference 2024'!AR434</f>
        <v>-29026728.617838588</v>
      </c>
      <c r="X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O434" s="2"/>
      <c r="AP434" s="2"/>
      <c r="AQ434" s="175"/>
      <c r="AR434" s="174"/>
      <c r="AS434" s="37"/>
      <c r="AT434" s="174"/>
    </row>
    <row r="435" spans="1:46" ht="15.6" customHeight="1" outlineLevel="2" x14ac:dyDescent="0.25">
      <c r="A435" s="21">
        <f t="shared" si="19"/>
        <v>427</v>
      </c>
      <c r="B435" s="307"/>
      <c r="C435" s="118" t="s">
        <v>458</v>
      </c>
      <c r="D435" s="123">
        <v>108</v>
      </c>
      <c r="E435" s="38">
        <f>'A-RR Cross-Reference 2024'!AR435</f>
        <v>-39542765.802910008</v>
      </c>
      <c r="X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O435" s="2"/>
      <c r="AP435" s="2"/>
      <c r="AQ435" s="175"/>
      <c r="AR435" s="174"/>
      <c r="AS435" s="37"/>
      <c r="AT435" s="174"/>
    </row>
    <row r="436" spans="1:46" ht="15.6" customHeight="1" outlineLevel="2" x14ac:dyDescent="0.25">
      <c r="A436" s="21">
        <f t="shared" si="19"/>
        <v>428</v>
      </c>
      <c r="B436" s="307"/>
      <c r="C436" s="118" t="s">
        <v>459</v>
      </c>
      <c r="D436" s="123">
        <v>108</v>
      </c>
      <c r="E436" s="38">
        <f>'A-RR Cross-Reference 2024'!AR436</f>
        <v>-3233629.8698439999</v>
      </c>
      <c r="X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O436" s="2"/>
      <c r="AP436" s="2"/>
      <c r="AQ436" s="175"/>
      <c r="AR436" s="174"/>
      <c r="AS436" s="37"/>
      <c r="AT436" s="174"/>
    </row>
    <row r="437" spans="1:46" ht="15.6" customHeight="1" outlineLevel="2" x14ac:dyDescent="0.25">
      <c r="A437" s="21">
        <f t="shared" si="19"/>
        <v>429</v>
      </c>
      <c r="B437" s="307"/>
      <c r="C437" s="118" t="s">
        <v>460</v>
      </c>
      <c r="D437" s="123">
        <v>108</v>
      </c>
      <c r="E437" s="38">
        <f>'A-RR Cross-Reference 2024'!AR437</f>
        <v>-17690.163099999998</v>
      </c>
      <c r="X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O437" s="2"/>
      <c r="AP437" s="2"/>
      <c r="AQ437" s="175"/>
      <c r="AR437" s="174"/>
      <c r="AS437" s="37"/>
      <c r="AT437" s="174"/>
    </row>
    <row r="438" spans="1:46" ht="15.6" customHeight="1" outlineLevel="2" x14ac:dyDescent="0.25">
      <c r="A438" s="21">
        <f t="shared" si="19"/>
        <v>430</v>
      </c>
      <c r="B438" s="307"/>
      <c r="C438" s="118" t="s">
        <v>461</v>
      </c>
      <c r="D438" s="123">
        <v>108</v>
      </c>
      <c r="E438" s="38">
        <f>'A-RR Cross-Reference 2024'!AR438</f>
        <v>-2665835.7166500003</v>
      </c>
      <c r="X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O438" s="2"/>
      <c r="AP438" s="2"/>
      <c r="AQ438" s="175"/>
      <c r="AR438" s="174"/>
      <c r="AS438" s="37"/>
      <c r="AT438" s="174"/>
    </row>
    <row r="439" spans="1:46" ht="15.6" customHeight="1" outlineLevel="2" x14ac:dyDescent="0.25">
      <c r="A439" s="21">
        <f t="shared" si="19"/>
        <v>431</v>
      </c>
      <c r="B439" s="307"/>
      <c r="C439" s="118" t="s">
        <v>462</v>
      </c>
      <c r="D439" s="123">
        <v>108</v>
      </c>
      <c r="E439" s="38">
        <f>'A-RR Cross-Reference 2024'!AR439</f>
        <v>-971273.97</v>
      </c>
      <c r="X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O439" s="2"/>
      <c r="AP439" s="2"/>
      <c r="AQ439" s="175"/>
      <c r="AR439" s="174"/>
      <c r="AS439" s="37"/>
      <c r="AT439" s="174"/>
    </row>
    <row r="440" spans="1:46" ht="15.6" customHeight="1" outlineLevel="2" x14ac:dyDescent="0.25">
      <c r="A440" s="21">
        <f t="shared" si="19"/>
        <v>432</v>
      </c>
      <c r="B440" s="307"/>
      <c r="C440" s="118" t="s">
        <v>463</v>
      </c>
      <c r="D440" s="123">
        <v>108</v>
      </c>
      <c r="E440" s="38">
        <f>'A-RR Cross-Reference 2024'!AR440</f>
        <v>-256776.892008</v>
      </c>
      <c r="X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O440" s="2"/>
      <c r="AP440" s="2"/>
      <c r="AQ440" s="175"/>
      <c r="AR440" s="174"/>
      <c r="AS440" s="37"/>
      <c r="AT440" s="174"/>
    </row>
    <row r="441" spans="1:46" ht="15.6" customHeight="1" outlineLevel="2" x14ac:dyDescent="0.25">
      <c r="A441" s="21">
        <f t="shared" si="19"/>
        <v>433</v>
      </c>
      <c r="B441" s="307"/>
      <c r="C441" s="118" t="s">
        <v>464</v>
      </c>
      <c r="D441" s="123">
        <v>108</v>
      </c>
      <c r="E441" s="38">
        <f>'A-RR Cross-Reference 2024'!AR441</f>
        <v>-19454746.497259997</v>
      </c>
      <c r="X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O441" s="2"/>
      <c r="AP441" s="2"/>
      <c r="AQ441" s="175"/>
      <c r="AR441" s="174"/>
      <c r="AS441" s="37"/>
      <c r="AT441" s="174"/>
    </row>
    <row r="442" spans="1:46" ht="15.6" customHeight="1" outlineLevel="2" x14ac:dyDescent="0.25">
      <c r="A442" s="21">
        <f t="shared" si="19"/>
        <v>434</v>
      </c>
      <c r="B442" s="307"/>
      <c r="C442" s="118" t="s">
        <v>465</v>
      </c>
      <c r="D442" s="123">
        <v>108</v>
      </c>
      <c r="E442" s="38">
        <f>'A-RR Cross-Reference 2024'!AR442</f>
        <v>-577439.197942</v>
      </c>
      <c r="X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O442" s="2"/>
      <c r="AP442" s="2"/>
      <c r="AQ442" s="175"/>
      <c r="AR442" s="174"/>
      <c r="AS442" s="37"/>
      <c r="AT442" s="174"/>
    </row>
    <row r="443" spans="1:46" ht="15.6" customHeight="1" outlineLevel="2" x14ac:dyDescent="0.25">
      <c r="A443" s="21">
        <f t="shared" si="19"/>
        <v>435</v>
      </c>
      <c r="B443" s="307"/>
      <c r="C443" s="118" t="s">
        <v>466</v>
      </c>
      <c r="D443" s="123">
        <v>108</v>
      </c>
      <c r="E443" s="38">
        <f>'A-RR Cross-Reference 2024'!AR443</f>
        <v>0</v>
      </c>
      <c r="X443" s="61"/>
      <c r="AC443" s="61"/>
      <c r="AD443" s="61"/>
      <c r="AE443" s="61"/>
      <c r="AF443" s="61"/>
      <c r="AG443" s="61"/>
      <c r="AH443" s="61"/>
      <c r="AI443" s="61"/>
      <c r="AJ443" s="105"/>
      <c r="AK443" s="61"/>
      <c r="AL443" s="61"/>
      <c r="AM443" s="61"/>
      <c r="AO443" s="2"/>
      <c r="AP443" s="2"/>
      <c r="AQ443" s="175"/>
      <c r="AR443" s="174"/>
      <c r="AS443" s="37"/>
      <c r="AT443" s="174"/>
    </row>
    <row r="444" spans="1:46" ht="15.6" customHeight="1" outlineLevel="2" x14ac:dyDescent="0.25">
      <c r="A444" s="21">
        <f t="shared" ref="A444:A495" si="23">A443+1</f>
        <v>436</v>
      </c>
      <c r="B444" s="307"/>
      <c r="C444" s="118" t="s">
        <v>467</v>
      </c>
      <c r="D444" s="123">
        <v>108</v>
      </c>
      <c r="E444" s="38">
        <f>'A-RR Cross-Reference 2024'!AR444</f>
        <v>0</v>
      </c>
      <c r="AO444" s="2"/>
      <c r="AP444" s="2"/>
      <c r="AQ444" s="175"/>
      <c r="AR444" s="174"/>
      <c r="AS444" s="37"/>
      <c r="AT444" s="174"/>
    </row>
    <row r="445" spans="1:46" ht="15.6" customHeight="1" outlineLevel="2" x14ac:dyDescent="0.25">
      <c r="A445" s="21">
        <f t="shared" si="23"/>
        <v>437</v>
      </c>
      <c r="B445" s="307"/>
      <c r="C445" s="304" t="s">
        <v>372</v>
      </c>
      <c r="D445" s="305"/>
      <c r="E445" s="108">
        <f t="shared" ref="E445" si="24">SUM(E433:E444)</f>
        <v>-96934207.247834608</v>
      </c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</row>
    <row r="446" spans="1:46" ht="15.6" customHeight="1" outlineLevel="1" x14ac:dyDescent="0.25">
      <c r="A446" s="21">
        <f t="shared" si="23"/>
        <v>438</v>
      </c>
      <c r="B446" s="308"/>
      <c r="C446" s="150" t="s">
        <v>468</v>
      </c>
      <c r="D446" s="151">
        <v>108</v>
      </c>
      <c r="E446" s="38">
        <f>'A-RR Cross-Reference 2024'!AR446</f>
        <v>10257885.609846</v>
      </c>
      <c r="AO446" s="2"/>
      <c r="AP446" s="2"/>
      <c r="AQ446" s="175"/>
      <c r="AR446" s="174"/>
      <c r="AS446" s="37"/>
      <c r="AT446" s="174"/>
    </row>
    <row r="447" spans="1:46" ht="16.5" outlineLevel="1" thickBot="1" x14ac:dyDescent="0.3">
      <c r="A447" s="21">
        <f t="shared" si="23"/>
        <v>439</v>
      </c>
      <c r="B447" s="298" t="s">
        <v>469</v>
      </c>
      <c r="C447" s="299"/>
      <c r="D447" s="300"/>
      <c r="E447" s="126">
        <f>E446+E445+E432+E416+E406+E373</f>
        <v>-2257537689.684329</v>
      </c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  <c r="AP447" s="126"/>
      <c r="AQ447" s="126"/>
      <c r="AR447" s="126"/>
      <c r="AS447" s="126"/>
      <c r="AT447" s="126"/>
    </row>
    <row r="448" spans="1:46" ht="15.6" customHeight="1" outlineLevel="1" x14ac:dyDescent="0.25">
      <c r="A448" s="21">
        <f t="shared" si="23"/>
        <v>440</v>
      </c>
      <c r="B448" s="306" t="s">
        <v>470</v>
      </c>
      <c r="C448" s="153" t="s">
        <v>375</v>
      </c>
      <c r="D448" s="130">
        <v>111</v>
      </c>
      <c r="E448" s="38">
        <f>'A-RR Cross-Reference 2024'!AR448</f>
        <v>-211984615.28562599</v>
      </c>
      <c r="AC448" s="61"/>
      <c r="AD448" s="61"/>
      <c r="AE448" s="61"/>
      <c r="AF448" s="61"/>
      <c r="AG448" s="61"/>
      <c r="AH448" s="61"/>
      <c r="AI448" s="61"/>
      <c r="AJ448" s="61"/>
      <c r="AL448" s="61"/>
      <c r="AM448" s="61"/>
      <c r="AO448" s="2"/>
      <c r="AP448" s="2"/>
      <c r="AQ448" s="175"/>
      <c r="AR448" s="174"/>
      <c r="AS448" s="37"/>
      <c r="AT448" s="174"/>
    </row>
    <row r="449" spans="1:46" ht="15.6" customHeight="1" outlineLevel="1" x14ac:dyDescent="0.25">
      <c r="A449" s="21">
        <f t="shared" si="23"/>
        <v>441</v>
      </c>
      <c r="B449" s="307"/>
      <c r="C449" s="129" t="s">
        <v>385</v>
      </c>
      <c r="D449" s="130">
        <v>111</v>
      </c>
      <c r="E449" s="38">
        <f>'A-RR Cross-Reference 2024'!AR449</f>
        <v>0</v>
      </c>
      <c r="AO449" s="2"/>
      <c r="AP449" s="2"/>
      <c r="AQ449" s="175"/>
      <c r="AR449" s="174"/>
      <c r="AS449" s="37"/>
      <c r="AT449" s="174"/>
    </row>
    <row r="450" spans="1:46" outlineLevel="1" x14ac:dyDescent="0.25">
      <c r="A450" s="21">
        <f t="shared" si="23"/>
        <v>442</v>
      </c>
      <c r="B450" s="307"/>
      <c r="C450" s="132" t="s">
        <v>377</v>
      </c>
      <c r="D450" s="130">
        <v>111</v>
      </c>
      <c r="E450" s="38">
        <f>'A-RR Cross-Reference 2024'!AR450</f>
        <v>0</v>
      </c>
      <c r="AO450" s="2"/>
      <c r="AP450" s="2"/>
      <c r="AQ450" s="175"/>
      <c r="AR450" s="174"/>
      <c r="AS450" s="37"/>
      <c r="AT450" s="174"/>
    </row>
    <row r="451" spans="1:46" x14ac:dyDescent="0.25">
      <c r="A451" s="21">
        <f t="shared" si="23"/>
        <v>443</v>
      </c>
      <c r="B451" s="307"/>
      <c r="C451" s="153" t="s">
        <v>378</v>
      </c>
      <c r="D451" s="130">
        <v>111</v>
      </c>
      <c r="E451" s="38">
        <f>'A-RR Cross-Reference 2024'!AR451</f>
        <v>0</v>
      </c>
      <c r="AO451" s="2"/>
      <c r="AP451" s="2"/>
      <c r="AQ451" s="175"/>
      <c r="AR451" s="174"/>
      <c r="AS451" s="37"/>
      <c r="AT451" s="174"/>
    </row>
    <row r="452" spans="1:46" x14ac:dyDescent="0.25">
      <c r="A452" s="21">
        <f t="shared" si="23"/>
        <v>444</v>
      </c>
      <c r="B452" s="307"/>
      <c r="C452" s="153" t="s">
        <v>379</v>
      </c>
      <c r="D452" s="130">
        <v>111</v>
      </c>
      <c r="E452" s="38">
        <f>'A-RR Cross-Reference 2024'!AR452</f>
        <v>0</v>
      </c>
      <c r="AO452" s="2"/>
      <c r="AP452" s="2"/>
      <c r="AQ452" s="175"/>
      <c r="AR452" s="174"/>
      <c r="AS452" s="37"/>
      <c r="AT452" s="174"/>
    </row>
    <row r="453" spans="1:46" ht="15.6" customHeight="1" outlineLevel="1" x14ac:dyDescent="0.25">
      <c r="A453" s="21">
        <f t="shared" si="23"/>
        <v>445</v>
      </c>
      <c r="B453" s="308"/>
      <c r="C453" s="153" t="s">
        <v>380</v>
      </c>
      <c r="D453" s="130">
        <v>111</v>
      </c>
      <c r="E453" s="38">
        <f>'A-RR Cross-Reference 2024'!AR453</f>
        <v>-11966150.842989417</v>
      </c>
      <c r="AC453" s="61"/>
      <c r="AD453" s="61"/>
      <c r="AE453" s="61"/>
      <c r="AF453" s="61"/>
      <c r="AG453" s="61"/>
      <c r="AH453" s="61"/>
      <c r="AI453" s="61"/>
      <c r="AJ453" s="61"/>
      <c r="AO453" s="2"/>
      <c r="AP453" s="2"/>
      <c r="AQ453" s="175"/>
      <c r="AR453" s="174"/>
      <c r="AS453" s="37"/>
      <c r="AT453" s="174"/>
    </row>
    <row r="454" spans="1:46" outlineLevel="1" x14ac:dyDescent="0.25">
      <c r="A454" s="21">
        <f t="shared" si="23"/>
        <v>446</v>
      </c>
      <c r="B454" s="298" t="s">
        <v>469</v>
      </c>
      <c r="C454" s="299"/>
      <c r="D454" s="300"/>
      <c r="E454" s="108">
        <f t="shared" ref="E454" si="25">SUM(E448:E453)</f>
        <v>-223950766.12861541</v>
      </c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</row>
    <row r="455" spans="1:46" ht="63" outlineLevel="1" x14ac:dyDescent="0.25">
      <c r="A455" s="21">
        <f t="shared" si="23"/>
        <v>447</v>
      </c>
      <c r="B455" s="135" t="s">
        <v>471</v>
      </c>
      <c r="C455" s="142" t="s">
        <v>471</v>
      </c>
      <c r="D455" s="143">
        <v>114</v>
      </c>
      <c r="E455" s="38">
        <f>'A-RR Cross-Reference 2024'!AR455</f>
        <v>0</v>
      </c>
      <c r="AO455" s="2"/>
      <c r="AP455" s="2"/>
      <c r="AQ455" s="175"/>
      <c r="AR455" s="174"/>
      <c r="AS455" s="37"/>
      <c r="AT455" s="174"/>
    </row>
    <row r="456" spans="1:46" outlineLevel="1" x14ac:dyDescent="0.25">
      <c r="A456" s="21">
        <f t="shared" si="23"/>
        <v>448</v>
      </c>
      <c r="B456" s="298" t="s">
        <v>472</v>
      </c>
      <c r="C456" s="309"/>
      <c r="D456" s="310"/>
      <c r="E456" s="108">
        <f t="shared" ref="E456" si="26">SUM(E455)</f>
        <v>0</v>
      </c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</row>
    <row r="457" spans="1:46" ht="63" x14ac:dyDescent="0.25">
      <c r="A457" s="21">
        <f t="shared" si="23"/>
        <v>449</v>
      </c>
      <c r="B457" s="154" t="s">
        <v>473</v>
      </c>
      <c r="C457" s="142" t="s">
        <v>473</v>
      </c>
      <c r="D457" s="143">
        <v>115</v>
      </c>
      <c r="E457" s="38">
        <f>'A-RR Cross-Reference 2024'!AR457</f>
        <v>0</v>
      </c>
      <c r="AO457" s="2"/>
      <c r="AP457" s="2"/>
      <c r="AQ457" s="175"/>
      <c r="AR457" s="174"/>
      <c r="AS457" s="37"/>
      <c r="AT457" s="174"/>
    </row>
    <row r="458" spans="1:46" x14ac:dyDescent="0.25">
      <c r="A458" s="21">
        <f t="shared" si="23"/>
        <v>450</v>
      </c>
      <c r="B458" s="293" t="s">
        <v>474</v>
      </c>
      <c r="C458" s="294"/>
      <c r="D458" s="295"/>
      <c r="E458" s="108">
        <f t="shared" ref="E458" si="27">SUM(E457)</f>
        <v>0</v>
      </c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</row>
    <row r="459" spans="1:46" x14ac:dyDescent="0.25">
      <c r="A459" s="21">
        <f t="shared" si="23"/>
        <v>451</v>
      </c>
      <c r="B459" s="290" t="s">
        <v>475</v>
      </c>
      <c r="C459" s="127" t="s">
        <v>476</v>
      </c>
      <c r="D459" s="128">
        <v>117.1</v>
      </c>
      <c r="E459" s="38">
        <f>'A-RR Cross-Reference 2024'!AR459</f>
        <v>8654564.4700000007</v>
      </c>
      <c r="AO459" s="2"/>
      <c r="AP459" s="2"/>
      <c r="AQ459" s="175"/>
      <c r="AR459" s="174"/>
      <c r="AS459" s="37"/>
      <c r="AT459" s="174"/>
    </row>
    <row r="460" spans="1:46" x14ac:dyDescent="0.25">
      <c r="A460" s="21">
        <f t="shared" si="23"/>
        <v>452</v>
      </c>
      <c r="B460" s="291"/>
      <c r="C460" s="129" t="s">
        <v>477</v>
      </c>
      <c r="D460" s="130">
        <v>117.2</v>
      </c>
      <c r="E460" s="38">
        <f>'A-RR Cross-Reference 2024'!AR460</f>
        <v>0</v>
      </c>
      <c r="AO460" s="2"/>
      <c r="AP460" s="2"/>
      <c r="AQ460" s="175"/>
      <c r="AR460" s="174"/>
      <c r="AS460" s="37"/>
      <c r="AT460" s="174"/>
    </row>
    <row r="461" spans="1:46" x14ac:dyDescent="0.25">
      <c r="A461" s="21">
        <f t="shared" si="23"/>
        <v>453</v>
      </c>
      <c r="B461" s="291"/>
      <c r="C461" s="129" t="s">
        <v>478</v>
      </c>
      <c r="D461" s="130">
        <v>117.3</v>
      </c>
      <c r="E461" s="38">
        <f>'A-RR Cross-Reference 2024'!AR461</f>
        <v>0</v>
      </c>
      <c r="AO461" s="2"/>
      <c r="AP461" s="2"/>
      <c r="AQ461" s="175"/>
      <c r="AR461" s="174"/>
      <c r="AS461" s="37"/>
      <c r="AT461" s="174"/>
    </row>
    <row r="462" spans="1:46" x14ac:dyDescent="0.25">
      <c r="A462" s="21">
        <f t="shared" si="23"/>
        <v>454</v>
      </c>
      <c r="B462" s="292"/>
      <c r="C462" s="133" t="s">
        <v>479</v>
      </c>
      <c r="D462" s="134">
        <v>117.4</v>
      </c>
      <c r="E462" s="38">
        <f>'A-RR Cross-Reference 2024'!AR462</f>
        <v>0</v>
      </c>
      <c r="AO462" s="2"/>
      <c r="AP462" s="2"/>
      <c r="AQ462" s="175"/>
      <c r="AR462" s="174"/>
      <c r="AS462" s="37"/>
      <c r="AT462" s="174"/>
    </row>
    <row r="463" spans="1:46" ht="15.6" customHeight="1" outlineLevel="1" x14ac:dyDescent="0.25">
      <c r="A463" s="21">
        <f t="shared" si="23"/>
        <v>455</v>
      </c>
      <c r="B463" s="293" t="s">
        <v>480</v>
      </c>
      <c r="C463" s="294"/>
      <c r="D463" s="295"/>
      <c r="E463" s="108">
        <f t="shared" ref="E463" si="28">SUM(E459:E462)</f>
        <v>8654564.4700000007</v>
      </c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</row>
    <row r="464" spans="1:46" ht="16.5" outlineLevel="1" thickBot="1" x14ac:dyDescent="0.3">
      <c r="A464" s="21">
        <f t="shared" si="23"/>
        <v>456</v>
      </c>
      <c r="B464" s="296" t="s">
        <v>481</v>
      </c>
      <c r="C464" s="296"/>
      <c r="D464" s="297"/>
      <c r="E464" s="155">
        <f t="shared" ref="E464" si="29">+E335+E358+E360+E447+E454+E456+E458+E463</f>
        <v>3255083901.5551209</v>
      </c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</row>
    <row r="465" spans="1:46" outlineLevel="1" x14ac:dyDescent="0.25">
      <c r="A465" s="21">
        <f t="shared" si="23"/>
        <v>457</v>
      </c>
      <c r="B465" s="135" t="s">
        <v>482</v>
      </c>
      <c r="C465" s="156" t="s">
        <v>482</v>
      </c>
      <c r="D465" s="157">
        <v>165</v>
      </c>
      <c r="E465" s="38">
        <f>'A-RR Cross-Reference 2024'!AR465</f>
        <v>0</v>
      </c>
      <c r="AO465" s="2"/>
      <c r="AP465" s="2"/>
      <c r="AQ465" s="175"/>
      <c r="AR465" s="174"/>
      <c r="AS465" s="37"/>
      <c r="AT465" s="174"/>
    </row>
    <row r="466" spans="1:46" x14ac:dyDescent="0.25">
      <c r="A466" s="21">
        <f t="shared" si="23"/>
        <v>458</v>
      </c>
      <c r="B466" s="298" t="s">
        <v>483</v>
      </c>
      <c r="C466" s="299"/>
      <c r="D466" s="300"/>
      <c r="E466" s="108">
        <f t="shared" ref="E466" si="30">SUM(E465)</f>
        <v>0</v>
      </c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</row>
    <row r="467" spans="1:46" ht="16.5" thickBot="1" x14ac:dyDescent="0.3">
      <c r="A467" s="21">
        <f t="shared" si="23"/>
        <v>459</v>
      </c>
      <c r="B467" s="270" t="s">
        <v>484</v>
      </c>
      <c r="C467" s="270"/>
      <c r="D467" s="271"/>
      <c r="E467" s="155">
        <f t="shared" ref="E467" si="31">+E464+E466</f>
        <v>3255083901.5551209</v>
      </c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</row>
    <row r="468" spans="1:46" x14ac:dyDescent="0.25">
      <c r="A468" s="21">
        <f t="shared" si="23"/>
        <v>460</v>
      </c>
      <c r="B468" s="301" t="s">
        <v>485</v>
      </c>
      <c r="C468" s="93" t="s">
        <v>486</v>
      </c>
      <c r="D468" s="94">
        <v>182.3</v>
      </c>
      <c r="E468" s="38">
        <f>'A-RR Cross-Reference 2024'!AR468</f>
        <v>-31781778.985849909</v>
      </c>
      <c r="X468" s="61"/>
      <c r="AB468" s="61"/>
      <c r="AC468" s="61"/>
      <c r="AD468" s="61"/>
      <c r="AE468" s="61"/>
      <c r="AF468" s="61"/>
      <c r="AG468" s="61"/>
      <c r="AH468" s="61"/>
      <c r="AI468" s="61"/>
      <c r="AJ468" s="61"/>
      <c r="AN468" s="54"/>
      <c r="AO468" s="2"/>
      <c r="AP468" s="54"/>
      <c r="AQ468" s="175"/>
      <c r="AR468" s="174"/>
      <c r="AS468" s="37"/>
      <c r="AT468" s="174"/>
    </row>
    <row r="469" spans="1:46" x14ac:dyDescent="0.25">
      <c r="A469" s="21">
        <f t="shared" si="23"/>
        <v>461</v>
      </c>
      <c r="B469" s="302"/>
      <c r="C469" s="72" t="s">
        <v>487</v>
      </c>
      <c r="D469" s="74">
        <v>186</v>
      </c>
      <c r="E469" s="38">
        <f>'A-RR Cross-Reference 2024'!AR469</f>
        <v>-67766549.477760971</v>
      </c>
      <c r="X469" s="61"/>
      <c r="Y469" s="92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O469" s="2"/>
      <c r="AP469" s="2"/>
      <c r="AQ469" s="175"/>
      <c r="AR469" s="174"/>
      <c r="AS469" s="37"/>
      <c r="AT469" s="174"/>
    </row>
    <row r="470" spans="1:46" x14ac:dyDescent="0.25">
      <c r="A470" s="21">
        <f t="shared" si="23"/>
        <v>462</v>
      </c>
      <c r="B470" s="303"/>
      <c r="C470" s="75" t="s">
        <v>488</v>
      </c>
      <c r="D470" s="76">
        <v>190</v>
      </c>
      <c r="E470" s="38">
        <f>'A-RR Cross-Reference 2024'!AR470</f>
        <v>66400628.490574598</v>
      </c>
      <c r="I470" s="54"/>
      <c r="X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54"/>
      <c r="AO470" s="2"/>
      <c r="AP470" s="54"/>
      <c r="AQ470" s="175"/>
      <c r="AR470" s="174"/>
      <c r="AS470" s="37"/>
      <c r="AT470" s="174"/>
    </row>
    <row r="471" spans="1:46" x14ac:dyDescent="0.25">
      <c r="A471" s="21">
        <f t="shared" si="23"/>
        <v>463</v>
      </c>
      <c r="B471" s="278" t="s">
        <v>489</v>
      </c>
      <c r="C471" s="279"/>
      <c r="D471" s="280"/>
      <c r="E471" s="108">
        <f t="shared" ref="E471" si="32">SUM(E468:E470)</f>
        <v>-33147699.973036289</v>
      </c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</row>
    <row r="472" spans="1:46" ht="31.5" outlineLevel="2" x14ac:dyDescent="0.25">
      <c r="A472" s="21">
        <f t="shared" si="23"/>
        <v>464</v>
      </c>
      <c r="B472" s="281" t="s">
        <v>490</v>
      </c>
      <c r="C472" s="88" t="s">
        <v>491</v>
      </c>
      <c r="D472" s="89">
        <v>228.1</v>
      </c>
      <c r="E472" s="38">
        <f>'A-RR Cross-Reference 2024'!AR472</f>
        <v>0</v>
      </c>
      <c r="AM472" s="61"/>
      <c r="AO472" s="2"/>
      <c r="AP472" s="2"/>
      <c r="AQ472" s="175"/>
      <c r="AR472" s="174"/>
      <c r="AS472" s="37"/>
      <c r="AT472" s="174"/>
    </row>
    <row r="473" spans="1:46" ht="31.5" outlineLevel="2" x14ac:dyDescent="0.25">
      <c r="A473" s="21">
        <f t="shared" si="23"/>
        <v>465</v>
      </c>
      <c r="B473" s="282"/>
      <c r="C473" s="111" t="s">
        <v>492</v>
      </c>
      <c r="D473" s="121">
        <v>228.2</v>
      </c>
      <c r="E473" s="38">
        <f>'A-RR Cross-Reference 2024'!AR473</f>
        <v>0</v>
      </c>
      <c r="AM473" s="61"/>
      <c r="AO473" s="2"/>
      <c r="AP473" s="2"/>
      <c r="AQ473" s="175"/>
      <c r="AR473" s="174"/>
      <c r="AS473" s="37"/>
      <c r="AT473" s="174"/>
    </row>
    <row r="474" spans="1:46" ht="31.5" x14ac:dyDescent="0.25">
      <c r="A474" s="21">
        <f t="shared" si="23"/>
        <v>466</v>
      </c>
      <c r="B474" s="282"/>
      <c r="C474" s="111" t="s">
        <v>493</v>
      </c>
      <c r="D474" s="121">
        <v>228.3</v>
      </c>
      <c r="E474" s="38">
        <f>'A-RR Cross-Reference 2024'!AR474</f>
        <v>0</v>
      </c>
      <c r="AM474" s="61"/>
      <c r="AO474" s="2"/>
      <c r="AP474" s="2"/>
      <c r="AQ474" s="175"/>
      <c r="AR474" s="174"/>
      <c r="AS474" s="37"/>
      <c r="AT474" s="174"/>
    </row>
    <row r="475" spans="1:46" ht="31.5" x14ac:dyDescent="0.25">
      <c r="A475" s="21">
        <f t="shared" si="23"/>
        <v>467</v>
      </c>
      <c r="B475" s="282"/>
      <c r="C475" s="111" t="s">
        <v>494</v>
      </c>
      <c r="D475" s="121">
        <v>228.4</v>
      </c>
      <c r="E475" s="38">
        <f>'A-RR Cross-Reference 2024'!AR475</f>
        <v>0</v>
      </c>
      <c r="AM475" s="61"/>
      <c r="AO475" s="2"/>
      <c r="AP475" s="2"/>
      <c r="AQ475" s="175"/>
      <c r="AR475" s="174"/>
      <c r="AS475" s="37"/>
      <c r="AT475" s="174"/>
    </row>
    <row r="476" spans="1:46" outlineLevel="1" x14ac:dyDescent="0.25">
      <c r="A476" s="21">
        <f t="shared" si="23"/>
        <v>468</v>
      </c>
      <c r="B476" s="282"/>
      <c r="C476" s="111" t="s">
        <v>495</v>
      </c>
      <c r="D476" s="112">
        <v>229</v>
      </c>
      <c r="E476" s="38">
        <f>'A-RR Cross-Reference 2024'!AR476</f>
        <v>0</v>
      </c>
      <c r="AM476" s="61"/>
      <c r="AO476" s="2"/>
      <c r="AP476" s="2"/>
      <c r="AQ476" s="175"/>
      <c r="AR476" s="174"/>
      <c r="AS476" s="37"/>
      <c r="AT476" s="174"/>
    </row>
    <row r="477" spans="1:46" outlineLevel="1" x14ac:dyDescent="0.25">
      <c r="A477" s="21">
        <f t="shared" si="23"/>
        <v>469</v>
      </c>
      <c r="B477" s="283"/>
      <c r="C477" s="90" t="s">
        <v>496</v>
      </c>
      <c r="D477" s="113">
        <v>230</v>
      </c>
      <c r="E477" s="38">
        <f>'A-RR Cross-Reference 2024'!AR477</f>
        <v>-14456931.210764</v>
      </c>
      <c r="X477" s="61"/>
      <c r="AC477" s="61"/>
      <c r="AD477" s="61"/>
      <c r="AE477" s="61"/>
      <c r="AF477" s="61"/>
      <c r="AG477" s="61"/>
      <c r="AH477" s="61"/>
      <c r="AI477" s="61"/>
      <c r="AJ477" s="61"/>
      <c r="AM477" s="61"/>
      <c r="AO477" s="2"/>
      <c r="AP477" s="2"/>
      <c r="AQ477" s="175"/>
      <c r="AR477" s="174"/>
      <c r="AS477" s="37"/>
      <c r="AT477" s="174"/>
    </row>
    <row r="478" spans="1:46" outlineLevel="1" x14ac:dyDescent="0.25">
      <c r="A478" s="21">
        <f t="shared" si="23"/>
        <v>470</v>
      </c>
      <c r="B478" s="284" t="s">
        <v>497</v>
      </c>
      <c r="C478" s="285"/>
      <c r="D478" s="286"/>
      <c r="E478" s="108">
        <f t="shared" ref="E478" si="33">SUM(E472:E477)</f>
        <v>-14456931.210764</v>
      </c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</row>
    <row r="479" spans="1:46" ht="31.5" outlineLevel="1" x14ac:dyDescent="0.25">
      <c r="A479" s="21">
        <f t="shared" si="23"/>
        <v>471</v>
      </c>
      <c r="B479" s="158" t="s">
        <v>498</v>
      </c>
      <c r="C479" s="104" t="s">
        <v>498</v>
      </c>
      <c r="D479" s="74">
        <v>235</v>
      </c>
      <c r="E479" s="38">
        <f>'A-RR Cross-Reference 2024'!AR479</f>
        <v>0</v>
      </c>
      <c r="AM479" s="61"/>
      <c r="AO479" s="2"/>
      <c r="AP479" s="2"/>
      <c r="AQ479" s="175"/>
      <c r="AR479" s="174"/>
      <c r="AS479" s="37"/>
      <c r="AT479" s="174"/>
    </row>
    <row r="480" spans="1:46" outlineLevel="1" x14ac:dyDescent="0.25">
      <c r="A480" s="21">
        <f t="shared" si="23"/>
        <v>472</v>
      </c>
      <c r="B480" s="270" t="s">
        <v>499</v>
      </c>
      <c r="C480" s="270"/>
      <c r="D480" s="271"/>
      <c r="E480" s="159">
        <f t="shared" ref="E480" si="34">+E478+E471</f>
        <v>-47604631.183800288</v>
      </c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</row>
    <row r="481" spans="1:46" x14ac:dyDescent="0.25">
      <c r="A481" s="21">
        <f t="shared" si="23"/>
        <v>473</v>
      </c>
      <c r="B481" s="287" t="s">
        <v>500</v>
      </c>
      <c r="C481" s="145" t="s">
        <v>501</v>
      </c>
      <c r="D481" s="73">
        <v>253</v>
      </c>
      <c r="E481" s="38">
        <f>'A-RR Cross-Reference 2024'!AR481</f>
        <v>-8466729.7354380004</v>
      </c>
      <c r="X481" s="61"/>
      <c r="AC481" s="61"/>
      <c r="AD481" s="61"/>
      <c r="AE481" s="61"/>
      <c r="AF481" s="61"/>
      <c r="AG481" s="61"/>
      <c r="AH481" s="61"/>
      <c r="AI481" s="61"/>
      <c r="AJ481" s="61"/>
      <c r="AM481" s="61"/>
      <c r="AO481" s="2"/>
      <c r="AP481" s="2"/>
      <c r="AQ481" s="175"/>
      <c r="AR481" s="174"/>
      <c r="AS481" s="37"/>
      <c r="AT481" s="174"/>
    </row>
    <row r="482" spans="1:46" ht="31.5" x14ac:dyDescent="0.25">
      <c r="A482" s="21">
        <f t="shared" si="23"/>
        <v>474</v>
      </c>
      <c r="B482" s="288"/>
      <c r="C482" s="72" t="s">
        <v>502</v>
      </c>
      <c r="D482" s="74">
        <v>281</v>
      </c>
      <c r="E482" s="38">
        <f>'A-RR Cross-Reference 2024'!AR482</f>
        <v>0</v>
      </c>
      <c r="AM482" s="61"/>
      <c r="AO482" s="2"/>
      <c r="AP482" s="2"/>
      <c r="AQ482" s="175"/>
      <c r="AR482" s="174"/>
      <c r="AS482" s="37"/>
      <c r="AT482" s="174"/>
    </row>
    <row r="483" spans="1:46" ht="31.5" x14ac:dyDescent="0.25">
      <c r="A483" s="21">
        <f t="shared" si="23"/>
        <v>475</v>
      </c>
      <c r="B483" s="288"/>
      <c r="C483" s="72" t="s">
        <v>503</v>
      </c>
      <c r="D483" s="74">
        <v>282</v>
      </c>
      <c r="E483" s="38">
        <f>'A-RR Cross-Reference 2024'!AR483</f>
        <v>-333513923.32473761</v>
      </c>
      <c r="X483" s="61"/>
      <c r="AB483" s="61"/>
      <c r="AC483" s="61"/>
      <c r="AD483" s="61"/>
      <c r="AE483" s="61"/>
      <c r="AF483" s="61"/>
      <c r="AG483" s="61"/>
      <c r="AH483" s="61"/>
      <c r="AI483" s="61"/>
      <c r="AJ483" s="61"/>
      <c r="AM483" s="61"/>
      <c r="AO483" s="2"/>
      <c r="AP483" s="2"/>
      <c r="AQ483" s="175"/>
      <c r="AR483" s="174"/>
      <c r="AS483" s="37"/>
      <c r="AT483" s="174"/>
    </row>
    <row r="484" spans="1:46" x14ac:dyDescent="0.25">
      <c r="A484" s="21">
        <f t="shared" si="23"/>
        <v>476</v>
      </c>
      <c r="B484" s="288"/>
      <c r="C484" s="72" t="s">
        <v>504</v>
      </c>
      <c r="D484" s="74">
        <v>283</v>
      </c>
      <c r="E484" s="38">
        <f>'A-RR Cross-Reference 2024'!AR484</f>
        <v>-1888535.9147775834</v>
      </c>
      <c r="X484" s="61"/>
      <c r="AC484" s="61"/>
      <c r="AD484" s="61"/>
      <c r="AE484" s="61"/>
      <c r="AF484" s="61"/>
      <c r="AG484" s="61"/>
      <c r="AH484" s="61"/>
      <c r="AI484" s="61"/>
      <c r="AJ484" s="61"/>
      <c r="AM484" s="61"/>
      <c r="AO484" s="2"/>
      <c r="AP484" s="2"/>
      <c r="AQ484" s="175"/>
      <c r="AR484" s="174"/>
      <c r="AS484" s="37"/>
      <c r="AT484" s="174"/>
    </row>
    <row r="485" spans="1:46" ht="31.5" outlineLevel="1" x14ac:dyDescent="0.25">
      <c r="A485" s="21">
        <f t="shared" si="23"/>
        <v>477</v>
      </c>
      <c r="B485" s="288"/>
      <c r="C485" s="72" t="s">
        <v>505</v>
      </c>
      <c r="D485" s="74">
        <v>255</v>
      </c>
      <c r="E485" s="38">
        <f>'A-RR Cross-Reference 2024'!AR485</f>
        <v>0</v>
      </c>
      <c r="X485" s="61"/>
      <c r="AC485" s="61"/>
      <c r="AD485" s="61"/>
      <c r="AE485" s="61"/>
      <c r="AF485" s="61"/>
      <c r="AG485" s="61"/>
      <c r="AH485" s="61"/>
      <c r="AI485" s="61"/>
      <c r="AJ485" s="61"/>
      <c r="AM485" s="61"/>
      <c r="AO485" s="2"/>
      <c r="AP485" s="2"/>
      <c r="AQ485" s="175"/>
      <c r="AR485" s="174"/>
      <c r="AS485" s="37"/>
      <c r="AT485" s="174"/>
    </row>
    <row r="486" spans="1:46" outlineLevel="1" x14ac:dyDescent="0.25">
      <c r="A486" s="21">
        <f t="shared" si="23"/>
        <v>478</v>
      </c>
      <c r="B486" s="288"/>
      <c r="C486" s="72" t="s">
        <v>506</v>
      </c>
      <c r="D486" s="74">
        <v>252</v>
      </c>
      <c r="E486" s="38">
        <f>'A-RR Cross-Reference 2024'!AR486</f>
        <v>-4549923.8599999994</v>
      </c>
      <c r="X486" s="61"/>
      <c r="AC486" s="61"/>
      <c r="AD486" s="61"/>
      <c r="AE486" s="61"/>
      <c r="AF486" s="61"/>
      <c r="AG486" s="61"/>
      <c r="AH486" s="61"/>
      <c r="AI486" s="61"/>
      <c r="AJ486" s="61"/>
      <c r="AM486" s="61"/>
      <c r="AO486" s="2"/>
      <c r="AP486" s="2"/>
      <c r="AQ486" s="175"/>
      <c r="AR486" s="174"/>
      <c r="AS486" s="37"/>
      <c r="AT486" s="174"/>
    </row>
    <row r="487" spans="1:46" outlineLevel="1" x14ac:dyDescent="0.25">
      <c r="A487" s="21">
        <f t="shared" si="23"/>
        <v>479</v>
      </c>
      <c r="B487" s="289"/>
      <c r="C487" s="75" t="s">
        <v>507</v>
      </c>
      <c r="D487" s="76">
        <v>254</v>
      </c>
      <c r="E487" s="38">
        <f>'A-RR Cross-Reference 2024'!AR487</f>
        <v>-283167029.75999999</v>
      </c>
      <c r="X487" s="61"/>
      <c r="AC487" s="61"/>
      <c r="AD487" s="61"/>
      <c r="AE487" s="61"/>
      <c r="AF487" s="61"/>
      <c r="AG487" s="61"/>
      <c r="AH487" s="61"/>
      <c r="AI487" s="61"/>
      <c r="AJ487" s="61"/>
      <c r="AM487" s="61"/>
      <c r="AO487" s="2"/>
      <c r="AP487" s="2"/>
      <c r="AQ487" s="175"/>
      <c r="AR487" s="174"/>
      <c r="AS487" s="37"/>
      <c r="AT487" s="174"/>
    </row>
    <row r="488" spans="1:46" ht="15.75" customHeight="1" outlineLevel="1" x14ac:dyDescent="0.25">
      <c r="A488" s="21">
        <f t="shared" si="23"/>
        <v>480</v>
      </c>
      <c r="B488" s="267" t="s">
        <v>508</v>
      </c>
      <c r="C488" s="285"/>
      <c r="D488" s="286"/>
      <c r="E488" s="108">
        <f t="shared" ref="E488" si="35">SUM(E481:E487)</f>
        <v>-631586142.59495318</v>
      </c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</row>
    <row r="489" spans="1:46" ht="15.75" customHeight="1" outlineLevel="1" x14ac:dyDescent="0.25">
      <c r="A489" s="21">
        <f t="shared" si="23"/>
        <v>481</v>
      </c>
      <c r="B489" s="160" t="s">
        <v>509</v>
      </c>
      <c r="C489" s="142" t="s">
        <v>509</v>
      </c>
      <c r="D489" s="143" t="s">
        <v>510</v>
      </c>
      <c r="E489" s="38">
        <f>'A-RR Cross-Reference 2024'!AR489</f>
        <v>91053728.6388098</v>
      </c>
      <c r="AC489" s="61"/>
      <c r="AD489" s="61"/>
      <c r="AE489" s="61"/>
      <c r="AF489" s="61"/>
      <c r="AG489" s="61"/>
      <c r="AH489" s="61"/>
      <c r="AI489" s="61"/>
      <c r="AJ489" s="61"/>
      <c r="AM489" s="61"/>
      <c r="AO489" s="2"/>
      <c r="AP489" s="2"/>
      <c r="AQ489" s="175"/>
      <c r="AR489" s="174"/>
      <c r="AS489" s="37"/>
      <c r="AT489" s="174"/>
    </row>
    <row r="490" spans="1:46" outlineLevel="1" x14ac:dyDescent="0.25">
      <c r="A490" s="21">
        <f t="shared" si="23"/>
        <v>482</v>
      </c>
      <c r="B490" s="267" t="s">
        <v>511</v>
      </c>
      <c r="C490" s="268"/>
      <c r="D490" s="269"/>
      <c r="E490" s="108">
        <f t="shared" ref="E490" si="36">SUM(E489)</f>
        <v>91053728.6388098</v>
      </c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</row>
    <row r="491" spans="1:46" ht="16.5" thickBot="1" x14ac:dyDescent="0.3">
      <c r="A491" s="21">
        <f t="shared" si="23"/>
        <v>483</v>
      </c>
      <c r="B491" s="270" t="s">
        <v>512</v>
      </c>
      <c r="C491" s="270"/>
      <c r="D491" s="271"/>
      <c r="E491" s="155">
        <f t="shared" ref="E491" si="37">+E467+E480+E488+E490</f>
        <v>2666946856.4151773</v>
      </c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</row>
    <row r="492" spans="1:46" x14ac:dyDescent="0.25">
      <c r="A492" s="21">
        <f t="shared" si="23"/>
        <v>484</v>
      </c>
      <c r="B492" s="161"/>
      <c r="C492" s="104"/>
      <c r="D492" s="117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05"/>
      <c r="AN492" s="105"/>
    </row>
    <row r="493" spans="1:46" x14ac:dyDescent="0.25">
      <c r="A493" s="21">
        <f t="shared" si="23"/>
        <v>485</v>
      </c>
      <c r="B493" s="272" t="s">
        <v>513</v>
      </c>
      <c r="C493" s="273"/>
      <c r="D493" s="274"/>
      <c r="E493" s="163">
        <v>-139798651.99258488</v>
      </c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3"/>
      <c r="AB493" s="163"/>
      <c r="AC493" s="163"/>
      <c r="AD493" s="163"/>
      <c r="AE493" s="163"/>
      <c r="AF493" s="163"/>
      <c r="AG493" s="163"/>
      <c r="AH493" s="163"/>
      <c r="AI493" s="163"/>
      <c r="AJ493" s="163"/>
      <c r="AK493" s="163"/>
      <c r="AL493" s="163"/>
      <c r="AM493" s="163"/>
      <c r="AN493" s="163"/>
      <c r="AO493" s="163"/>
      <c r="AP493" s="163"/>
      <c r="AQ493" s="163"/>
      <c r="AR493" s="163"/>
    </row>
    <row r="494" spans="1:46" x14ac:dyDescent="0.25">
      <c r="A494" s="21">
        <f t="shared" si="23"/>
        <v>486</v>
      </c>
      <c r="B494" s="272" t="s">
        <v>514</v>
      </c>
      <c r="C494" s="273"/>
      <c r="D494" s="274"/>
      <c r="E494" s="131">
        <f>E491</f>
        <v>2666946856.4151773</v>
      </c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63"/>
      <c r="AR494" s="163"/>
    </row>
    <row r="495" spans="1:46" x14ac:dyDescent="0.25">
      <c r="A495" s="21">
        <f t="shared" si="23"/>
        <v>487</v>
      </c>
      <c r="B495" s="275" t="s">
        <v>515</v>
      </c>
      <c r="C495" s="276"/>
      <c r="D495" s="277"/>
      <c r="E495" s="165">
        <f>E248/E491</f>
        <v>3.9565903635774669E-2</v>
      </c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3"/>
      <c r="AR495" s="163"/>
    </row>
    <row r="496" spans="1:46" x14ac:dyDescent="0.25"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05"/>
      <c r="AN496" s="105"/>
    </row>
    <row r="497" spans="6:44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R497" s="92"/>
    </row>
    <row r="498" spans="6:44" x14ac:dyDescent="0.25">
      <c r="AR498" s="131"/>
    </row>
  </sheetData>
  <mergeCells count="98"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  <mergeCell ref="B152:D152"/>
    <mergeCell ref="B32:D32"/>
    <mergeCell ref="B33:B87"/>
    <mergeCell ref="C63:D63"/>
    <mergeCell ref="C87:D87"/>
    <mergeCell ref="B88:D88"/>
    <mergeCell ref="B89:B130"/>
    <mergeCell ref="C102:D102"/>
    <mergeCell ref="C111:D111"/>
    <mergeCell ref="C118:D118"/>
    <mergeCell ref="C128:D128"/>
    <mergeCell ref="C130:D130"/>
    <mergeCell ref="B131:D131"/>
    <mergeCell ref="B132:B151"/>
    <mergeCell ref="C143:D143"/>
    <mergeCell ref="C151:D151"/>
    <mergeCell ref="B208:D208"/>
    <mergeCell ref="B153:B176"/>
    <mergeCell ref="C165:D165"/>
    <mergeCell ref="C176:D176"/>
    <mergeCell ref="B177:D177"/>
    <mergeCell ref="B178:B182"/>
    <mergeCell ref="B183:D183"/>
    <mergeCell ref="B184:B187"/>
    <mergeCell ref="B188:D188"/>
    <mergeCell ref="B189:B192"/>
    <mergeCell ref="B193:D193"/>
    <mergeCell ref="B194:B207"/>
    <mergeCell ref="B248:D248"/>
    <mergeCell ref="B209:B220"/>
    <mergeCell ref="B221:D221"/>
    <mergeCell ref="B222:B228"/>
    <mergeCell ref="B229:D229"/>
    <mergeCell ref="B230:B231"/>
    <mergeCell ref="B232:D232"/>
    <mergeCell ref="B233:B238"/>
    <mergeCell ref="B239:D239"/>
    <mergeCell ref="B240:B245"/>
    <mergeCell ref="B246:D246"/>
    <mergeCell ref="B247:D247"/>
    <mergeCell ref="B351:D351"/>
    <mergeCell ref="B251:B334"/>
    <mergeCell ref="C254:D254"/>
    <mergeCell ref="C260:D260"/>
    <mergeCell ref="C274:D274"/>
    <mergeCell ref="C285:D285"/>
    <mergeCell ref="C295:D295"/>
    <mergeCell ref="C305:D305"/>
    <mergeCell ref="C321:D321"/>
    <mergeCell ref="C334:D334"/>
    <mergeCell ref="B335:D335"/>
    <mergeCell ref="B336:B341"/>
    <mergeCell ref="B342:D342"/>
    <mergeCell ref="B344:D344"/>
    <mergeCell ref="B345:B350"/>
    <mergeCell ref="B458:D458"/>
    <mergeCell ref="B352:B357"/>
    <mergeCell ref="B358:D358"/>
    <mergeCell ref="B360:D360"/>
    <mergeCell ref="B361:B366"/>
    <mergeCell ref="B367:D367"/>
    <mergeCell ref="B368:B446"/>
    <mergeCell ref="C373:D373"/>
    <mergeCell ref="C406:D406"/>
    <mergeCell ref="C416:D416"/>
    <mergeCell ref="C432:D432"/>
    <mergeCell ref="C445:D445"/>
    <mergeCell ref="B447:D447"/>
    <mergeCell ref="B448:B453"/>
    <mergeCell ref="B454:D454"/>
    <mergeCell ref="B456:D456"/>
    <mergeCell ref="B488:D488"/>
    <mergeCell ref="B459:B462"/>
    <mergeCell ref="B463:D463"/>
    <mergeCell ref="B464:D464"/>
    <mergeCell ref="B466:D466"/>
    <mergeCell ref="B467:D467"/>
    <mergeCell ref="B468:B470"/>
    <mergeCell ref="B471:D471"/>
    <mergeCell ref="B472:B477"/>
    <mergeCell ref="B478:D478"/>
    <mergeCell ref="B480:D480"/>
    <mergeCell ref="B481:B487"/>
    <mergeCell ref="B490:D490"/>
    <mergeCell ref="B491:D491"/>
    <mergeCell ref="B493:D493"/>
    <mergeCell ref="B494:D494"/>
    <mergeCell ref="B495:D495"/>
  </mergeCells>
  <conditionalFormatting sqref="E2">
    <cfRule type="cellIs" dxfId="55" priority="23" operator="equal">
      <formula>0</formula>
    </cfRule>
    <cfRule type="cellIs" dxfId="54" priority="24" operator="notEqual">
      <formula>0</formula>
    </cfRule>
  </conditionalFormatting>
  <conditionalFormatting sqref="F1:AP1">
    <cfRule type="cellIs" dxfId="53" priority="22" operator="notEqual">
      <formula>0</formula>
    </cfRule>
  </conditionalFormatting>
  <conditionalFormatting sqref="AI2">
    <cfRule type="cellIs" dxfId="52" priority="21" operator="notEqual">
      <formula>0</formula>
    </cfRule>
  </conditionalFormatting>
  <conditionalFormatting sqref="AJ2:AP2">
    <cfRule type="cellIs" dxfId="51" priority="20" operator="notEqual">
      <formula>0</formula>
    </cfRule>
  </conditionalFormatting>
  <conditionalFormatting sqref="E1">
    <cfRule type="cellIs" dxfId="50" priority="18" operator="equal">
      <formula>0</formula>
    </cfRule>
    <cfRule type="cellIs" dxfId="49" priority="19" operator="notEqual">
      <formula>0</formula>
    </cfRule>
  </conditionalFormatting>
  <conditionalFormatting sqref="F2:AH2">
    <cfRule type="cellIs" dxfId="48" priority="17" operator="notEqual">
      <formula>0</formula>
    </cfRule>
  </conditionalFormatting>
  <conditionalFormatting sqref="AU32">
    <cfRule type="cellIs" dxfId="47" priority="16" operator="notEqual">
      <formula>0</formula>
    </cfRule>
  </conditionalFormatting>
  <conditionalFormatting sqref="AU131">
    <cfRule type="cellIs" dxfId="46" priority="15" operator="notEqual">
      <formula>0</formula>
    </cfRule>
  </conditionalFormatting>
  <conditionalFormatting sqref="AU177">
    <cfRule type="cellIs" dxfId="45" priority="14" operator="notEqual">
      <formula>0</formula>
    </cfRule>
  </conditionalFormatting>
  <conditionalFormatting sqref="AU183">
    <cfRule type="cellIs" dxfId="44" priority="13" operator="notEqual">
      <formula>0</formula>
    </cfRule>
  </conditionalFormatting>
  <conditionalFormatting sqref="AU193">
    <cfRule type="cellIs" dxfId="43" priority="12" operator="notEqual">
      <formula>0</formula>
    </cfRule>
  </conditionalFormatting>
  <conditionalFormatting sqref="AU208">
    <cfRule type="cellIs" dxfId="42" priority="11" operator="notEqual">
      <formula>0</formula>
    </cfRule>
  </conditionalFormatting>
  <conditionalFormatting sqref="AU221">
    <cfRule type="cellIs" dxfId="41" priority="10" operator="notEqual">
      <formula>0</formula>
    </cfRule>
  </conditionalFormatting>
  <conditionalFormatting sqref="AU229">
    <cfRule type="cellIs" dxfId="40" priority="9" operator="notEqual">
      <formula>0</formula>
    </cfRule>
  </conditionalFormatting>
  <conditionalFormatting sqref="AU239">
    <cfRule type="cellIs" dxfId="39" priority="8" operator="notEqual">
      <formula>0</formula>
    </cfRule>
  </conditionalFormatting>
  <conditionalFormatting sqref="AU246">
    <cfRule type="cellIs" dxfId="38" priority="7" operator="notEqual">
      <formula>0</formula>
    </cfRule>
  </conditionalFormatting>
  <conditionalFormatting sqref="AQ1:AT1">
    <cfRule type="cellIs" dxfId="37" priority="6" operator="notEqual">
      <formula>0</formula>
    </cfRule>
  </conditionalFormatting>
  <conditionalFormatting sqref="AU248">
    <cfRule type="cellIs" dxfId="36" priority="5" operator="notEqual">
      <formula>0</formula>
    </cfRule>
  </conditionalFormatting>
  <conditionalFormatting sqref="AU247">
    <cfRule type="cellIs" dxfId="35" priority="4" operator="notEqual">
      <formula>0</formula>
    </cfRule>
  </conditionalFormatting>
  <conditionalFormatting sqref="A1:A2">
    <cfRule type="cellIs" dxfId="34" priority="3" operator="notEqual">
      <formula>0</formula>
    </cfRule>
  </conditionalFormatting>
  <conditionalFormatting sqref="AQ2:AS2">
    <cfRule type="cellIs" dxfId="33" priority="2" operator="notEqual">
      <formula>0</formula>
    </cfRule>
  </conditionalFormatting>
  <conditionalFormatting sqref="AT2:AV2">
    <cfRule type="cellIs" dxfId="32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97"/>
  <sheetViews>
    <sheetView zoomScale="70" zoomScaleNormal="70" workbookViewId="0">
      <pane xSplit="4" ySplit="4" topLeftCell="E464" activePane="bottomRight" state="frozen"/>
      <selection activeCell="F39" sqref="F39"/>
      <selection pane="topRight" activeCell="F39" sqref="F39"/>
      <selection pane="bottomLeft" activeCell="F39" sqref="F39"/>
      <selection pane="bottomRight" activeCell="F39" sqref="F39"/>
    </sheetView>
  </sheetViews>
  <sheetFormatPr defaultColWidth="8.5703125" defaultRowHeight="15.75" outlineLevelRow="2" x14ac:dyDescent="0.25"/>
  <cols>
    <col min="1" max="1" width="8.5703125" style="2"/>
    <col min="2" max="2" width="35.42578125" style="2" customWidth="1"/>
    <col min="3" max="3" width="72.85546875" style="2" customWidth="1"/>
    <col min="4" max="4" width="18" style="2" bestFit="1" customWidth="1"/>
    <col min="5" max="5" width="30.5703125" style="2" bestFit="1" customWidth="1"/>
    <col min="6" max="6" width="28.85546875" style="2" bestFit="1" customWidth="1"/>
    <col min="7" max="7" width="33.5703125" style="2" bestFit="1" customWidth="1"/>
    <col min="8" max="8" width="28.85546875" style="2" bestFit="1" customWidth="1"/>
    <col min="9" max="11" width="28.85546875" style="2" customWidth="1"/>
    <col min="12" max="12" width="28.7109375" style="2" bestFit="1" customWidth="1"/>
    <col min="13" max="13" width="17.7109375" style="2" bestFit="1" customWidth="1"/>
    <col min="14" max="14" width="18.42578125" style="2" customWidth="1"/>
    <col min="15" max="15" width="13.7109375" style="2" bestFit="1" customWidth="1"/>
    <col min="16" max="16384" width="8.5703125" style="2"/>
  </cols>
  <sheetData>
    <row r="1" spans="1:13" x14ac:dyDescent="0.25">
      <c r="A1" s="338" t="str">
        <f>Cover!A24</f>
        <v>Most Current Version as of:</v>
      </c>
      <c r="B1" s="338"/>
      <c r="C1" s="13" t="str">
        <f>Cover!A25</f>
        <v>August 2021</v>
      </c>
    </row>
    <row r="2" spans="1:13" ht="30.95" customHeight="1" x14ac:dyDescent="0.4">
      <c r="A2" s="17"/>
      <c r="B2" s="339" t="s">
        <v>524</v>
      </c>
      <c r="C2" s="339"/>
      <c r="D2" s="339"/>
      <c r="E2" s="18"/>
    </row>
    <row r="3" spans="1:13" s="19" customFormat="1" ht="16.5" thickBot="1" x14ac:dyDescent="0.3">
      <c r="A3" s="19" t="s">
        <v>19</v>
      </c>
      <c r="B3" s="340" t="s">
        <v>20</v>
      </c>
      <c r="C3" s="340"/>
      <c r="D3" s="340"/>
      <c r="E3" s="19" t="s">
        <v>21</v>
      </c>
      <c r="F3" s="19" t="s">
        <v>525</v>
      </c>
      <c r="G3" s="19" t="s">
        <v>526</v>
      </c>
      <c r="H3" s="19" t="s">
        <v>527</v>
      </c>
      <c r="I3" s="19" t="s">
        <v>528</v>
      </c>
      <c r="J3" s="19" t="s">
        <v>529</v>
      </c>
      <c r="K3" s="19" t="s">
        <v>530</v>
      </c>
      <c r="L3" s="19" t="s">
        <v>531</v>
      </c>
    </row>
    <row r="4" spans="1:13" s="21" customFormat="1" ht="31.5" x14ac:dyDescent="0.25">
      <c r="A4" s="21" t="s">
        <v>25</v>
      </c>
      <c r="B4" s="22"/>
      <c r="C4" s="23"/>
      <c r="D4" s="24" t="s">
        <v>26</v>
      </c>
      <c r="E4" s="178" t="s">
        <v>590</v>
      </c>
      <c r="F4" s="178" t="s">
        <v>591</v>
      </c>
      <c r="G4" s="178" t="s">
        <v>592</v>
      </c>
      <c r="H4" s="178" t="s">
        <v>593</v>
      </c>
      <c r="I4" s="178" t="s">
        <v>594</v>
      </c>
      <c r="J4" s="178" t="s">
        <v>595</v>
      </c>
      <c r="K4" s="178" t="s">
        <v>596</v>
      </c>
      <c r="L4" s="179" t="s">
        <v>532</v>
      </c>
    </row>
    <row r="5" spans="1:13" s="21" customFormat="1" ht="15.6" customHeight="1" x14ac:dyDescent="0.25">
      <c r="A5" s="21">
        <v>1</v>
      </c>
      <c r="B5" s="341"/>
      <c r="C5" s="342"/>
      <c r="D5" s="342"/>
      <c r="E5" s="29"/>
      <c r="F5" s="180"/>
      <c r="G5" s="29"/>
      <c r="H5" s="29"/>
      <c r="I5" s="29"/>
      <c r="J5" s="29"/>
      <c r="K5" s="29"/>
      <c r="L5" s="29"/>
    </row>
    <row r="6" spans="1:13" outlineLevel="1" x14ac:dyDescent="0.25">
      <c r="A6" s="21">
        <f>A5+1</f>
        <v>2</v>
      </c>
      <c r="B6" s="306" t="s">
        <v>85</v>
      </c>
      <c r="C6" s="181" t="s">
        <v>86</v>
      </c>
      <c r="D6" s="182">
        <v>480</v>
      </c>
      <c r="E6" s="54">
        <v>373297420.9992581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f>SUM(E6:K6)</f>
        <v>373297420.9992581</v>
      </c>
    </row>
    <row r="7" spans="1:13" outlineLevel="1" x14ac:dyDescent="0.25">
      <c r="A7" s="21">
        <f t="shared" ref="A7:A70" si="0">A6+1</f>
        <v>3</v>
      </c>
      <c r="B7" s="307"/>
      <c r="C7" s="183" t="s">
        <v>87</v>
      </c>
      <c r="D7" s="184">
        <v>481</v>
      </c>
      <c r="E7" s="54">
        <v>0</v>
      </c>
      <c r="F7" s="54">
        <v>111423891.32188874</v>
      </c>
      <c r="G7" s="54">
        <v>16099373.816760825</v>
      </c>
      <c r="H7" s="54">
        <v>1951708.4759720333</v>
      </c>
      <c r="I7" s="54">
        <v>1141594.4005907846</v>
      </c>
      <c r="J7" s="54">
        <v>1316023.5653802969</v>
      </c>
      <c r="K7" s="54">
        <v>0</v>
      </c>
      <c r="L7" s="54">
        <f t="shared" ref="L7:L28" si="1">SUM(E7:K7)</f>
        <v>131932591.58059266</v>
      </c>
    </row>
    <row r="8" spans="1:13" outlineLevel="1" x14ac:dyDescent="0.25">
      <c r="A8" s="21">
        <f t="shared" si="0"/>
        <v>4</v>
      </c>
      <c r="B8" s="307"/>
      <c r="C8" s="183" t="s">
        <v>88</v>
      </c>
      <c r="D8" s="184">
        <v>482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f t="shared" si="1"/>
        <v>0</v>
      </c>
    </row>
    <row r="9" spans="1:13" outlineLevel="1" x14ac:dyDescent="0.25">
      <c r="A9" s="21">
        <f t="shared" si="0"/>
        <v>5</v>
      </c>
      <c r="B9" s="307"/>
      <c r="C9" s="183" t="s">
        <v>89</v>
      </c>
      <c r="D9" s="49">
        <v>484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f t="shared" si="1"/>
        <v>0</v>
      </c>
    </row>
    <row r="10" spans="1:13" outlineLevel="1" x14ac:dyDescent="0.25">
      <c r="A10" s="21">
        <f t="shared" si="0"/>
        <v>6</v>
      </c>
      <c r="B10" s="307"/>
      <c r="C10" s="183" t="s">
        <v>90</v>
      </c>
      <c r="D10" s="49">
        <v>485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f t="shared" si="1"/>
        <v>0</v>
      </c>
    </row>
    <row r="11" spans="1:13" x14ac:dyDescent="0.25">
      <c r="A11" s="21">
        <f t="shared" si="0"/>
        <v>7</v>
      </c>
      <c r="B11" s="307"/>
      <c r="C11" s="332" t="s">
        <v>91</v>
      </c>
      <c r="D11" s="333"/>
      <c r="E11" s="45">
        <f>SUM(E6:E10)</f>
        <v>373297420.9992581</v>
      </c>
      <c r="F11" s="45">
        <f t="shared" ref="F11:K11" si="2">SUM(F6:F10)</f>
        <v>111423891.32188874</v>
      </c>
      <c r="G11" s="45">
        <f t="shared" si="2"/>
        <v>16099373.816760825</v>
      </c>
      <c r="H11" s="45">
        <f t="shared" si="2"/>
        <v>1951708.4759720333</v>
      </c>
      <c r="I11" s="45">
        <f t="shared" si="2"/>
        <v>1141594.4005907846</v>
      </c>
      <c r="J11" s="45">
        <f t="shared" si="2"/>
        <v>1316023.5653802969</v>
      </c>
      <c r="K11" s="45">
        <f t="shared" si="2"/>
        <v>0</v>
      </c>
      <c r="L11" s="45">
        <f>SUM(L6:L10)</f>
        <v>505230012.57985079</v>
      </c>
      <c r="M11" s="54"/>
    </row>
    <row r="12" spans="1:13" outlineLevel="1" x14ac:dyDescent="0.25">
      <c r="A12" s="21">
        <f t="shared" si="0"/>
        <v>8</v>
      </c>
      <c r="B12" s="307"/>
      <c r="C12" s="185" t="s">
        <v>92</v>
      </c>
      <c r="D12" s="49">
        <v>483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f t="shared" si="1"/>
        <v>0</v>
      </c>
    </row>
    <row r="13" spans="1:13" x14ac:dyDescent="0.25">
      <c r="A13" s="21">
        <f t="shared" si="0"/>
        <v>9</v>
      </c>
      <c r="B13" s="307"/>
      <c r="C13" s="343" t="s">
        <v>93</v>
      </c>
      <c r="D13" s="336"/>
      <c r="E13" s="45">
        <f>E12</f>
        <v>0</v>
      </c>
      <c r="F13" s="45">
        <f t="shared" ref="F13:K13" si="3">F12</f>
        <v>0</v>
      </c>
      <c r="G13" s="45">
        <f t="shared" si="3"/>
        <v>0</v>
      </c>
      <c r="H13" s="45">
        <f t="shared" si="3"/>
        <v>0</v>
      </c>
      <c r="I13" s="45">
        <f t="shared" si="3"/>
        <v>0</v>
      </c>
      <c r="J13" s="45">
        <f t="shared" si="3"/>
        <v>0</v>
      </c>
      <c r="K13" s="45">
        <f t="shared" si="3"/>
        <v>0</v>
      </c>
      <c r="L13" s="45">
        <f>L12</f>
        <v>0</v>
      </c>
      <c r="M13" s="54"/>
    </row>
    <row r="14" spans="1:13" outlineLevel="1" x14ac:dyDescent="0.25">
      <c r="A14" s="21">
        <f t="shared" si="0"/>
        <v>10</v>
      </c>
      <c r="B14" s="307"/>
      <c r="C14" s="186" t="s">
        <v>94</v>
      </c>
      <c r="D14" s="49">
        <v>496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f t="shared" si="1"/>
        <v>0</v>
      </c>
    </row>
    <row r="15" spans="1:13" x14ac:dyDescent="0.25">
      <c r="A15" s="21">
        <f t="shared" si="0"/>
        <v>11</v>
      </c>
      <c r="B15" s="307"/>
      <c r="C15" s="343" t="s">
        <v>95</v>
      </c>
      <c r="D15" s="336"/>
      <c r="E15" s="45">
        <f>E14</f>
        <v>0</v>
      </c>
      <c r="F15" s="45">
        <f t="shared" ref="F15:K15" si="4">F14</f>
        <v>0</v>
      </c>
      <c r="G15" s="45">
        <f t="shared" si="4"/>
        <v>0</v>
      </c>
      <c r="H15" s="45">
        <f t="shared" si="4"/>
        <v>0</v>
      </c>
      <c r="I15" s="45">
        <f t="shared" si="4"/>
        <v>0</v>
      </c>
      <c r="J15" s="45">
        <f t="shared" si="4"/>
        <v>0</v>
      </c>
      <c r="K15" s="45">
        <f t="shared" si="4"/>
        <v>0</v>
      </c>
      <c r="L15" s="45">
        <f>L14</f>
        <v>0</v>
      </c>
      <c r="M15" s="54"/>
    </row>
    <row r="16" spans="1:13" outlineLevel="1" x14ac:dyDescent="0.25">
      <c r="A16" s="21">
        <f t="shared" si="0"/>
        <v>12</v>
      </c>
      <c r="B16" s="307"/>
      <c r="C16" s="2" t="s">
        <v>96</v>
      </c>
      <c r="D16" s="53">
        <v>489.1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f t="shared" si="1"/>
        <v>0</v>
      </c>
    </row>
    <row r="17" spans="1:13" outlineLevel="1" x14ac:dyDescent="0.25">
      <c r="A17" s="21">
        <f t="shared" si="0"/>
        <v>13</v>
      </c>
      <c r="B17" s="307"/>
      <c r="C17" s="2" t="s">
        <v>97</v>
      </c>
      <c r="D17" s="53">
        <v>489.2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f t="shared" si="1"/>
        <v>0</v>
      </c>
    </row>
    <row r="18" spans="1:13" outlineLevel="1" x14ac:dyDescent="0.25">
      <c r="A18" s="21">
        <f t="shared" si="0"/>
        <v>14</v>
      </c>
      <c r="B18" s="307"/>
      <c r="C18" s="2" t="s">
        <v>98</v>
      </c>
      <c r="D18" s="53">
        <v>489.3</v>
      </c>
      <c r="E18" s="54">
        <v>0</v>
      </c>
      <c r="F18" s="54">
        <v>23614.13409035069</v>
      </c>
      <c r="G18" s="54">
        <v>4220060.4380970374</v>
      </c>
      <c r="H18" s="54">
        <v>6736111.6716514546</v>
      </c>
      <c r="I18" s="54">
        <v>354888.86008747591</v>
      </c>
      <c r="J18" s="54">
        <v>4379365.2253098423</v>
      </c>
      <c r="K18" s="54">
        <v>1679324.4523564125</v>
      </c>
      <c r="L18" s="54">
        <f t="shared" si="1"/>
        <v>17393364.781592574</v>
      </c>
    </row>
    <row r="19" spans="1:13" outlineLevel="1" x14ac:dyDescent="0.25">
      <c r="A19" s="21">
        <f t="shared" si="0"/>
        <v>15</v>
      </c>
      <c r="B19" s="307"/>
      <c r="C19" s="343" t="s">
        <v>99</v>
      </c>
      <c r="D19" s="336"/>
      <c r="E19" s="45">
        <f>SUM(E16:E18)</f>
        <v>0</v>
      </c>
      <c r="F19" s="45">
        <f t="shared" ref="F19:K19" si="5">SUM(F16:F18)</f>
        <v>23614.13409035069</v>
      </c>
      <c r="G19" s="45">
        <f t="shared" si="5"/>
        <v>4220060.4380970374</v>
      </c>
      <c r="H19" s="45">
        <f t="shared" si="5"/>
        <v>6736111.6716514546</v>
      </c>
      <c r="I19" s="45">
        <f t="shared" si="5"/>
        <v>354888.86008747591</v>
      </c>
      <c r="J19" s="45">
        <f t="shared" si="5"/>
        <v>4379365.2253098423</v>
      </c>
      <c r="K19" s="45">
        <f t="shared" si="5"/>
        <v>1679324.4523564125</v>
      </c>
      <c r="L19" s="45">
        <f>SUM(L16:L18)</f>
        <v>17393364.781592574</v>
      </c>
      <c r="M19" s="54"/>
    </row>
    <row r="20" spans="1:13" outlineLevel="1" x14ac:dyDescent="0.25">
      <c r="A20" s="21">
        <f t="shared" si="0"/>
        <v>16</v>
      </c>
      <c r="B20" s="307"/>
      <c r="C20" s="2" t="s">
        <v>100</v>
      </c>
      <c r="D20" s="53">
        <v>489.4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f t="shared" si="1"/>
        <v>0</v>
      </c>
    </row>
    <row r="21" spans="1:13" outlineLevel="1" x14ac:dyDescent="0.25">
      <c r="A21" s="21">
        <f t="shared" si="0"/>
        <v>17</v>
      </c>
      <c r="B21" s="307"/>
      <c r="C21" s="2" t="s">
        <v>101</v>
      </c>
      <c r="D21" s="53">
        <v>487</v>
      </c>
      <c r="E21" s="54">
        <v>574241.64679921698</v>
      </c>
      <c r="F21" s="54">
        <v>181172.26313907278</v>
      </c>
      <c r="G21" s="54">
        <v>7406.2900617102741</v>
      </c>
      <c r="H21" s="54">
        <v>0</v>
      </c>
      <c r="I21" s="54">
        <v>0</v>
      </c>
      <c r="J21" s="54">
        <v>0</v>
      </c>
      <c r="K21" s="54">
        <v>0</v>
      </c>
      <c r="L21" s="54">
        <f t="shared" si="1"/>
        <v>762820.20000000007</v>
      </c>
    </row>
    <row r="22" spans="1:13" outlineLevel="1" x14ac:dyDescent="0.25">
      <c r="A22" s="21">
        <f t="shared" si="0"/>
        <v>18</v>
      </c>
      <c r="B22" s="307"/>
      <c r="C22" s="2" t="s">
        <v>102</v>
      </c>
      <c r="D22" s="53">
        <v>488</v>
      </c>
      <c r="E22" s="54">
        <v>2698680.5278083868</v>
      </c>
      <c r="F22" s="54">
        <v>366145.46282152226</v>
      </c>
      <c r="G22" s="54">
        <v>11766.146806370609</v>
      </c>
      <c r="H22" s="54">
        <v>20156.824460735788</v>
      </c>
      <c r="I22" s="54">
        <v>1098.2834843492371</v>
      </c>
      <c r="J22" s="54">
        <v>506.4046186357192</v>
      </c>
      <c r="K22" s="54">
        <v>0</v>
      </c>
      <c r="L22" s="54">
        <f t="shared" si="1"/>
        <v>3098353.6500000004</v>
      </c>
    </row>
    <row r="23" spans="1:13" outlineLevel="1" x14ac:dyDescent="0.25">
      <c r="A23" s="21">
        <f t="shared" si="0"/>
        <v>19</v>
      </c>
      <c r="B23" s="307"/>
      <c r="C23" s="2" t="s">
        <v>103</v>
      </c>
      <c r="D23" s="53">
        <v>490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f t="shared" si="1"/>
        <v>0</v>
      </c>
    </row>
    <row r="24" spans="1:13" outlineLevel="1" x14ac:dyDescent="0.25">
      <c r="A24" s="21">
        <f t="shared" si="0"/>
        <v>20</v>
      </c>
      <c r="B24" s="307"/>
      <c r="C24" s="2" t="s">
        <v>104</v>
      </c>
      <c r="D24" s="53">
        <v>491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f t="shared" si="1"/>
        <v>0</v>
      </c>
    </row>
    <row r="25" spans="1:13" outlineLevel="1" x14ac:dyDescent="0.25">
      <c r="A25" s="21">
        <f t="shared" si="0"/>
        <v>21</v>
      </c>
      <c r="B25" s="307"/>
      <c r="C25" s="2" t="s">
        <v>105</v>
      </c>
      <c r="D25" s="53">
        <v>492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f t="shared" si="1"/>
        <v>0</v>
      </c>
    </row>
    <row r="26" spans="1:13" outlineLevel="1" x14ac:dyDescent="0.25">
      <c r="A26" s="21">
        <f t="shared" si="0"/>
        <v>22</v>
      </c>
      <c r="B26" s="307"/>
      <c r="C26" s="2" t="s">
        <v>106</v>
      </c>
      <c r="D26" s="53">
        <v>493</v>
      </c>
      <c r="E26" s="54">
        <v>4253.9538544247735</v>
      </c>
      <c r="F26" s="54">
        <v>1946.9553267545709</v>
      </c>
      <c r="G26" s="54">
        <v>285.90448473177901</v>
      </c>
      <c r="H26" s="54">
        <v>145.40307888955968</v>
      </c>
      <c r="I26" s="54">
        <v>14.220305523192611</v>
      </c>
      <c r="J26" s="54">
        <v>143.2892660442167</v>
      </c>
      <c r="K26" s="54">
        <v>10.793683631925758</v>
      </c>
      <c r="L26" s="54">
        <f t="shared" si="1"/>
        <v>6800.5200000000186</v>
      </c>
    </row>
    <row r="27" spans="1:13" outlineLevel="1" x14ac:dyDescent="0.25">
      <c r="A27" s="21">
        <f t="shared" si="0"/>
        <v>23</v>
      </c>
      <c r="B27" s="307"/>
      <c r="C27" s="2" t="s">
        <v>107</v>
      </c>
      <c r="D27" s="53">
        <v>494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f t="shared" si="1"/>
        <v>0</v>
      </c>
    </row>
    <row r="28" spans="1:13" outlineLevel="1" x14ac:dyDescent="0.25">
      <c r="A28" s="21">
        <f t="shared" si="0"/>
        <v>24</v>
      </c>
      <c r="B28" s="307"/>
      <c r="C28" s="2" t="s">
        <v>108</v>
      </c>
      <c r="D28" s="53">
        <v>495</v>
      </c>
      <c r="E28" s="54">
        <v>158780.47742795429</v>
      </c>
      <c r="F28" s="54">
        <v>21542.657901079445</v>
      </c>
      <c r="G28" s="54">
        <v>692.27698060286093</v>
      </c>
      <c r="H28" s="54">
        <v>1185.9537200967791</v>
      </c>
      <c r="I28" s="54">
        <v>64.618977385155276</v>
      </c>
      <c r="J28" s="54">
        <v>29.794992882688383</v>
      </c>
      <c r="K28" s="54">
        <v>0</v>
      </c>
      <c r="L28" s="54">
        <f t="shared" si="1"/>
        <v>182295.78000000125</v>
      </c>
    </row>
    <row r="29" spans="1:13" x14ac:dyDescent="0.25">
      <c r="A29" s="21">
        <f t="shared" si="0"/>
        <v>25</v>
      </c>
      <c r="B29" s="308"/>
      <c r="C29" s="346" t="s">
        <v>109</v>
      </c>
      <c r="D29" s="336"/>
      <c r="E29" s="45">
        <f>SUM(E20:E28)</f>
        <v>3435956.605889983</v>
      </c>
      <c r="F29" s="45">
        <f t="shared" ref="F29:K29" si="6">SUM(F20:F28)</f>
        <v>570807.33918842906</v>
      </c>
      <c r="G29" s="45">
        <f t="shared" si="6"/>
        <v>20150.618333415521</v>
      </c>
      <c r="H29" s="45">
        <f t="shared" si="6"/>
        <v>21488.181259722125</v>
      </c>
      <c r="I29" s="45">
        <f t="shared" si="6"/>
        <v>1177.1227672575849</v>
      </c>
      <c r="J29" s="45">
        <f t="shared" si="6"/>
        <v>679.48887756262422</v>
      </c>
      <c r="K29" s="45">
        <f t="shared" si="6"/>
        <v>10.793683631925758</v>
      </c>
      <c r="L29" s="45">
        <f>SUM(L20:L28)</f>
        <v>4050270.1500000018</v>
      </c>
      <c r="M29" s="54"/>
    </row>
    <row r="30" spans="1:13" ht="16.5" thickBot="1" x14ac:dyDescent="0.3">
      <c r="A30" s="21">
        <f t="shared" si="0"/>
        <v>26</v>
      </c>
      <c r="B30" s="270" t="s">
        <v>110</v>
      </c>
      <c r="C30" s="270"/>
      <c r="D30" s="271"/>
      <c r="E30" s="56">
        <f>E11+E13+E15+E19+E29</f>
        <v>376733377.60514808</v>
      </c>
      <c r="F30" s="56">
        <f t="shared" ref="F30:K30" si="7">F11+F13+F15+F19+F29</f>
        <v>112018312.79516752</v>
      </c>
      <c r="G30" s="56">
        <f t="shared" si="7"/>
        <v>20339584.873191275</v>
      </c>
      <c r="H30" s="56">
        <f t="shared" si="7"/>
        <v>8709308.3288832102</v>
      </c>
      <c r="I30" s="56">
        <f t="shared" si="7"/>
        <v>1497660.3834455181</v>
      </c>
      <c r="J30" s="56">
        <f t="shared" si="7"/>
        <v>5696068.2795677017</v>
      </c>
      <c r="K30" s="56">
        <f t="shared" si="7"/>
        <v>1679335.2460400444</v>
      </c>
      <c r="L30" s="56">
        <f>L11+L13+L15+L19+L29</f>
        <v>526673647.51144332</v>
      </c>
      <c r="M30" s="54"/>
    </row>
    <row r="31" spans="1:13" ht="15" customHeight="1" outlineLevel="1" x14ac:dyDescent="0.25">
      <c r="A31" s="21">
        <f t="shared" si="0"/>
        <v>27</v>
      </c>
      <c r="B31" s="306" t="s">
        <v>111</v>
      </c>
      <c r="C31" s="114" t="s">
        <v>112</v>
      </c>
      <c r="D31" s="53">
        <v>710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f t="shared" ref="L31:L84" si="8">SUM(E31:K31)</f>
        <v>0</v>
      </c>
    </row>
    <row r="32" spans="1:13" ht="15" customHeight="1" outlineLevel="1" x14ac:dyDescent="0.25">
      <c r="A32" s="21">
        <f t="shared" si="0"/>
        <v>28</v>
      </c>
      <c r="B32" s="327"/>
      <c r="C32" s="2" t="s">
        <v>113</v>
      </c>
      <c r="D32" s="53">
        <v>711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f t="shared" si="8"/>
        <v>0</v>
      </c>
    </row>
    <row r="33" spans="1:12" ht="15" customHeight="1" outlineLevel="1" x14ac:dyDescent="0.25">
      <c r="A33" s="21">
        <f t="shared" si="0"/>
        <v>29</v>
      </c>
      <c r="B33" s="327"/>
      <c r="C33" s="2" t="s">
        <v>114</v>
      </c>
      <c r="D33" s="53">
        <v>712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f t="shared" si="8"/>
        <v>0</v>
      </c>
    </row>
    <row r="34" spans="1:12" ht="15" customHeight="1" outlineLevel="1" x14ac:dyDescent="0.25">
      <c r="A34" s="21">
        <f t="shared" si="0"/>
        <v>30</v>
      </c>
      <c r="B34" s="327"/>
      <c r="C34" s="2" t="s">
        <v>115</v>
      </c>
      <c r="D34" s="53">
        <v>713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f t="shared" si="8"/>
        <v>0</v>
      </c>
    </row>
    <row r="35" spans="1:12" ht="15" customHeight="1" outlineLevel="1" x14ac:dyDescent="0.25">
      <c r="A35" s="21">
        <f t="shared" si="0"/>
        <v>31</v>
      </c>
      <c r="B35" s="327"/>
      <c r="C35" s="2" t="s">
        <v>116</v>
      </c>
      <c r="D35" s="53">
        <v>714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f t="shared" si="8"/>
        <v>0</v>
      </c>
    </row>
    <row r="36" spans="1:12" ht="15" customHeight="1" outlineLevel="1" x14ac:dyDescent="0.25">
      <c r="A36" s="21">
        <f t="shared" si="0"/>
        <v>32</v>
      </c>
      <c r="B36" s="327"/>
      <c r="C36" s="2" t="s">
        <v>117</v>
      </c>
      <c r="D36" s="53">
        <v>715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f t="shared" si="8"/>
        <v>0</v>
      </c>
    </row>
    <row r="37" spans="1:12" ht="15" customHeight="1" outlineLevel="1" x14ac:dyDescent="0.25">
      <c r="A37" s="21">
        <f t="shared" si="0"/>
        <v>33</v>
      </c>
      <c r="B37" s="327"/>
      <c r="C37" s="2" t="s">
        <v>118</v>
      </c>
      <c r="D37" s="53">
        <v>716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f t="shared" si="8"/>
        <v>0</v>
      </c>
    </row>
    <row r="38" spans="1:12" ht="15" customHeight="1" outlineLevel="1" x14ac:dyDescent="0.25">
      <c r="A38" s="21">
        <f t="shared" si="0"/>
        <v>34</v>
      </c>
      <c r="B38" s="327"/>
      <c r="C38" s="2" t="s">
        <v>119</v>
      </c>
      <c r="D38" s="53">
        <v>717</v>
      </c>
      <c r="E38" s="54">
        <v>88679.912701723137</v>
      </c>
      <c r="F38" s="54">
        <v>29200.265439199567</v>
      </c>
      <c r="G38" s="54">
        <v>6069.6252695238609</v>
      </c>
      <c r="H38" s="54">
        <v>2605.3648939403847</v>
      </c>
      <c r="I38" s="54">
        <v>709.74864650171889</v>
      </c>
      <c r="J38" s="54">
        <v>2665.0808009338152</v>
      </c>
      <c r="K38" s="54">
        <v>532.07037171593402</v>
      </c>
      <c r="L38" s="54">
        <f t="shared" si="8"/>
        <v>130462.06812353843</v>
      </c>
    </row>
    <row r="39" spans="1:12" ht="15" customHeight="1" outlineLevel="1" x14ac:dyDescent="0.25">
      <c r="A39" s="21">
        <f t="shared" si="0"/>
        <v>35</v>
      </c>
      <c r="B39" s="327"/>
      <c r="C39" s="2" t="s">
        <v>120</v>
      </c>
      <c r="D39" s="53">
        <v>718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f t="shared" si="8"/>
        <v>0</v>
      </c>
    </row>
    <row r="40" spans="1:12" ht="15" customHeight="1" outlineLevel="1" x14ac:dyDescent="0.25">
      <c r="A40" s="21">
        <f t="shared" si="0"/>
        <v>36</v>
      </c>
      <c r="B40" s="327"/>
      <c r="C40" s="2" t="s">
        <v>121</v>
      </c>
      <c r="D40" s="53">
        <v>719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f t="shared" si="8"/>
        <v>0</v>
      </c>
    </row>
    <row r="41" spans="1:12" ht="15" customHeight="1" outlineLevel="1" x14ac:dyDescent="0.25">
      <c r="A41" s="21">
        <f t="shared" si="0"/>
        <v>37</v>
      </c>
      <c r="B41" s="327"/>
      <c r="C41" s="2" t="s">
        <v>122</v>
      </c>
      <c r="D41" s="53">
        <v>720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f t="shared" si="8"/>
        <v>0</v>
      </c>
    </row>
    <row r="42" spans="1:12" ht="15" customHeight="1" outlineLevel="1" x14ac:dyDescent="0.25">
      <c r="A42" s="21">
        <f t="shared" si="0"/>
        <v>38</v>
      </c>
      <c r="B42" s="327"/>
      <c r="C42" s="2" t="s">
        <v>123</v>
      </c>
      <c r="D42" s="53">
        <v>721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f t="shared" si="8"/>
        <v>0</v>
      </c>
    </row>
    <row r="43" spans="1:12" ht="15" customHeight="1" outlineLevel="1" x14ac:dyDescent="0.25">
      <c r="A43" s="21">
        <f t="shared" si="0"/>
        <v>39</v>
      </c>
      <c r="B43" s="327"/>
      <c r="C43" s="2" t="s">
        <v>124</v>
      </c>
      <c r="D43" s="53">
        <v>722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f t="shared" si="8"/>
        <v>0</v>
      </c>
    </row>
    <row r="44" spans="1:12" ht="15" customHeight="1" outlineLevel="1" x14ac:dyDescent="0.25">
      <c r="A44" s="21">
        <f t="shared" si="0"/>
        <v>40</v>
      </c>
      <c r="B44" s="327"/>
      <c r="C44" s="2" t="s">
        <v>125</v>
      </c>
      <c r="D44" s="53">
        <v>723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f t="shared" si="8"/>
        <v>0</v>
      </c>
    </row>
    <row r="45" spans="1:12" ht="15" customHeight="1" outlineLevel="1" x14ac:dyDescent="0.25">
      <c r="A45" s="21">
        <f t="shared" si="0"/>
        <v>41</v>
      </c>
      <c r="B45" s="327"/>
      <c r="C45" s="2" t="s">
        <v>126</v>
      </c>
      <c r="D45" s="53">
        <v>724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f t="shared" si="8"/>
        <v>0</v>
      </c>
    </row>
    <row r="46" spans="1:12" ht="15" customHeight="1" outlineLevel="1" x14ac:dyDescent="0.25">
      <c r="A46" s="21">
        <f t="shared" si="0"/>
        <v>42</v>
      </c>
      <c r="B46" s="327"/>
      <c r="C46" s="2" t="s">
        <v>127</v>
      </c>
      <c r="D46" s="53">
        <v>725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f t="shared" si="8"/>
        <v>0</v>
      </c>
    </row>
    <row r="47" spans="1:12" ht="15" customHeight="1" outlineLevel="1" x14ac:dyDescent="0.25">
      <c r="A47" s="21">
        <f t="shared" si="0"/>
        <v>43</v>
      </c>
      <c r="B47" s="327"/>
      <c r="C47" s="2" t="s">
        <v>128</v>
      </c>
      <c r="D47" s="53">
        <v>726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f t="shared" si="8"/>
        <v>0</v>
      </c>
    </row>
    <row r="48" spans="1:12" ht="15" customHeight="1" outlineLevel="1" x14ac:dyDescent="0.25">
      <c r="A48" s="21">
        <f t="shared" si="0"/>
        <v>44</v>
      </c>
      <c r="B48" s="327"/>
      <c r="C48" s="2" t="s">
        <v>129</v>
      </c>
      <c r="D48" s="53">
        <v>727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f t="shared" si="8"/>
        <v>0</v>
      </c>
    </row>
    <row r="49" spans="1:13" ht="15" customHeight="1" outlineLevel="1" x14ac:dyDescent="0.25">
      <c r="A49" s="21">
        <f t="shared" si="0"/>
        <v>45</v>
      </c>
      <c r="B49" s="327"/>
      <c r="C49" s="2" t="s">
        <v>130</v>
      </c>
      <c r="D49" s="53">
        <v>728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f t="shared" si="8"/>
        <v>0</v>
      </c>
    </row>
    <row r="50" spans="1:13" ht="15" customHeight="1" outlineLevel="1" x14ac:dyDescent="0.25">
      <c r="A50" s="21">
        <f t="shared" si="0"/>
        <v>46</v>
      </c>
      <c r="B50" s="327"/>
      <c r="C50" s="2" t="s">
        <v>131</v>
      </c>
      <c r="D50" s="53">
        <v>729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f t="shared" si="8"/>
        <v>0</v>
      </c>
    </row>
    <row r="51" spans="1:13" ht="15" customHeight="1" outlineLevel="1" x14ac:dyDescent="0.25">
      <c r="A51" s="21">
        <f t="shared" si="0"/>
        <v>47</v>
      </c>
      <c r="B51" s="327"/>
      <c r="C51" s="2" t="s">
        <v>132</v>
      </c>
      <c r="D51" s="53">
        <v>730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f t="shared" si="8"/>
        <v>0</v>
      </c>
    </row>
    <row r="52" spans="1:13" ht="15" customHeight="1" outlineLevel="1" x14ac:dyDescent="0.25">
      <c r="A52" s="21">
        <f t="shared" si="0"/>
        <v>48</v>
      </c>
      <c r="B52" s="327"/>
      <c r="C52" s="2" t="s">
        <v>133</v>
      </c>
      <c r="D52" s="53">
        <v>731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f t="shared" si="8"/>
        <v>0</v>
      </c>
    </row>
    <row r="53" spans="1:13" ht="15" customHeight="1" outlineLevel="1" x14ac:dyDescent="0.25">
      <c r="A53" s="21">
        <f t="shared" si="0"/>
        <v>49</v>
      </c>
      <c r="B53" s="327"/>
      <c r="C53" s="2" t="s">
        <v>134</v>
      </c>
      <c r="D53" s="53">
        <v>732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f t="shared" si="8"/>
        <v>0</v>
      </c>
    </row>
    <row r="54" spans="1:13" ht="15" customHeight="1" outlineLevel="1" x14ac:dyDescent="0.25">
      <c r="A54" s="21">
        <f t="shared" si="0"/>
        <v>50</v>
      </c>
      <c r="B54" s="327"/>
      <c r="C54" s="2" t="s">
        <v>135</v>
      </c>
      <c r="D54" s="53">
        <v>733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f t="shared" si="8"/>
        <v>0</v>
      </c>
    </row>
    <row r="55" spans="1:13" ht="15" customHeight="1" outlineLevel="1" x14ac:dyDescent="0.25">
      <c r="A55" s="21">
        <f t="shared" si="0"/>
        <v>51</v>
      </c>
      <c r="B55" s="327"/>
      <c r="C55" s="2" t="s">
        <v>136</v>
      </c>
      <c r="D55" s="53">
        <v>734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f t="shared" si="8"/>
        <v>0</v>
      </c>
    </row>
    <row r="56" spans="1:13" ht="15" customHeight="1" outlineLevel="1" x14ac:dyDescent="0.25">
      <c r="A56" s="21">
        <f t="shared" si="0"/>
        <v>52</v>
      </c>
      <c r="B56" s="327"/>
      <c r="C56" s="2" t="s">
        <v>137</v>
      </c>
      <c r="D56" s="53">
        <v>735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f t="shared" si="8"/>
        <v>0</v>
      </c>
    </row>
    <row r="57" spans="1:13" ht="15" customHeight="1" outlineLevel="1" x14ac:dyDescent="0.25">
      <c r="A57" s="21">
        <f t="shared" si="0"/>
        <v>53</v>
      </c>
      <c r="B57" s="327"/>
      <c r="C57" s="2" t="s">
        <v>138</v>
      </c>
      <c r="D57" s="53">
        <v>736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f t="shared" si="8"/>
        <v>0</v>
      </c>
    </row>
    <row r="58" spans="1:13" ht="15" customHeight="1" outlineLevel="1" x14ac:dyDescent="0.25">
      <c r="A58" s="21">
        <f t="shared" si="0"/>
        <v>54</v>
      </c>
      <c r="B58" s="327"/>
      <c r="C58" s="2" t="s">
        <v>139</v>
      </c>
      <c r="D58" s="53">
        <v>740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f t="shared" si="8"/>
        <v>0</v>
      </c>
    </row>
    <row r="59" spans="1:13" ht="15" customHeight="1" outlineLevel="1" x14ac:dyDescent="0.25">
      <c r="A59" s="21">
        <f t="shared" si="0"/>
        <v>55</v>
      </c>
      <c r="B59" s="327"/>
      <c r="C59" s="2" t="s">
        <v>140</v>
      </c>
      <c r="D59" s="53">
        <v>741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f t="shared" si="8"/>
        <v>0</v>
      </c>
    </row>
    <row r="60" spans="1:13" ht="15" customHeight="1" outlineLevel="1" x14ac:dyDescent="0.25">
      <c r="A60" s="21">
        <f t="shared" si="0"/>
        <v>56</v>
      </c>
      <c r="B60" s="327"/>
      <c r="C60" s="2" t="s">
        <v>141</v>
      </c>
      <c r="D60" s="53">
        <v>742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f t="shared" si="8"/>
        <v>0</v>
      </c>
    </row>
    <row r="61" spans="1:13" ht="15" customHeight="1" x14ac:dyDescent="0.25">
      <c r="A61" s="21">
        <f t="shared" si="0"/>
        <v>57</v>
      </c>
      <c r="B61" s="327"/>
      <c r="C61" s="336" t="s">
        <v>142</v>
      </c>
      <c r="D61" s="337"/>
      <c r="E61" s="45">
        <f>SUM(E31:E60)</f>
        <v>88679.912701723137</v>
      </c>
      <c r="F61" s="45">
        <f t="shared" ref="F61:L61" si="9">SUM(F31:F60)</f>
        <v>29200.265439199567</v>
      </c>
      <c r="G61" s="45">
        <f t="shared" si="9"/>
        <v>6069.6252695238609</v>
      </c>
      <c r="H61" s="45">
        <f t="shared" si="9"/>
        <v>2605.3648939403847</v>
      </c>
      <c r="I61" s="45">
        <f t="shared" si="9"/>
        <v>709.74864650171889</v>
      </c>
      <c r="J61" s="45">
        <f t="shared" si="9"/>
        <v>2665.0808009338152</v>
      </c>
      <c r="K61" s="45">
        <f t="shared" si="9"/>
        <v>532.07037171593402</v>
      </c>
      <c r="L61" s="45">
        <f t="shared" si="9"/>
        <v>130462.06812353843</v>
      </c>
      <c r="M61" s="54"/>
    </row>
    <row r="62" spans="1:13" ht="15" customHeight="1" outlineLevel="1" x14ac:dyDescent="0.25">
      <c r="A62" s="21">
        <f t="shared" si="0"/>
        <v>58</v>
      </c>
      <c r="B62" s="327"/>
      <c r="C62" s="183" t="s">
        <v>143</v>
      </c>
      <c r="D62" s="74">
        <v>800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f t="shared" si="8"/>
        <v>0</v>
      </c>
    </row>
    <row r="63" spans="1:13" ht="15" customHeight="1" outlineLevel="1" x14ac:dyDescent="0.25">
      <c r="A63" s="21">
        <f t="shared" si="0"/>
        <v>59</v>
      </c>
      <c r="B63" s="327"/>
      <c r="C63" s="2" t="s">
        <v>144</v>
      </c>
      <c r="D63" s="95">
        <v>800.1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f t="shared" si="8"/>
        <v>0</v>
      </c>
    </row>
    <row r="64" spans="1:13" ht="15" customHeight="1" outlineLevel="1" x14ac:dyDescent="0.25">
      <c r="A64" s="21">
        <f t="shared" si="0"/>
        <v>60</v>
      </c>
      <c r="B64" s="327"/>
      <c r="C64" s="2" t="s">
        <v>145</v>
      </c>
      <c r="D64" s="74">
        <v>801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f t="shared" si="8"/>
        <v>0</v>
      </c>
    </row>
    <row r="65" spans="1:12" ht="15" customHeight="1" outlineLevel="1" x14ac:dyDescent="0.25">
      <c r="A65" s="21">
        <f t="shared" si="0"/>
        <v>61</v>
      </c>
      <c r="B65" s="327"/>
      <c r="C65" s="2" t="s">
        <v>146</v>
      </c>
      <c r="D65" s="74">
        <v>802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f t="shared" si="8"/>
        <v>0</v>
      </c>
    </row>
    <row r="66" spans="1:12" ht="15" customHeight="1" outlineLevel="1" x14ac:dyDescent="0.25">
      <c r="A66" s="21">
        <f t="shared" si="0"/>
        <v>62</v>
      </c>
      <c r="B66" s="327"/>
      <c r="C66" s="2" t="s">
        <v>147</v>
      </c>
      <c r="D66" s="74">
        <v>803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f t="shared" si="8"/>
        <v>0</v>
      </c>
    </row>
    <row r="67" spans="1:12" ht="15" customHeight="1" outlineLevel="1" x14ac:dyDescent="0.25">
      <c r="A67" s="21">
        <f t="shared" si="0"/>
        <v>63</v>
      </c>
      <c r="B67" s="327"/>
      <c r="C67" s="2" t="s">
        <v>148</v>
      </c>
      <c r="D67" s="74">
        <v>804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f t="shared" si="8"/>
        <v>0</v>
      </c>
    </row>
    <row r="68" spans="1:12" ht="15" customHeight="1" outlineLevel="1" x14ac:dyDescent="0.25">
      <c r="A68" s="21">
        <f t="shared" si="0"/>
        <v>64</v>
      </c>
      <c r="B68" s="327"/>
      <c r="C68" s="2" t="s">
        <v>149</v>
      </c>
      <c r="D68" s="95">
        <v>804.1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f t="shared" si="8"/>
        <v>0</v>
      </c>
    </row>
    <row r="69" spans="1:12" ht="15" customHeight="1" outlineLevel="1" x14ac:dyDescent="0.25">
      <c r="A69" s="21">
        <f t="shared" si="0"/>
        <v>65</v>
      </c>
      <c r="B69" s="327"/>
      <c r="C69" s="2" t="s">
        <v>150</v>
      </c>
      <c r="D69" s="74">
        <v>805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f t="shared" si="8"/>
        <v>0</v>
      </c>
    </row>
    <row r="70" spans="1:12" ht="15" customHeight="1" outlineLevel="1" x14ac:dyDescent="0.25">
      <c r="A70" s="21">
        <f t="shared" si="0"/>
        <v>66</v>
      </c>
      <c r="B70" s="327"/>
      <c r="C70" s="2" t="s">
        <v>151</v>
      </c>
      <c r="D70" s="95">
        <v>805.1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f t="shared" si="8"/>
        <v>0</v>
      </c>
    </row>
    <row r="71" spans="1:12" ht="15" customHeight="1" outlineLevel="1" x14ac:dyDescent="0.25">
      <c r="A71" s="21">
        <f t="shared" ref="A71:A134" si="10">A70+1</f>
        <v>67</v>
      </c>
      <c r="B71" s="327"/>
      <c r="C71" s="2" t="s">
        <v>152</v>
      </c>
      <c r="D71" s="74">
        <v>806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f t="shared" si="8"/>
        <v>0</v>
      </c>
    </row>
    <row r="72" spans="1:12" ht="15" customHeight="1" outlineLevel="1" x14ac:dyDescent="0.25">
      <c r="A72" s="21">
        <f t="shared" si="10"/>
        <v>68</v>
      </c>
      <c r="B72" s="327"/>
      <c r="C72" s="2" t="s">
        <v>153</v>
      </c>
      <c r="D72" s="95">
        <v>807.1</v>
      </c>
      <c r="E72" s="54">
        <v>6633.6487763618634</v>
      </c>
      <c r="F72" s="54">
        <v>2373.8252917145874</v>
      </c>
      <c r="G72" s="54">
        <v>667.99680997695714</v>
      </c>
      <c r="H72" s="54">
        <v>213.6220240404906</v>
      </c>
      <c r="I72" s="54">
        <v>61.685594784211105</v>
      </c>
      <c r="J72" s="54">
        <v>233.13811872323299</v>
      </c>
      <c r="K72" s="54">
        <v>0</v>
      </c>
      <c r="L72" s="54">
        <f t="shared" si="8"/>
        <v>10183.916615601343</v>
      </c>
    </row>
    <row r="73" spans="1:12" ht="15" customHeight="1" outlineLevel="1" x14ac:dyDescent="0.25">
      <c r="A73" s="21">
        <f t="shared" si="10"/>
        <v>69</v>
      </c>
      <c r="B73" s="327"/>
      <c r="C73" s="2" t="s">
        <v>154</v>
      </c>
      <c r="D73" s="95">
        <v>807.2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f t="shared" si="8"/>
        <v>0</v>
      </c>
    </row>
    <row r="74" spans="1:12" ht="15" customHeight="1" outlineLevel="1" x14ac:dyDescent="0.25">
      <c r="A74" s="21">
        <f t="shared" si="10"/>
        <v>70</v>
      </c>
      <c r="B74" s="327"/>
      <c r="C74" s="2" t="s">
        <v>155</v>
      </c>
      <c r="D74" s="95">
        <v>807.3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f t="shared" si="8"/>
        <v>0</v>
      </c>
    </row>
    <row r="75" spans="1:12" ht="15" customHeight="1" outlineLevel="1" x14ac:dyDescent="0.25">
      <c r="A75" s="21">
        <f t="shared" si="10"/>
        <v>71</v>
      </c>
      <c r="B75" s="327"/>
      <c r="C75" s="2" t="s">
        <v>156</v>
      </c>
      <c r="D75" s="95">
        <v>807.4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f t="shared" si="8"/>
        <v>0</v>
      </c>
    </row>
    <row r="76" spans="1:12" ht="15" customHeight="1" outlineLevel="1" x14ac:dyDescent="0.25">
      <c r="A76" s="21">
        <f t="shared" si="10"/>
        <v>72</v>
      </c>
      <c r="B76" s="327"/>
      <c r="C76" s="2" t="s">
        <v>157</v>
      </c>
      <c r="D76" s="95">
        <v>807.5</v>
      </c>
      <c r="E76" s="54">
        <v>1472471.1650357705</v>
      </c>
      <c r="F76" s="54">
        <v>526918.05229992245</v>
      </c>
      <c r="G76" s="54">
        <v>148275.26662730461</v>
      </c>
      <c r="H76" s="54">
        <v>47417.685382600648</v>
      </c>
      <c r="I76" s="54">
        <v>13692.352833254225</v>
      </c>
      <c r="J76" s="54">
        <v>51749.673349290446</v>
      </c>
      <c r="K76" s="54">
        <v>0</v>
      </c>
      <c r="L76" s="54">
        <f t="shared" si="8"/>
        <v>2260524.1955281436</v>
      </c>
    </row>
    <row r="77" spans="1:12" ht="15" customHeight="1" outlineLevel="1" x14ac:dyDescent="0.25">
      <c r="A77" s="21">
        <f t="shared" si="10"/>
        <v>73</v>
      </c>
      <c r="B77" s="327"/>
      <c r="C77" s="2" t="s">
        <v>158</v>
      </c>
      <c r="D77" s="95">
        <v>808.1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f t="shared" si="8"/>
        <v>0</v>
      </c>
    </row>
    <row r="78" spans="1:12" ht="15" customHeight="1" outlineLevel="1" x14ac:dyDescent="0.25">
      <c r="A78" s="21">
        <f t="shared" si="10"/>
        <v>74</v>
      </c>
      <c r="B78" s="327"/>
      <c r="C78" s="2" t="s">
        <v>159</v>
      </c>
      <c r="D78" s="95">
        <v>808.2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f t="shared" si="8"/>
        <v>0</v>
      </c>
    </row>
    <row r="79" spans="1:12" ht="15" customHeight="1" outlineLevel="1" x14ac:dyDescent="0.25">
      <c r="A79" s="21">
        <f t="shared" si="10"/>
        <v>75</v>
      </c>
      <c r="B79" s="327"/>
      <c r="C79" s="2" t="s">
        <v>160</v>
      </c>
      <c r="D79" s="95">
        <v>809.1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f t="shared" si="8"/>
        <v>0</v>
      </c>
    </row>
    <row r="80" spans="1:12" ht="15" customHeight="1" outlineLevel="1" x14ac:dyDescent="0.25">
      <c r="A80" s="21">
        <f t="shared" si="10"/>
        <v>76</v>
      </c>
      <c r="B80" s="327"/>
      <c r="C80" s="2" t="s">
        <v>161</v>
      </c>
      <c r="D80" s="95">
        <v>809.2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f t="shared" si="8"/>
        <v>0</v>
      </c>
    </row>
    <row r="81" spans="1:13" ht="15" customHeight="1" outlineLevel="1" x14ac:dyDescent="0.25">
      <c r="A81" s="21">
        <f t="shared" si="10"/>
        <v>77</v>
      </c>
      <c r="B81" s="327"/>
      <c r="C81" s="2" t="s">
        <v>162</v>
      </c>
      <c r="D81" s="74">
        <v>810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f t="shared" si="8"/>
        <v>0</v>
      </c>
    </row>
    <row r="82" spans="1:13" ht="15" customHeight="1" outlineLevel="1" x14ac:dyDescent="0.25">
      <c r="A82" s="21">
        <f t="shared" si="10"/>
        <v>78</v>
      </c>
      <c r="B82" s="327"/>
      <c r="C82" s="2" t="s">
        <v>163</v>
      </c>
      <c r="D82" s="74">
        <v>811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f t="shared" si="8"/>
        <v>0</v>
      </c>
    </row>
    <row r="83" spans="1:13" ht="15" customHeight="1" outlineLevel="1" x14ac:dyDescent="0.25">
      <c r="A83" s="21">
        <f t="shared" si="10"/>
        <v>79</v>
      </c>
      <c r="B83" s="327"/>
      <c r="C83" s="2" t="s">
        <v>164</v>
      </c>
      <c r="D83" s="74">
        <v>812</v>
      </c>
      <c r="E83" s="54">
        <v>-10197.389096230465</v>
      </c>
      <c r="F83" s="54">
        <v>-3649.7028834024131</v>
      </c>
      <c r="G83" s="54">
        <v>-1347.0568492274278</v>
      </c>
      <c r="H83" s="54">
        <v>-1459.8512968237351</v>
      </c>
      <c r="I83" s="54">
        <v>-123.05057577516749</v>
      </c>
      <c r="J83" s="54">
        <v>-1959.8313652131935</v>
      </c>
      <c r="K83" s="54">
        <v>-528.13793332759906</v>
      </c>
      <c r="L83" s="54">
        <f t="shared" si="8"/>
        <v>-19265.02</v>
      </c>
    </row>
    <row r="84" spans="1:13" ht="15" customHeight="1" outlineLevel="1" x14ac:dyDescent="0.25">
      <c r="A84" s="21">
        <f t="shared" si="10"/>
        <v>80</v>
      </c>
      <c r="B84" s="327"/>
      <c r="C84" s="2" t="s">
        <v>165</v>
      </c>
      <c r="D84" s="74">
        <v>813</v>
      </c>
      <c r="E84" s="54">
        <v>423303.94386844139</v>
      </c>
      <c r="F84" s="54">
        <v>151477.66213039315</v>
      </c>
      <c r="G84" s="54">
        <v>42625.965541374782</v>
      </c>
      <c r="H84" s="54">
        <v>13631.569641691549</v>
      </c>
      <c r="I84" s="54">
        <v>3936.2583748890856</v>
      </c>
      <c r="J84" s="54">
        <v>14876.923462284618</v>
      </c>
      <c r="K84" s="54">
        <v>0</v>
      </c>
      <c r="L84" s="54">
        <f t="shared" si="8"/>
        <v>649852.32301907451</v>
      </c>
    </row>
    <row r="85" spans="1:13" ht="15" customHeight="1" x14ac:dyDescent="0.25">
      <c r="A85" s="21">
        <f t="shared" si="10"/>
        <v>81</v>
      </c>
      <c r="B85" s="328"/>
      <c r="C85" s="336" t="s">
        <v>166</v>
      </c>
      <c r="D85" s="337"/>
      <c r="E85" s="45">
        <f>SUM(E62:E84)</f>
        <v>1892211.3685843432</v>
      </c>
      <c r="F85" s="45">
        <f t="shared" ref="F85:L85" si="11">SUM(F62:F84)</f>
        <v>677119.8368386277</v>
      </c>
      <c r="G85" s="45">
        <f t="shared" si="11"/>
        <v>190222.17212942892</v>
      </c>
      <c r="H85" s="45">
        <f t="shared" si="11"/>
        <v>59803.025751508947</v>
      </c>
      <c r="I85" s="45">
        <f t="shared" si="11"/>
        <v>17567.246227152355</v>
      </c>
      <c r="J85" s="45">
        <f t="shared" si="11"/>
        <v>64899.903565085107</v>
      </c>
      <c r="K85" s="45">
        <f t="shared" si="11"/>
        <v>-528.13793332759906</v>
      </c>
      <c r="L85" s="45">
        <f t="shared" si="11"/>
        <v>2901295.4151628194</v>
      </c>
      <c r="M85" s="54"/>
    </row>
    <row r="86" spans="1:13" ht="15" customHeight="1" x14ac:dyDescent="0.25">
      <c r="A86" s="21">
        <f t="shared" si="10"/>
        <v>82</v>
      </c>
      <c r="B86" s="335" t="s">
        <v>167</v>
      </c>
      <c r="C86" s="335"/>
      <c r="D86" s="335"/>
      <c r="E86" s="45">
        <f>E61+E85</f>
        <v>1980891.2812860664</v>
      </c>
      <c r="F86" s="45">
        <f t="shared" ref="F86:L86" si="12">F61+F85</f>
        <v>706320.10227782722</v>
      </c>
      <c r="G86" s="45">
        <f t="shared" si="12"/>
        <v>196291.79739895277</v>
      </c>
      <c r="H86" s="45">
        <f t="shared" si="12"/>
        <v>62408.390645449334</v>
      </c>
      <c r="I86" s="45">
        <f t="shared" si="12"/>
        <v>18276.994873654072</v>
      </c>
      <c r="J86" s="45">
        <f t="shared" si="12"/>
        <v>67564.984366018922</v>
      </c>
      <c r="K86" s="45">
        <f t="shared" si="12"/>
        <v>3.9324383883349583</v>
      </c>
      <c r="L86" s="45">
        <f t="shared" si="12"/>
        <v>3031757.483286358</v>
      </c>
      <c r="M86" s="54"/>
    </row>
    <row r="87" spans="1:13" ht="15" customHeight="1" outlineLevel="1" x14ac:dyDescent="0.25">
      <c r="A87" s="21">
        <f t="shared" si="10"/>
        <v>83</v>
      </c>
      <c r="B87" s="306" t="s">
        <v>168</v>
      </c>
      <c r="C87" s="2" t="s">
        <v>169</v>
      </c>
      <c r="D87" s="53">
        <v>814</v>
      </c>
      <c r="E87" s="54">
        <v>114633.48668009667</v>
      </c>
      <c r="F87" s="54">
        <v>37823.5057827735</v>
      </c>
      <c r="G87" s="54">
        <v>8024.2091416479761</v>
      </c>
      <c r="H87" s="54">
        <v>3695.8109508156494</v>
      </c>
      <c r="I87" s="54">
        <v>927.73265839765099</v>
      </c>
      <c r="J87" s="54">
        <v>3903.9688498840433</v>
      </c>
      <c r="K87" s="54">
        <v>856.52593638450037</v>
      </c>
      <c r="L87" s="54">
        <f t="shared" ref="L87:L99" si="13">SUM(E87:K87)</f>
        <v>169865.24</v>
      </c>
    </row>
    <row r="88" spans="1:13" ht="15" customHeight="1" outlineLevel="1" x14ac:dyDescent="0.25">
      <c r="A88" s="21">
        <f t="shared" si="10"/>
        <v>84</v>
      </c>
      <c r="B88" s="327"/>
      <c r="C88" s="2" t="s">
        <v>170</v>
      </c>
      <c r="D88" s="53">
        <v>815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f t="shared" si="13"/>
        <v>0</v>
      </c>
    </row>
    <row r="89" spans="1:13" ht="15" customHeight="1" outlineLevel="1" x14ac:dyDescent="0.25">
      <c r="A89" s="21">
        <f t="shared" si="10"/>
        <v>85</v>
      </c>
      <c r="B89" s="327"/>
      <c r="C89" s="2" t="s">
        <v>171</v>
      </c>
      <c r="D89" s="53">
        <v>816</v>
      </c>
      <c r="E89" s="54">
        <v>14804.654484206563</v>
      </c>
      <c r="F89" s="54">
        <v>4884.8198786626863</v>
      </c>
      <c r="G89" s="54">
        <v>1036.3083885132839</v>
      </c>
      <c r="H89" s="54">
        <v>477.30559150193403</v>
      </c>
      <c r="I89" s="54">
        <v>119.81456604927962</v>
      </c>
      <c r="J89" s="54">
        <v>504.18871146203708</v>
      </c>
      <c r="K89" s="54">
        <v>110.61837960421813</v>
      </c>
      <c r="L89" s="54">
        <f t="shared" si="13"/>
        <v>21937.710000000003</v>
      </c>
    </row>
    <row r="90" spans="1:13" ht="15" customHeight="1" outlineLevel="1" x14ac:dyDescent="0.25">
      <c r="A90" s="21">
        <f t="shared" si="10"/>
        <v>86</v>
      </c>
      <c r="B90" s="327"/>
      <c r="C90" s="2" t="s">
        <v>172</v>
      </c>
      <c r="D90" s="53">
        <v>817</v>
      </c>
      <c r="E90" s="54">
        <v>19185.858970454541</v>
      </c>
      <c r="F90" s="54">
        <v>6330.4054402670481</v>
      </c>
      <c r="G90" s="54">
        <v>1342.9875457833393</v>
      </c>
      <c r="H90" s="54">
        <v>618.55666906205931</v>
      </c>
      <c r="I90" s="54">
        <v>155.2718011271364</v>
      </c>
      <c r="J90" s="54">
        <v>653.39542526475032</v>
      </c>
      <c r="K90" s="54">
        <v>143.35414804113051</v>
      </c>
      <c r="L90" s="54">
        <f t="shared" si="13"/>
        <v>28429.83</v>
      </c>
    </row>
    <row r="91" spans="1:13" ht="15" customHeight="1" outlineLevel="1" x14ac:dyDescent="0.25">
      <c r="A91" s="21">
        <f t="shared" si="10"/>
        <v>87</v>
      </c>
      <c r="B91" s="327"/>
      <c r="C91" s="2" t="s">
        <v>173</v>
      </c>
      <c r="D91" s="53">
        <v>818</v>
      </c>
      <c r="E91" s="54">
        <v>226914.56918062599</v>
      </c>
      <c r="F91" s="54">
        <v>74870.831972078042</v>
      </c>
      <c r="G91" s="54">
        <v>15883.752759554076</v>
      </c>
      <c r="H91" s="54">
        <v>7315.7798298303096</v>
      </c>
      <c r="I91" s="54">
        <v>1836.4272307495892</v>
      </c>
      <c r="J91" s="54">
        <v>7727.8240008364928</v>
      </c>
      <c r="K91" s="54">
        <v>1695.4750263255034</v>
      </c>
      <c r="L91" s="54">
        <f t="shared" si="13"/>
        <v>336244.65999999992</v>
      </c>
    </row>
    <row r="92" spans="1:13" ht="15" customHeight="1" outlineLevel="1" x14ac:dyDescent="0.25">
      <c r="A92" s="21">
        <f t="shared" si="10"/>
        <v>88</v>
      </c>
      <c r="B92" s="327"/>
      <c r="C92" s="2" t="s">
        <v>174</v>
      </c>
      <c r="D92" s="53">
        <v>819</v>
      </c>
      <c r="E92" s="54">
        <v>38285.782594785036</v>
      </c>
      <c r="F92" s="54">
        <v>12632.456373005782</v>
      </c>
      <c r="G92" s="54">
        <v>2679.9597184856557</v>
      </c>
      <c r="H92" s="54">
        <v>1234.3427620693774</v>
      </c>
      <c r="I92" s="54">
        <v>309.84812461140507</v>
      </c>
      <c r="J92" s="54">
        <v>1303.8642282650267</v>
      </c>
      <c r="K92" s="54">
        <v>286.06619877772005</v>
      </c>
      <c r="L92" s="54">
        <f t="shared" si="13"/>
        <v>56732.32</v>
      </c>
    </row>
    <row r="93" spans="1:13" ht="15" customHeight="1" outlineLevel="1" x14ac:dyDescent="0.25">
      <c r="A93" s="21">
        <f t="shared" si="10"/>
        <v>89</v>
      </c>
      <c r="B93" s="327"/>
      <c r="C93" s="2" t="s">
        <v>175</v>
      </c>
      <c r="D93" s="53">
        <v>820</v>
      </c>
      <c r="E93" s="54">
        <v>6630.6603616593675</v>
      </c>
      <c r="F93" s="54">
        <v>2187.7971943112375</v>
      </c>
      <c r="G93" s="54">
        <v>464.1384208932717</v>
      </c>
      <c r="H93" s="54">
        <v>213.77407148180862</v>
      </c>
      <c r="I93" s="54">
        <v>53.662157039861114</v>
      </c>
      <c r="J93" s="54">
        <v>225.81439556416711</v>
      </c>
      <c r="K93" s="54">
        <v>49.543399050287789</v>
      </c>
      <c r="L93" s="54">
        <f t="shared" si="13"/>
        <v>9825.3900000000012</v>
      </c>
    </row>
    <row r="94" spans="1:13" ht="15" customHeight="1" outlineLevel="1" x14ac:dyDescent="0.25">
      <c r="A94" s="21">
        <f t="shared" si="10"/>
        <v>90</v>
      </c>
      <c r="B94" s="327"/>
      <c r="C94" s="2" t="s">
        <v>134</v>
      </c>
      <c r="D94" s="53">
        <v>821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f t="shared" si="13"/>
        <v>0</v>
      </c>
    </row>
    <row r="95" spans="1:13" ht="15" customHeight="1" outlineLevel="1" x14ac:dyDescent="0.25">
      <c r="A95" s="21">
        <f t="shared" si="10"/>
        <v>91</v>
      </c>
      <c r="B95" s="327"/>
      <c r="C95" s="2" t="s">
        <v>176</v>
      </c>
      <c r="D95" s="53">
        <v>822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f t="shared" si="13"/>
        <v>0</v>
      </c>
    </row>
    <row r="96" spans="1:13" ht="15" customHeight="1" outlineLevel="1" x14ac:dyDescent="0.25">
      <c r="A96" s="21">
        <f t="shared" si="10"/>
        <v>92</v>
      </c>
      <c r="B96" s="327"/>
      <c r="C96" s="2" t="s">
        <v>177</v>
      </c>
      <c r="D96" s="53">
        <v>823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f t="shared" si="13"/>
        <v>0</v>
      </c>
    </row>
    <row r="97" spans="1:15" ht="15" customHeight="1" outlineLevel="1" x14ac:dyDescent="0.25">
      <c r="A97" s="21">
        <f t="shared" si="10"/>
        <v>93</v>
      </c>
      <c r="B97" s="327"/>
      <c r="C97" s="2" t="s">
        <v>178</v>
      </c>
      <c r="D97" s="53">
        <v>824</v>
      </c>
      <c r="E97" s="54">
        <v>42140.183079240291</v>
      </c>
      <c r="F97" s="54">
        <v>13904.222095527686</v>
      </c>
      <c r="G97" s="54">
        <v>2949.763215689306</v>
      </c>
      <c r="H97" s="54">
        <v>1358.6095529682029</v>
      </c>
      <c r="I97" s="54">
        <v>341.04191720668621</v>
      </c>
      <c r="J97" s="54">
        <v>1435.1300552243306</v>
      </c>
      <c r="K97" s="54">
        <v>314.86575883438985</v>
      </c>
      <c r="L97" s="54">
        <f t="shared" si="13"/>
        <v>62443.815674690901</v>
      </c>
    </row>
    <row r="98" spans="1:15" ht="15" customHeight="1" outlineLevel="1" x14ac:dyDescent="0.25">
      <c r="A98" s="21">
        <f t="shared" si="10"/>
        <v>94</v>
      </c>
      <c r="B98" s="327"/>
      <c r="C98" s="2" t="s">
        <v>179</v>
      </c>
      <c r="D98" s="53">
        <v>825</v>
      </c>
      <c r="E98" s="54">
        <v>14450.075015379058</v>
      </c>
      <c r="F98" s="54">
        <v>4767.8258049582319</v>
      </c>
      <c r="G98" s="54">
        <v>1011.4882430426469</v>
      </c>
      <c r="H98" s="54">
        <v>465.87386485922855</v>
      </c>
      <c r="I98" s="54">
        <v>116.94494249724924</v>
      </c>
      <c r="J98" s="54">
        <v>492.11311958046042</v>
      </c>
      <c r="K98" s="54">
        <v>107.96900968312572</v>
      </c>
      <c r="L98" s="54">
        <f t="shared" si="13"/>
        <v>21412.29</v>
      </c>
    </row>
    <row r="99" spans="1:15" ht="15" customHeight="1" outlineLevel="1" x14ac:dyDescent="0.25">
      <c r="A99" s="21">
        <f t="shared" si="10"/>
        <v>95</v>
      </c>
      <c r="B99" s="327"/>
      <c r="C99" s="2" t="s">
        <v>138</v>
      </c>
      <c r="D99" s="53">
        <v>826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f t="shared" si="13"/>
        <v>0</v>
      </c>
    </row>
    <row r="100" spans="1:15" ht="15" customHeight="1" x14ac:dyDescent="0.25">
      <c r="A100" s="21">
        <f t="shared" si="10"/>
        <v>96</v>
      </c>
      <c r="B100" s="327"/>
      <c r="C100" s="332" t="s">
        <v>180</v>
      </c>
      <c r="D100" s="333"/>
      <c r="E100" s="45">
        <f>SUM(E87:E99)</f>
        <v>477045.27036644757</v>
      </c>
      <c r="F100" s="45">
        <f t="shared" ref="F100:L100" si="14">SUM(F87:F99)</f>
        <v>157401.86454158422</v>
      </c>
      <c r="G100" s="45">
        <f t="shared" si="14"/>
        <v>33392.607433609555</v>
      </c>
      <c r="H100" s="45">
        <f t="shared" si="14"/>
        <v>15380.053292588567</v>
      </c>
      <c r="I100" s="45">
        <f t="shared" si="14"/>
        <v>3860.7433976788575</v>
      </c>
      <c r="J100" s="45">
        <f t="shared" si="14"/>
        <v>16246.298786081306</v>
      </c>
      <c r="K100" s="45">
        <f t="shared" si="14"/>
        <v>3564.4178567008767</v>
      </c>
      <c r="L100" s="45">
        <f t="shared" si="14"/>
        <v>706891.25567469082</v>
      </c>
      <c r="M100" s="54"/>
      <c r="O100" s="54"/>
    </row>
    <row r="101" spans="1:15" ht="15" customHeight="1" outlineLevel="1" x14ac:dyDescent="0.25">
      <c r="A101" s="21">
        <f t="shared" si="10"/>
        <v>97</v>
      </c>
      <c r="B101" s="327"/>
      <c r="C101" s="2" t="s">
        <v>139</v>
      </c>
      <c r="D101" s="53">
        <v>830</v>
      </c>
      <c r="E101" s="54">
        <v>99164.186336846251</v>
      </c>
      <c r="F101" s="54">
        <v>32719.384919546002</v>
      </c>
      <c r="G101" s="54">
        <v>6941.3763253033922</v>
      </c>
      <c r="H101" s="54">
        <v>3197.0770182991596</v>
      </c>
      <c r="I101" s="54">
        <v>802.53909108476569</v>
      </c>
      <c r="J101" s="54">
        <v>3377.144896268439</v>
      </c>
      <c r="K101" s="54">
        <v>740.94141265199335</v>
      </c>
      <c r="L101" s="54">
        <f t="shared" ref="L101:L108" si="15">SUM(E101:K101)</f>
        <v>146942.65000000002</v>
      </c>
    </row>
    <row r="102" spans="1:15" ht="15" customHeight="1" outlineLevel="1" x14ac:dyDescent="0.25">
      <c r="A102" s="21">
        <f t="shared" si="10"/>
        <v>98</v>
      </c>
      <c r="B102" s="327"/>
      <c r="C102" s="2" t="s">
        <v>140</v>
      </c>
      <c r="D102" s="53">
        <v>831</v>
      </c>
      <c r="E102" s="54">
        <v>19762.045545927351</v>
      </c>
      <c r="F102" s="54">
        <v>6520.5191400288822</v>
      </c>
      <c r="G102" s="54">
        <v>1383.3199278830498</v>
      </c>
      <c r="H102" s="54">
        <v>637.13306167661904</v>
      </c>
      <c r="I102" s="54">
        <v>159.93489843733309</v>
      </c>
      <c r="J102" s="54">
        <v>673.01808970175352</v>
      </c>
      <c r="K102" s="54">
        <v>147.65933634501826</v>
      </c>
      <c r="L102" s="54">
        <f t="shared" si="15"/>
        <v>29283.630000000008</v>
      </c>
    </row>
    <row r="103" spans="1:15" ht="15" customHeight="1" outlineLevel="1" x14ac:dyDescent="0.25">
      <c r="A103" s="21">
        <f t="shared" si="10"/>
        <v>99</v>
      </c>
      <c r="B103" s="327"/>
      <c r="C103" s="2" t="s">
        <v>181</v>
      </c>
      <c r="D103" s="53">
        <v>832</v>
      </c>
      <c r="E103" s="54">
        <v>1061834.5950674242</v>
      </c>
      <c r="F103" s="54">
        <v>350354.05543374165</v>
      </c>
      <c r="G103" s="54">
        <v>74327.171853680164</v>
      </c>
      <c r="H103" s="54">
        <v>34233.800594032298</v>
      </c>
      <c r="I103" s="54">
        <v>8593.4630463572321</v>
      </c>
      <c r="J103" s="54">
        <v>36161.93926335666</v>
      </c>
      <c r="K103" s="54">
        <v>7933.8847414077036</v>
      </c>
      <c r="L103" s="54">
        <f t="shared" si="15"/>
        <v>1573438.9100000001</v>
      </c>
    </row>
    <row r="104" spans="1:15" ht="15" customHeight="1" outlineLevel="1" x14ac:dyDescent="0.25">
      <c r="A104" s="21">
        <f t="shared" si="10"/>
        <v>100</v>
      </c>
      <c r="B104" s="327"/>
      <c r="C104" s="2" t="s">
        <v>182</v>
      </c>
      <c r="D104" s="53">
        <v>833</v>
      </c>
      <c r="E104" s="54">
        <v>4827.2530677946006</v>
      </c>
      <c r="F104" s="54">
        <v>1592.7600181452162</v>
      </c>
      <c r="G104" s="54">
        <v>337.90203297001381</v>
      </c>
      <c r="H104" s="54">
        <v>155.63179021240842</v>
      </c>
      <c r="I104" s="54">
        <v>39.067121231695609</v>
      </c>
      <c r="J104" s="54">
        <v>164.39738642660828</v>
      </c>
      <c r="K104" s="54">
        <v>36.068583219458219</v>
      </c>
      <c r="L104" s="54">
        <f t="shared" si="15"/>
        <v>7153.0800000000008</v>
      </c>
    </row>
    <row r="105" spans="1:15" ht="15" customHeight="1" outlineLevel="1" x14ac:dyDescent="0.25">
      <c r="A105" s="21">
        <f t="shared" si="10"/>
        <v>101</v>
      </c>
      <c r="B105" s="327"/>
      <c r="C105" s="2" t="s">
        <v>183</v>
      </c>
      <c r="D105" s="53">
        <v>834</v>
      </c>
      <c r="E105" s="54">
        <v>360435.20615947241</v>
      </c>
      <c r="F105" s="54">
        <v>118926.18378199422</v>
      </c>
      <c r="G105" s="54">
        <v>25230.040191552274</v>
      </c>
      <c r="H105" s="54">
        <v>11620.517010889813</v>
      </c>
      <c r="I105" s="54">
        <v>2917.014230960237</v>
      </c>
      <c r="J105" s="54">
        <v>12275.0154252477</v>
      </c>
      <c r="K105" s="54">
        <v>2693.1231998833082</v>
      </c>
      <c r="L105" s="54">
        <f t="shared" si="15"/>
        <v>534097.09999999986</v>
      </c>
    </row>
    <row r="106" spans="1:15" ht="15" customHeight="1" outlineLevel="1" x14ac:dyDescent="0.25">
      <c r="A106" s="21">
        <f t="shared" si="10"/>
        <v>102</v>
      </c>
      <c r="B106" s="327"/>
      <c r="C106" s="2" t="s">
        <v>184</v>
      </c>
      <c r="D106" s="53">
        <v>835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f t="shared" si="15"/>
        <v>0</v>
      </c>
    </row>
    <row r="107" spans="1:15" ht="15" customHeight="1" outlineLevel="1" x14ac:dyDescent="0.25">
      <c r="A107" s="21">
        <f t="shared" si="10"/>
        <v>103</v>
      </c>
      <c r="B107" s="327"/>
      <c r="C107" s="2" t="s">
        <v>185</v>
      </c>
      <c r="D107" s="53">
        <v>836</v>
      </c>
      <c r="E107" s="54">
        <v>4706.3875071630937</v>
      </c>
      <c r="F107" s="54">
        <v>1552.8802294038896</v>
      </c>
      <c r="G107" s="54">
        <v>329.44158598704564</v>
      </c>
      <c r="H107" s="54">
        <v>151.73505571104084</v>
      </c>
      <c r="I107" s="54">
        <v>38.08895218946531</v>
      </c>
      <c r="J107" s="54">
        <v>160.28117747759529</v>
      </c>
      <c r="K107" s="54">
        <v>35.165492067869671</v>
      </c>
      <c r="L107" s="54">
        <f t="shared" si="15"/>
        <v>6973.9800000000005</v>
      </c>
    </row>
    <row r="108" spans="1:15" ht="15" customHeight="1" outlineLevel="1" x14ac:dyDescent="0.25">
      <c r="A108" s="21">
        <f t="shared" si="10"/>
        <v>104</v>
      </c>
      <c r="B108" s="327"/>
      <c r="C108" s="2" t="s">
        <v>186</v>
      </c>
      <c r="D108" s="53">
        <v>837</v>
      </c>
      <c r="E108" s="54">
        <v>4770.6534331203156</v>
      </c>
      <c r="F108" s="54">
        <v>1574.0848764269858</v>
      </c>
      <c r="G108" s="54">
        <v>333.94012516174166</v>
      </c>
      <c r="H108" s="54">
        <v>153.80700449141625</v>
      </c>
      <c r="I108" s="54">
        <v>38.609058487017464</v>
      </c>
      <c r="J108" s="54">
        <v>162.46982392212072</v>
      </c>
      <c r="K108" s="54">
        <v>35.645678390403319</v>
      </c>
      <c r="L108" s="54">
        <f t="shared" si="15"/>
        <v>7069.2100000000009</v>
      </c>
    </row>
    <row r="109" spans="1:15" ht="15" customHeight="1" x14ac:dyDescent="0.25">
      <c r="A109" s="21">
        <f t="shared" si="10"/>
        <v>105</v>
      </c>
      <c r="B109" s="327"/>
      <c r="C109" s="334" t="s">
        <v>187</v>
      </c>
      <c r="D109" s="333"/>
      <c r="E109" s="45">
        <f>SUM(E101:E108)</f>
        <v>1555500.3271177481</v>
      </c>
      <c r="F109" s="45">
        <f t="shared" ref="F109:L109" si="16">SUM(F101:F108)</f>
        <v>513239.86839928682</v>
      </c>
      <c r="G109" s="45">
        <f t="shared" si="16"/>
        <v>108883.19204253769</v>
      </c>
      <c r="H109" s="45">
        <f t="shared" si="16"/>
        <v>50149.70153531275</v>
      </c>
      <c r="I109" s="45">
        <f t="shared" si="16"/>
        <v>12588.716398747749</v>
      </c>
      <c r="J109" s="45">
        <f t="shared" si="16"/>
        <v>52974.266062400879</v>
      </c>
      <c r="K109" s="45">
        <f t="shared" si="16"/>
        <v>11622.488443965754</v>
      </c>
      <c r="L109" s="45">
        <f t="shared" si="16"/>
        <v>2304958.56</v>
      </c>
      <c r="M109" s="54"/>
      <c r="O109" s="54"/>
    </row>
    <row r="110" spans="1:15" ht="15" customHeight="1" outlineLevel="1" x14ac:dyDescent="0.25">
      <c r="A110" s="21">
        <f t="shared" si="10"/>
        <v>106</v>
      </c>
      <c r="B110" s="327"/>
      <c r="C110" s="93" t="s">
        <v>169</v>
      </c>
      <c r="D110" s="187">
        <v>840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f t="shared" ref="L110:L115" si="17">SUM(E110:K110)</f>
        <v>0</v>
      </c>
    </row>
    <row r="111" spans="1:15" ht="15" customHeight="1" outlineLevel="1" x14ac:dyDescent="0.25">
      <c r="A111" s="21">
        <f t="shared" si="10"/>
        <v>107</v>
      </c>
      <c r="B111" s="327"/>
      <c r="C111" s="64" t="s">
        <v>188</v>
      </c>
      <c r="D111" s="187">
        <v>841</v>
      </c>
      <c r="E111" s="54">
        <v>575737.57423471962</v>
      </c>
      <c r="F111" s="54">
        <v>189577.20501508805</v>
      </c>
      <c r="G111" s="54">
        <v>39405.895007399144</v>
      </c>
      <c r="H111" s="54">
        <v>16914.839204666787</v>
      </c>
      <c r="I111" s="54">
        <v>4607.908957101793</v>
      </c>
      <c r="J111" s="54">
        <v>17302.533445540299</v>
      </c>
      <c r="K111" s="54">
        <v>3454.3663361989875</v>
      </c>
      <c r="L111" s="54">
        <f t="shared" si="17"/>
        <v>847000.32220071473</v>
      </c>
    </row>
    <row r="112" spans="1:15" ht="15" customHeight="1" outlineLevel="1" x14ac:dyDescent="0.25">
      <c r="A112" s="21">
        <f t="shared" si="10"/>
        <v>108</v>
      </c>
      <c r="B112" s="327"/>
      <c r="C112" s="64" t="s">
        <v>138</v>
      </c>
      <c r="D112" s="187">
        <v>842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f t="shared" si="17"/>
        <v>0</v>
      </c>
    </row>
    <row r="113" spans="1:13" ht="15" customHeight="1" outlineLevel="1" x14ac:dyDescent="0.25">
      <c r="A113" s="21">
        <f t="shared" si="10"/>
        <v>109</v>
      </c>
      <c r="B113" s="327"/>
      <c r="C113" s="64" t="s">
        <v>189</v>
      </c>
      <c r="D113" s="187">
        <v>842.1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f t="shared" si="17"/>
        <v>0</v>
      </c>
    </row>
    <row r="114" spans="1:13" ht="15" customHeight="1" outlineLevel="1" x14ac:dyDescent="0.25">
      <c r="A114" s="21">
        <f t="shared" si="10"/>
        <v>110</v>
      </c>
      <c r="B114" s="327"/>
      <c r="C114" s="72" t="s">
        <v>190</v>
      </c>
      <c r="D114" s="187">
        <v>842.2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f t="shared" si="17"/>
        <v>0</v>
      </c>
    </row>
    <row r="115" spans="1:13" ht="15" customHeight="1" outlineLevel="1" x14ac:dyDescent="0.25">
      <c r="A115" s="21">
        <f t="shared" si="10"/>
        <v>111</v>
      </c>
      <c r="B115" s="327"/>
      <c r="C115" s="72" t="s">
        <v>177</v>
      </c>
      <c r="D115" s="187">
        <v>842.3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f t="shared" si="17"/>
        <v>0</v>
      </c>
    </row>
    <row r="116" spans="1:13" ht="15" customHeight="1" x14ac:dyDescent="0.25">
      <c r="A116" s="21">
        <f t="shared" si="10"/>
        <v>112</v>
      </c>
      <c r="B116" s="327"/>
      <c r="C116" s="334" t="s">
        <v>191</v>
      </c>
      <c r="D116" s="333"/>
      <c r="E116" s="45">
        <f>SUM(E110:E115)</f>
        <v>575737.57423471962</v>
      </c>
      <c r="F116" s="45">
        <f t="shared" ref="F116:L116" si="18">SUM(F110:F115)</f>
        <v>189577.20501508805</v>
      </c>
      <c r="G116" s="45">
        <f t="shared" si="18"/>
        <v>39405.895007399144</v>
      </c>
      <c r="H116" s="45">
        <f t="shared" si="18"/>
        <v>16914.839204666787</v>
      </c>
      <c r="I116" s="45">
        <f t="shared" si="18"/>
        <v>4607.908957101793</v>
      </c>
      <c r="J116" s="45">
        <f t="shared" si="18"/>
        <v>17302.533445540299</v>
      </c>
      <c r="K116" s="45">
        <f t="shared" si="18"/>
        <v>3454.3663361989875</v>
      </c>
      <c r="L116" s="45">
        <f t="shared" si="18"/>
        <v>847000.32220071473</v>
      </c>
      <c r="M116" s="54"/>
    </row>
    <row r="117" spans="1:13" ht="15" customHeight="1" outlineLevel="1" x14ac:dyDescent="0.25">
      <c r="A117" s="21">
        <f t="shared" si="10"/>
        <v>113</v>
      </c>
      <c r="B117" s="327"/>
      <c r="C117" s="64" t="s">
        <v>139</v>
      </c>
      <c r="D117" s="187">
        <v>843.1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f t="shared" ref="L117:L125" si="19">SUM(E117:K117)</f>
        <v>0</v>
      </c>
    </row>
    <row r="118" spans="1:13" ht="15" customHeight="1" outlineLevel="1" x14ac:dyDescent="0.25">
      <c r="A118" s="21">
        <f t="shared" si="10"/>
        <v>114</v>
      </c>
      <c r="B118" s="327"/>
      <c r="C118" s="64" t="s">
        <v>140</v>
      </c>
      <c r="D118" s="187">
        <v>843.2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f t="shared" si="19"/>
        <v>0</v>
      </c>
    </row>
    <row r="119" spans="1:13" ht="15" customHeight="1" outlineLevel="1" x14ac:dyDescent="0.25">
      <c r="A119" s="21">
        <f t="shared" si="10"/>
        <v>115</v>
      </c>
      <c r="B119" s="327"/>
      <c r="C119" s="64" t="s">
        <v>192</v>
      </c>
      <c r="D119" s="187">
        <v>843.3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f t="shared" si="19"/>
        <v>0</v>
      </c>
    </row>
    <row r="120" spans="1:13" ht="15" customHeight="1" outlineLevel="1" x14ac:dyDescent="0.25">
      <c r="A120" s="21">
        <f t="shared" si="10"/>
        <v>116</v>
      </c>
      <c r="B120" s="327"/>
      <c r="C120" s="64" t="s">
        <v>185</v>
      </c>
      <c r="D120" s="187">
        <v>843.4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f t="shared" si="19"/>
        <v>0</v>
      </c>
    </row>
    <row r="121" spans="1:13" ht="15" customHeight="1" outlineLevel="1" x14ac:dyDescent="0.25">
      <c r="A121" s="21">
        <f t="shared" si="10"/>
        <v>117</v>
      </c>
      <c r="B121" s="327"/>
      <c r="C121" s="64" t="s">
        <v>193</v>
      </c>
      <c r="D121" s="187">
        <v>843.5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f t="shared" si="19"/>
        <v>0</v>
      </c>
    </row>
    <row r="122" spans="1:13" ht="15" customHeight="1" outlineLevel="1" x14ac:dyDescent="0.25">
      <c r="A122" s="21">
        <f t="shared" si="10"/>
        <v>118</v>
      </c>
      <c r="B122" s="327"/>
      <c r="C122" s="64" t="s">
        <v>194</v>
      </c>
      <c r="D122" s="187">
        <v>843.6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f t="shared" si="19"/>
        <v>0</v>
      </c>
    </row>
    <row r="123" spans="1:13" ht="15" customHeight="1" outlineLevel="1" x14ac:dyDescent="0.25">
      <c r="A123" s="21">
        <f t="shared" si="10"/>
        <v>119</v>
      </c>
      <c r="B123" s="327"/>
      <c r="C123" s="64" t="s">
        <v>195</v>
      </c>
      <c r="D123" s="187">
        <v>843.7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f t="shared" si="19"/>
        <v>0</v>
      </c>
    </row>
    <row r="124" spans="1:13" ht="15" customHeight="1" outlineLevel="1" x14ac:dyDescent="0.25">
      <c r="A124" s="21">
        <f t="shared" si="10"/>
        <v>120</v>
      </c>
      <c r="B124" s="327"/>
      <c r="C124" s="64" t="s">
        <v>196</v>
      </c>
      <c r="D124" s="187">
        <v>843.8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f t="shared" si="19"/>
        <v>0</v>
      </c>
    </row>
    <row r="125" spans="1:13" ht="15" customHeight="1" outlineLevel="1" x14ac:dyDescent="0.25">
      <c r="A125" s="21">
        <f t="shared" si="10"/>
        <v>121</v>
      </c>
      <c r="B125" s="327"/>
      <c r="C125" s="64" t="s">
        <v>186</v>
      </c>
      <c r="D125" s="187">
        <v>843.9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f t="shared" si="19"/>
        <v>0</v>
      </c>
    </row>
    <row r="126" spans="1:13" ht="15" customHeight="1" x14ac:dyDescent="0.25">
      <c r="A126" s="21">
        <f t="shared" si="10"/>
        <v>122</v>
      </c>
      <c r="B126" s="327"/>
      <c r="C126" s="334" t="s">
        <v>197</v>
      </c>
      <c r="D126" s="333"/>
      <c r="E126" s="45">
        <f>SUM(E117:E125)</f>
        <v>0</v>
      </c>
      <c r="F126" s="45">
        <f t="shared" ref="F126:L126" si="20">SUM(F117:F125)</f>
        <v>0</v>
      </c>
      <c r="G126" s="45">
        <f t="shared" si="20"/>
        <v>0</v>
      </c>
      <c r="H126" s="45">
        <f t="shared" si="20"/>
        <v>0</v>
      </c>
      <c r="I126" s="45">
        <f t="shared" si="20"/>
        <v>0</v>
      </c>
      <c r="J126" s="45">
        <f t="shared" si="20"/>
        <v>0</v>
      </c>
      <c r="K126" s="45">
        <f t="shared" si="20"/>
        <v>0</v>
      </c>
      <c r="L126" s="45">
        <f t="shared" si="20"/>
        <v>0</v>
      </c>
    </row>
    <row r="127" spans="1:13" ht="15" customHeight="1" x14ac:dyDescent="0.25">
      <c r="A127" s="21">
        <f t="shared" si="10"/>
        <v>123</v>
      </c>
      <c r="B127" s="327"/>
      <c r="C127" s="64" t="s">
        <v>198</v>
      </c>
      <c r="D127" s="187">
        <v>844.1</v>
      </c>
      <c r="E127" s="54">
        <v>1182.1657673153463</v>
      </c>
      <c r="F127" s="54">
        <v>386.00986719734391</v>
      </c>
      <c r="G127" s="54">
        <v>73.42120342406848</v>
      </c>
      <c r="H127" s="54">
        <v>20.946141022820456</v>
      </c>
      <c r="I127" s="54">
        <v>9.029964099281985</v>
      </c>
      <c r="J127" s="54">
        <v>16.237056941138825</v>
      </c>
      <c r="K127" s="54">
        <v>0</v>
      </c>
      <c r="L127" s="54">
        <f>SUM(E127:K127)</f>
        <v>1687.8100000000002</v>
      </c>
    </row>
    <row r="128" spans="1:13" ht="15" customHeight="1" x14ac:dyDescent="0.25">
      <c r="A128" s="21">
        <f t="shared" si="10"/>
        <v>124</v>
      </c>
      <c r="B128" s="328"/>
      <c r="C128" s="334" t="s">
        <v>199</v>
      </c>
      <c r="D128" s="333"/>
      <c r="E128" s="45">
        <f>SUM(E127)</f>
        <v>1182.1657673153463</v>
      </c>
      <c r="F128" s="45">
        <f t="shared" ref="F128:L128" si="21">SUM(F127)</f>
        <v>386.00986719734391</v>
      </c>
      <c r="G128" s="45">
        <f t="shared" si="21"/>
        <v>73.42120342406848</v>
      </c>
      <c r="H128" s="45">
        <f t="shared" si="21"/>
        <v>20.946141022820456</v>
      </c>
      <c r="I128" s="45">
        <f t="shared" si="21"/>
        <v>9.029964099281985</v>
      </c>
      <c r="J128" s="45">
        <f t="shared" si="21"/>
        <v>16.237056941138825</v>
      </c>
      <c r="K128" s="45">
        <f t="shared" si="21"/>
        <v>0</v>
      </c>
      <c r="L128" s="45">
        <f t="shared" si="21"/>
        <v>1687.8100000000002</v>
      </c>
      <c r="M128" s="54"/>
    </row>
    <row r="129" spans="1:13" ht="15" customHeight="1" x14ac:dyDescent="0.25">
      <c r="A129" s="21">
        <f t="shared" si="10"/>
        <v>125</v>
      </c>
      <c r="B129" s="335" t="s">
        <v>200</v>
      </c>
      <c r="C129" s="335"/>
      <c r="D129" s="335"/>
      <c r="E129" s="45">
        <f>E100+E109+E116+E126+E128</f>
        <v>2609465.3374862303</v>
      </c>
      <c r="F129" s="45">
        <f t="shared" ref="F129:L129" si="22">F100+F109+F116+F126+F128</f>
        <v>860604.94782315649</v>
      </c>
      <c r="G129" s="45">
        <f t="shared" si="22"/>
        <v>181755.11568697047</v>
      </c>
      <c r="H129" s="45">
        <f t="shared" si="22"/>
        <v>82465.540173590925</v>
      </c>
      <c r="I129" s="45">
        <f t="shared" si="22"/>
        <v>21066.398717627682</v>
      </c>
      <c r="J129" s="45">
        <f t="shared" si="22"/>
        <v>86539.335350963636</v>
      </c>
      <c r="K129" s="45">
        <f t="shared" si="22"/>
        <v>18641.272636865619</v>
      </c>
      <c r="L129" s="45">
        <f t="shared" si="22"/>
        <v>3860537.9478754057</v>
      </c>
      <c r="M129" s="54"/>
    </row>
    <row r="130" spans="1:13" ht="15" customHeight="1" outlineLevel="1" x14ac:dyDescent="0.25">
      <c r="A130" s="21">
        <f t="shared" si="10"/>
        <v>126</v>
      </c>
      <c r="B130" s="306" t="s">
        <v>201</v>
      </c>
      <c r="C130" s="93" t="s">
        <v>169</v>
      </c>
      <c r="D130" s="73">
        <v>850</v>
      </c>
    </row>
    <row r="131" spans="1:13" ht="15" customHeight="1" outlineLevel="1" x14ac:dyDescent="0.25">
      <c r="A131" s="21">
        <f t="shared" si="10"/>
        <v>127</v>
      </c>
      <c r="B131" s="327"/>
      <c r="C131" s="72" t="s">
        <v>202</v>
      </c>
      <c r="D131" s="74">
        <v>851</v>
      </c>
    </row>
    <row r="132" spans="1:13" ht="15" customHeight="1" outlineLevel="1" x14ac:dyDescent="0.25">
      <c r="A132" s="21">
        <f t="shared" si="10"/>
        <v>128</v>
      </c>
      <c r="B132" s="327"/>
      <c r="C132" s="72" t="s">
        <v>203</v>
      </c>
      <c r="D132" s="74">
        <v>852</v>
      </c>
    </row>
    <row r="133" spans="1:13" ht="15" customHeight="1" outlineLevel="1" x14ac:dyDescent="0.25">
      <c r="A133" s="21">
        <f t="shared" si="10"/>
        <v>129</v>
      </c>
      <c r="B133" s="327"/>
      <c r="C133" s="72" t="s">
        <v>204</v>
      </c>
      <c r="D133" s="74">
        <v>853</v>
      </c>
    </row>
    <row r="134" spans="1:13" ht="15" customHeight="1" outlineLevel="1" x14ac:dyDescent="0.25">
      <c r="A134" s="21">
        <f t="shared" si="10"/>
        <v>130</v>
      </c>
      <c r="B134" s="327"/>
      <c r="C134" s="72" t="s">
        <v>205</v>
      </c>
      <c r="D134" s="74">
        <v>854</v>
      </c>
    </row>
    <row r="135" spans="1:13" ht="15" customHeight="1" outlineLevel="1" x14ac:dyDescent="0.25">
      <c r="A135" s="21">
        <f t="shared" ref="A135:A198" si="23">A134+1</f>
        <v>131</v>
      </c>
      <c r="B135" s="327"/>
      <c r="C135" s="72" t="s">
        <v>206</v>
      </c>
      <c r="D135" s="74">
        <v>855</v>
      </c>
    </row>
    <row r="136" spans="1:13" ht="15" customHeight="1" outlineLevel="1" x14ac:dyDescent="0.25">
      <c r="A136" s="21">
        <f t="shared" si="23"/>
        <v>132</v>
      </c>
      <c r="B136" s="327"/>
      <c r="C136" s="72" t="s">
        <v>207</v>
      </c>
      <c r="D136" s="74">
        <v>856</v>
      </c>
    </row>
    <row r="137" spans="1:13" ht="15" customHeight="1" outlineLevel="1" x14ac:dyDescent="0.25">
      <c r="A137" s="21">
        <f t="shared" si="23"/>
        <v>133</v>
      </c>
      <c r="B137" s="327"/>
      <c r="C137" s="72" t="s">
        <v>175</v>
      </c>
      <c r="D137" s="74">
        <v>857</v>
      </c>
    </row>
    <row r="138" spans="1:13" ht="15" customHeight="1" outlineLevel="1" x14ac:dyDescent="0.25">
      <c r="A138" s="21">
        <f t="shared" si="23"/>
        <v>134</v>
      </c>
      <c r="B138" s="327"/>
      <c r="C138" s="72" t="s">
        <v>208</v>
      </c>
      <c r="D138" s="74">
        <v>858</v>
      </c>
    </row>
    <row r="139" spans="1:13" ht="15" customHeight="1" outlineLevel="1" x14ac:dyDescent="0.25">
      <c r="A139" s="21">
        <f t="shared" si="23"/>
        <v>135</v>
      </c>
      <c r="B139" s="327"/>
      <c r="C139" s="72" t="s">
        <v>178</v>
      </c>
      <c r="D139" s="74">
        <v>859</v>
      </c>
    </row>
    <row r="140" spans="1:13" ht="15" customHeight="1" outlineLevel="1" x14ac:dyDescent="0.25">
      <c r="A140" s="21">
        <f t="shared" si="23"/>
        <v>136</v>
      </c>
      <c r="B140" s="327"/>
      <c r="C140" s="72" t="s">
        <v>138</v>
      </c>
      <c r="D140" s="74">
        <v>860</v>
      </c>
    </row>
    <row r="141" spans="1:13" ht="15" customHeight="1" x14ac:dyDescent="0.25">
      <c r="A141" s="21">
        <f t="shared" si="23"/>
        <v>137</v>
      </c>
      <c r="B141" s="327"/>
      <c r="C141" s="334" t="s">
        <v>209</v>
      </c>
      <c r="D141" s="333"/>
      <c r="E141" s="45">
        <f>SUM(E130:E140)</f>
        <v>0</v>
      </c>
      <c r="F141" s="45">
        <f t="shared" ref="F141:L141" si="24">SUM(F130:F140)</f>
        <v>0</v>
      </c>
      <c r="G141" s="45">
        <f t="shared" si="24"/>
        <v>0</v>
      </c>
      <c r="H141" s="45">
        <f t="shared" si="24"/>
        <v>0</v>
      </c>
      <c r="I141" s="45">
        <f t="shared" si="24"/>
        <v>0</v>
      </c>
      <c r="J141" s="45">
        <f t="shared" si="24"/>
        <v>0</v>
      </c>
      <c r="K141" s="45">
        <f t="shared" si="24"/>
        <v>0</v>
      </c>
      <c r="L141" s="45">
        <f t="shared" si="24"/>
        <v>0</v>
      </c>
    </row>
    <row r="142" spans="1:13" ht="15" customHeight="1" outlineLevel="1" x14ac:dyDescent="0.25">
      <c r="A142" s="21">
        <f t="shared" si="23"/>
        <v>138</v>
      </c>
      <c r="B142" s="327"/>
      <c r="C142" s="93" t="s">
        <v>139</v>
      </c>
      <c r="D142" s="73">
        <v>861</v>
      </c>
    </row>
    <row r="143" spans="1:13" ht="15" customHeight="1" outlineLevel="1" x14ac:dyDescent="0.25">
      <c r="A143" s="21">
        <f t="shared" si="23"/>
        <v>139</v>
      </c>
      <c r="B143" s="327"/>
      <c r="C143" s="72" t="s">
        <v>140</v>
      </c>
      <c r="D143" s="74">
        <v>862</v>
      </c>
    </row>
    <row r="144" spans="1:13" ht="15" customHeight="1" outlineLevel="1" x14ac:dyDescent="0.25">
      <c r="A144" s="21">
        <f t="shared" si="23"/>
        <v>140</v>
      </c>
      <c r="B144" s="327"/>
      <c r="C144" s="72" t="s">
        <v>210</v>
      </c>
      <c r="D144" s="74">
        <v>863</v>
      </c>
    </row>
    <row r="145" spans="1:12" ht="15" customHeight="1" outlineLevel="1" x14ac:dyDescent="0.25">
      <c r="A145" s="21">
        <f t="shared" si="23"/>
        <v>141</v>
      </c>
      <c r="B145" s="327"/>
      <c r="C145" s="72" t="s">
        <v>183</v>
      </c>
      <c r="D145" s="74">
        <v>864</v>
      </c>
    </row>
    <row r="146" spans="1:12" ht="15" customHeight="1" outlineLevel="1" x14ac:dyDescent="0.25">
      <c r="A146" s="21">
        <f t="shared" si="23"/>
        <v>142</v>
      </c>
      <c r="B146" s="327"/>
      <c r="C146" s="72" t="s">
        <v>184</v>
      </c>
      <c r="D146" s="74">
        <v>865</v>
      </c>
    </row>
    <row r="147" spans="1:12" ht="15" customHeight="1" outlineLevel="1" x14ac:dyDescent="0.25">
      <c r="A147" s="21">
        <f t="shared" si="23"/>
        <v>143</v>
      </c>
      <c r="B147" s="327"/>
      <c r="C147" s="72" t="s">
        <v>211</v>
      </c>
      <c r="D147" s="74">
        <v>866</v>
      </c>
    </row>
    <row r="148" spans="1:12" ht="15" customHeight="1" outlineLevel="1" x14ac:dyDescent="0.25">
      <c r="A148" s="21">
        <f t="shared" si="23"/>
        <v>144</v>
      </c>
      <c r="B148" s="327"/>
      <c r="C148" s="72" t="s">
        <v>186</v>
      </c>
      <c r="D148" s="74">
        <v>867</v>
      </c>
    </row>
    <row r="149" spans="1:12" ht="15" customHeight="1" x14ac:dyDescent="0.25">
      <c r="A149" s="21">
        <f t="shared" si="23"/>
        <v>145</v>
      </c>
      <c r="B149" s="328"/>
      <c r="C149" s="334" t="s">
        <v>212</v>
      </c>
      <c r="D149" s="333"/>
      <c r="E149" s="45">
        <f>SUM(E142:E148)</f>
        <v>0</v>
      </c>
      <c r="F149" s="45">
        <f t="shared" ref="F149:L149" si="25">SUM(F142:F148)</f>
        <v>0</v>
      </c>
      <c r="G149" s="45">
        <f t="shared" si="25"/>
        <v>0</v>
      </c>
      <c r="H149" s="45">
        <f t="shared" si="25"/>
        <v>0</v>
      </c>
      <c r="I149" s="45">
        <f t="shared" si="25"/>
        <v>0</v>
      </c>
      <c r="J149" s="45">
        <f t="shared" si="25"/>
        <v>0</v>
      </c>
      <c r="K149" s="45">
        <f t="shared" si="25"/>
        <v>0</v>
      </c>
      <c r="L149" s="45">
        <f t="shared" si="25"/>
        <v>0</v>
      </c>
    </row>
    <row r="150" spans="1:12" ht="15" customHeight="1" x14ac:dyDescent="0.25">
      <c r="A150" s="21">
        <f t="shared" si="23"/>
        <v>146</v>
      </c>
      <c r="B150" s="335" t="s">
        <v>213</v>
      </c>
      <c r="C150" s="335"/>
      <c r="D150" s="335"/>
      <c r="E150" s="45">
        <f>E149+E141</f>
        <v>0</v>
      </c>
      <c r="F150" s="45">
        <f t="shared" ref="F150:L150" si="26">F149+F141</f>
        <v>0</v>
      </c>
      <c r="G150" s="45">
        <f t="shared" si="26"/>
        <v>0</v>
      </c>
      <c r="H150" s="45">
        <f t="shared" si="26"/>
        <v>0</v>
      </c>
      <c r="I150" s="45">
        <f t="shared" si="26"/>
        <v>0</v>
      </c>
      <c r="J150" s="45">
        <f t="shared" si="26"/>
        <v>0</v>
      </c>
      <c r="K150" s="45">
        <f t="shared" si="26"/>
        <v>0</v>
      </c>
      <c r="L150" s="45">
        <f t="shared" si="26"/>
        <v>0</v>
      </c>
    </row>
    <row r="151" spans="1:12" ht="15" customHeight="1" outlineLevel="1" x14ac:dyDescent="0.25">
      <c r="A151" s="21">
        <f t="shared" si="23"/>
        <v>147</v>
      </c>
      <c r="B151" s="306" t="s">
        <v>214</v>
      </c>
      <c r="C151" s="2" t="s">
        <v>169</v>
      </c>
      <c r="D151" s="53">
        <v>870</v>
      </c>
      <c r="E151" s="54">
        <v>1503336.6201259973</v>
      </c>
      <c r="F151" s="54">
        <v>502954.25319515605</v>
      </c>
      <c r="G151" s="54">
        <v>147500.71089583452</v>
      </c>
      <c r="H151" s="54">
        <v>68565.216041565523</v>
      </c>
      <c r="I151" s="54">
        <v>6039.2016297817891</v>
      </c>
      <c r="J151" s="54">
        <v>82458.464907874368</v>
      </c>
      <c r="K151" s="54">
        <v>2935.9473059889233</v>
      </c>
      <c r="L151" s="54">
        <f t="shared" ref="L151:L162" si="27">SUM(E151:K151)</f>
        <v>2313790.4141021986</v>
      </c>
    </row>
    <row r="152" spans="1:12" ht="15" customHeight="1" outlineLevel="1" x14ac:dyDescent="0.25">
      <c r="A152" s="21">
        <f t="shared" si="23"/>
        <v>148</v>
      </c>
      <c r="B152" s="327"/>
      <c r="C152" s="2" t="s">
        <v>215</v>
      </c>
      <c r="D152" s="53">
        <v>871</v>
      </c>
      <c r="E152" s="54">
        <v>214448.98047310935</v>
      </c>
      <c r="F152" s="54">
        <v>71745.758985951892</v>
      </c>
      <c r="G152" s="54">
        <v>21040.781317506575</v>
      </c>
      <c r="H152" s="54">
        <v>9780.7373805607585</v>
      </c>
      <c r="I152" s="54">
        <v>861.48412473960775</v>
      </c>
      <c r="J152" s="54">
        <v>11762.590955437026</v>
      </c>
      <c r="K152" s="54">
        <v>418.80899996923364</v>
      </c>
      <c r="L152" s="54">
        <f t="shared" si="27"/>
        <v>330059.14223727444</v>
      </c>
    </row>
    <row r="153" spans="1:12" ht="15" customHeight="1" outlineLevel="1" x14ac:dyDescent="0.25">
      <c r="A153" s="21">
        <f t="shared" si="23"/>
        <v>149</v>
      </c>
      <c r="B153" s="327"/>
      <c r="C153" s="2" t="s">
        <v>204</v>
      </c>
      <c r="D153" s="53">
        <v>872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f t="shared" si="27"/>
        <v>0</v>
      </c>
    </row>
    <row r="154" spans="1:12" ht="15" customHeight="1" outlineLevel="1" x14ac:dyDescent="0.25">
      <c r="A154" s="21">
        <f t="shared" si="23"/>
        <v>150</v>
      </c>
      <c r="B154" s="327"/>
      <c r="C154" s="2" t="s">
        <v>216</v>
      </c>
      <c r="D154" s="53">
        <v>873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f t="shared" si="27"/>
        <v>0</v>
      </c>
    </row>
    <row r="155" spans="1:12" ht="15" customHeight="1" outlineLevel="1" x14ac:dyDescent="0.25">
      <c r="A155" s="21">
        <f t="shared" si="23"/>
        <v>151</v>
      </c>
      <c r="B155" s="327"/>
      <c r="C155" s="2" t="s">
        <v>217</v>
      </c>
      <c r="D155" s="53">
        <v>874</v>
      </c>
      <c r="E155" s="54">
        <v>12799626.294347122</v>
      </c>
      <c r="F155" s="54">
        <v>6432210.6441606097</v>
      </c>
      <c r="G155" s="54">
        <v>908323.69130914961</v>
      </c>
      <c r="H155" s="54">
        <v>469493.72033800813</v>
      </c>
      <c r="I155" s="54">
        <v>40344.297618568278</v>
      </c>
      <c r="J155" s="54">
        <v>480093.96113684186</v>
      </c>
      <c r="K155" s="54">
        <v>31995.656626237673</v>
      </c>
      <c r="L155" s="54">
        <f t="shared" si="27"/>
        <v>21162088.265536539</v>
      </c>
    </row>
    <row r="156" spans="1:12" ht="15" customHeight="1" outlineLevel="1" x14ac:dyDescent="0.25">
      <c r="A156" s="21">
        <f t="shared" si="23"/>
        <v>152</v>
      </c>
      <c r="B156" s="327"/>
      <c r="C156" s="2" t="s">
        <v>218</v>
      </c>
      <c r="D156" s="53">
        <v>875</v>
      </c>
      <c r="E156" s="54">
        <v>965963.4234457342</v>
      </c>
      <c r="F156" s="54">
        <v>323171.40801922779</v>
      </c>
      <c r="G156" s="54">
        <v>94776.04001004</v>
      </c>
      <c r="H156" s="54">
        <v>44056.327724695504</v>
      </c>
      <c r="I156" s="54">
        <v>3880.4668249843776</v>
      </c>
      <c r="J156" s="54">
        <v>52983.383753277092</v>
      </c>
      <c r="K156" s="54">
        <v>1886.4821576099498</v>
      </c>
      <c r="L156" s="54">
        <f t="shared" si="27"/>
        <v>1486717.5319355689</v>
      </c>
    </row>
    <row r="157" spans="1:12" ht="15" customHeight="1" outlineLevel="1" x14ac:dyDescent="0.25">
      <c r="A157" s="21">
        <f t="shared" si="23"/>
        <v>153</v>
      </c>
      <c r="B157" s="327"/>
      <c r="C157" s="2" t="s">
        <v>219</v>
      </c>
      <c r="D157" s="53">
        <v>876</v>
      </c>
      <c r="E157" s="54">
        <v>5305.1783771652426</v>
      </c>
      <c r="F157" s="54">
        <v>674768.87206220056</v>
      </c>
      <c r="G157" s="54">
        <v>282012.51382911589</v>
      </c>
      <c r="H157" s="54">
        <v>142794.06782198237</v>
      </c>
      <c r="I157" s="54">
        <v>30517.584230564233</v>
      </c>
      <c r="J157" s="54">
        <v>31566.345476126604</v>
      </c>
      <c r="K157" s="54">
        <v>23175.714928789886</v>
      </c>
      <c r="L157" s="54">
        <f t="shared" si="27"/>
        <v>1190140.2767259448</v>
      </c>
    </row>
    <row r="158" spans="1:12" ht="15" customHeight="1" outlineLevel="1" x14ac:dyDescent="0.25">
      <c r="A158" s="21">
        <f t="shared" si="23"/>
        <v>154</v>
      </c>
      <c r="B158" s="327"/>
      <c r="C158" s="2" t="s">
        <v>220</v>
      </c>
      <c r="D158" s="53">
        <v>877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f t="shared" si="27"/>
        <v>0</v>
      </c>
    </row>
    <row r="159" spans="1:12" ht="15" customHeight="1" outlineLevel="1" x14ac:dyDescent="0.25">
      <c r="A159" s="21">
        <f t="shared" si="23"/>
        <v>155</v>
      </c>
      <c r="B159" s="327"/>
      <c r="C159" s="2" t="s">
        <v>221</v>
      </c>
      <c r="D159" s="53">
        <v>878</v>
      </c>
      <c r="E159" s="54">
        <v>1520684.0910785231</v>
      </c>
      <c r="F159" s="54">
        <v>412189.83806299756</v>
      </c>
      <c r="G159" s="54">
        <v>6768.1168496759301</v>
      </c>
      <c r="H159" s="54">
        <v>50.876886721577563</v>
      </c>
      <c r="I159" s="54">
        <v>828.98696976144493</v>
      </c>
      <c r="J159" s="54">
        <v>0</v>
      </c>
      <c r="K159" s="54">
        <v>16.958962240525853</v>
      </c>
      <c r="L159" s="54">
        <f t="shared" si="27"/>
        <v>1940538.86880992</v>
      </c>
    </row>
    <row r="160" spans="1:12" ht="15" customHeight="1" outlineLevel="1" x14ac:dyDescent="0.25">
      <c r="A160" s="21">
        <f t="shared" si="23"/>
        <v>156</v>
      </c>
      <c r="B160" s="327"/>
      <c r="C160" s="2" t="s">
        <v>222</v>
      </c>
      <c r="D160" s="53">
        <v>879</v>
      </c>
      <c r="E160" s="54">
        <v>817503.14714241109</v>
      </c>
      <c r="F160" s="54">
        <v>273502.74007244001</v>
      </c>
      <c r="G160" s="54">
        <v>80209.777204111102</v>
      </c>
      <c r="H160" s="54">
        <v>37285.24879130617</v>
      </c>
      <c r="I160" s="54">
        <v>3284.0724242853912</v>
      </c>
      <c r="J160" s="54">
        <v>44840.293031024288</v>
      </c>
      <c r="K160" s="54">
        <v>1596.546063175836</v>
      </c>
      <c r="L160" s="54">
        <f t="shared" si="27"/>
        <v>1258221.8247287541</v>
      </c>
    </row>
    <row r="161" spans="1:13" ht="15" customHeight="1" outlineLevel="1" x14ac:dyDescent="0.25">
      <c r="A161" s="21">
        <f t="shared" si="23"/>
        <v>157</v>
      </c>
      <c r="B161" s="327"/>
      <c r="C161" s="2" t="s">
        <v>178</v>
      </c>
      <c r="D161" s="53">
        <v>880</v>
      </c>
      <c r="E161" s="54">
        <v>9723316.7345236093</v>
      </c>
      <c r="F161" s="54">
        <v>3253019.6107259151</v>
      </c>
      <c r="G161" s="54">
        <v>954008.6441101887</v>
      </c>
      <c r="H161" s="54">
        <v>443467.75274276559</v>
      </c>
      <c r="I161" s="54">
        <v>39060.493494196926</v>
      </c>
      <c r="J161" s="54">
        <v>533326.84177856648</v>
      </c>
      <c r="K161" s="54">
        <v>18989.190571043906</v>
      </c>
      <c r="L161" s="54">
        <f t="shared" si="27"/>
        <v>14965189.267946286</v>
      </c>
    </row>
    <row r="162" spans="1:13" ht="15" customHeight="1" outlineLevel="1" x14ac:dyDescent="0.25">
      <c r="A162" s="21">
        <f t="shared" si="23"/>
        <v>158</v>
      </c>
      <c r="B162" s="327"/>
      <c r="C162" s="2" t="s">
        <v>138</v>
      </c>
      <c r="D162" s="53">
        <v>881</v>
      </c>
      <c r="E162" s="54">
        <v>157454.76007251453</v>
      </c>
      <c r="F162" s="54">
        <v>52677.850192764381</v>
      </c>
      <c r="G162" s="54">
        <v>15448.761597174725</v>
      </c>
      <c r="H162" s="54">
        <v>7181.3055683031253</v>
      </c>
      <c r="I162" s="54">
        <v>632.52702749111074</v>
      </c>
      <c r="J162" s="54">
        <v>8636.4408570909764</v>
      </c>
      <c r="K162" s="54">
        <v>307.5019077306099</v>
      </c>
      <c r="L162" s="54">
        <f t="shared" si="27"/>
        <v>242339.14722306945</v>
      </c>
    </row>
    <row r="163" spans="1:13" ht="15" customHeight="1" x14ac:dyDescent="0.25">
      <c r="A163" s="21">
        <f t="shared" si="23"/>
        <v>159</v>
      </c>
      <c r="B163" s="327"/>
      <c r="C163" s="332" t="s">
        <v>223</v>
      </c>
      <c r="D163" s="333"/>
      <c r="E163" s="45">
        <f>SUM(E151:E162)</f>
        <v>27707639.229586184</v>
      </c>
      <c r="F163" s="45">
        <f t="shared" ref="F163:L163" si="28">SUM(F151:F162)</f>
        <v>11996240.975477263</v>
      </c>
      <c r="G163" s="45">
        <f t="shared" si="28"/>
        <v>2510089.0371227972</v>
      </c>
      <c r="H163" s="45">
        <f t="shared" si="28"/>
        <v>1222675.2532959089</v>
      </c>
      <c r="I163" s="45">
        <f t="shared" si="28"/>
        <v>125449.11434437317</v>
      </c>
      <c r="J163" s="45">
        <f t="shared" si="28"/>
        <v>1245668.3218962387</v>
      </c>
      <c r="K163" s="45">
        <f t="shared" si="28"/>
        <v>81322.807522786534</v>
      </c>
      <c r="L163" s="45">
        <f t="shared" si="28"/>
        <v>44889084.739245556</v>
      </c>
      <c r="M163" s="54"/>
    </row>
    <row r="164" spans="1:13" ht="15" customHeight="1" outlineLevel="1" x14ac:dyDescent="0.25">
      <c r="A164" s="21">
        <f t="shared" si="23"/>
        <v>160</v>
      </c>
      <c r="B164" s="327"/>
      <c r="C164" s="2" t="s">
        <v>139</v>
      </c>
      <c r="D164" s="53">
        <v>885</v>
      </c>
      <c r="E164" s="54">
        <v>36936.553753383785</v>
      </c>
      <c r="F164" s="54">
        <v>15279.608049002258</v>
      </c>
      <c r="G164" s="54">
        <v>2946.8900326841231</v>
      </c>
      <c r="H164" s="54">
        <v>1330.4599574655062</v>
      </c>
      <c r="I164" s="54">
        <v>136.27315982775025</v>
      </c>
      <c r="J164" s="54">
        <v>1525.6608993118448</v>
      </c>
      <c r="K164" s="54">
        <v>66.044004671343217</v>
      </c>
      <c r="L164" s="54">
        <f t="shared" ref="L164:L173" si="29">SUM(E164:K164)</f>
        <v>58221.489856346612</v>
      </c>
    </row>
    <row r="165" spans="1:13" ht="15" customHeight="1" outlineLevel="1" x14ac:dyDescent="0.25">
      <c r="A165" s="21">
        <f t="shared" si="23"/>
        <v>161</v>
      </c>
      <c r="B165" s="327"/>
      <c r="C165" s="2" t="s">
        <v>140</v>
      </c>
      <c r="D165" s="53">
        <v>886</v>
      </c>
      <c r="E165" s="54">
        <v>70417.960994762529</v>
      </c>
      <c r="F165" s="54">
        <v>23558.937173151582</v>
      </c>
      <c r="G165" s="54">
        <v>6909.0975151607045</v>
      </c>
      <c r="H165" s="54">
        <v>3211.6710550214398</v>
      </c>
      <c r="I165" s="54">
        <v>282.88292795650636</v>
      </c>
      <c r="J165" s="54">
        <v>3862.4462996744101</v>
      </c>
      <c r="K165" s="54">
        <v>137.52304048741831</v>
      </c>
      <c r="L165" s="54">
        <f t="shared" si="29"/>
        <v>108380.51900621458</v>
      </c>
    </row>
    <row r="166" spans="1:13" ht="15" customHeight="1" outlineLevel="1" x14ac:dyDescent="0.25">
      <c r="A166" s="21">
        <f t="shared" si="23"/>
        <v>162</v>
      </c>
      <c r="B166" s="327"/>
      <c r="C166" s="2" t="s">
        <v>210</v>
      </c>
      <c r="D166" s="53">
        <v>887</v>
      </c>
      <c r="E166" s="54">
        <v>5917285.3944521965</v>
      </c>
      <c r="F166" s="54">
        <v>1979678.9465953906</v>
      </c>
      <c r="G166" s="54">
        <v>580577.75655201322</v>
      </c>
      <c r="H166" s="54">
        <v>269879.6437328927</v>
      </c>
      <c r="I166" s="54">
        <v>23770.910067410325</v>
      </c>
      <c r="J166" s="54">
        <v>324564.88022451004</v>
      </c>
      <c r="K166" s="54">
        <v>11556.186339127084</v>
      </c>
      <c r="L166" s="54">
        <f t="shared" si="29"/>
        <v>9107313.7179635391</v>
      </c>
    </row>
    <row r="167" spans="1:13" ht="15" customHeight="1" outlineLevel="1" x14ac:dyDescent="0.25">
      <c r="A167" s="21">
        <f t="shared" si="23"/>
        <v>163</v>
      </c>
      <c r="B167" s="327"/>
      <c r="C167" s="2" t="s">
        <v>183</v>
      </c>
      <c r="D167" s="53">
        <v>888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f t="shared" si="29"/>
        <v>0</v>
      </c>
    </row>
    <row r="168" spans="1:13" ht="15" customHeight="1" outlineLevel="1" x14ac:dyDescent="0.25">
      <c r="A168" s="21">
        <f t="shared" si="23"/>
        <v>164</v>
      </c>
      <c r="B168" s="327"/>
      <c r="C168" s="2" t="s">
        <v>224</v>
      </c>
      <c r="D168" s="53">
        <v>889</v>
      </c>
      <c r="E168" s="54">
        <v>565795.18574212538</v>
      </c>
      <c r="F168" s="54">
        <v>189291.66714670666</v>
      </c>
      <c r="G168" s="54">
        <v>55513.310193567762</v>
      </c>
      <c r="H168" s="54">
        <v>25805.178046175144</v>
      </c>
      <c r="I168" s="54">
        <v>2272.9115768962993</v>
      </c>
      <c r="J168" s="54">
        <v>31034.035786776156</v>
      </c>
      <c r="K168" s="54">
        <v>1104.9719863684768</v>
      </c>
      <c r="L168" s="54">
        <f t="shared" si="29"/>
        <v>870817.26047861599</v>
      </c>
    </row>
    <row r="169" spans="1:13" ht="15" customHeight="1" outlineLevel="1" x14ac:dyDescent="0.25">
      <c r="A169" s="21">
        <f t="shared" si="23"/>
        <v>165</v>
      </c>
      <c r="B169" s="327"/>
      <c r="C169" s="2" t="s">
        <v>225</v>
      </c>
      <c r="D169" s="53">
        <v>890</v>
      </c>
      <c r="E169" s="54">
        <v>423.25194324449541</v>
      </c>
      <c r="F169" s="54">
        <v>53833.672694305918</v>
      </c>
      <c r="G169" s="54">
        <v>22499.214166144262</v>
      </c>
      <c r="H169" s="54">
        <v>11392.240258985325</v>
      </c>
      <c r="I169" s="54">
        <v>2434.7205523399807</v>
      </c>
      <c r="J169" s="54">
        <v>2518.3916758396917</v>
      </c>
      <c r="K169" s="54">
        <v>1848.9795596528443</v>
      </c>
      <c r="L169" s="54">
        <f t="shared" si="29"/>
        <v>94950.470850512516</v>
      </c>
    </row>
    <row r="170" spans="1:13" ht="15" customHeight="1" outlineLevel="1" x14ac:dyDescent="0.25">
      <c r="A170" s="21">
        <f t="shared" si="23"/>
        <v>166</v>
      </c>
      <c r="B170" s="327"/>
      <c r="C170" s="2" t="s">
        <v>226</v>
      </c>
      <c r="D170" s="53">
        <v>891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f t="shared" si="29"/>
        <v>0</v>
      </c>
    </row>
    <row r="171" spans="1:13" ht="15" customHeight="1" outlineLevel="1" x14ac:dyDescent="0.25">
      <c r="A171" s="21">
        <f t="shared" si="23"/>
        <v>167</v>
      </c>
      <c r="B171" s="327"/>
      <c r="C171" s="2" t="s">
        <v>227</v>
      </c>
      <c r="D171" s="53">
        <v>892</v>
      </c>
      <c r="E171" s="54">
        <v>2672103.7783056074</v>
      </c>
      <c r="F171" s="54">
        <v>2271697.994166411</v>
      </c>
      <c r="G171" s="54">
        <v>39482.954891362671</v>
      </c>
      <c r="H171" s="54">
        <v>0</v>
      </c>
      <c r="I171" s="54">
        <v>3637.8703809432532</v>
      </c>
      <c r="J171" s="54">
        <v>0</v>
      </c>
      <c r="K171" s="54">
        <v>0</v>
      </c>
      <c r="L171" s="54">
        <f t="shared" si="29"/>
        <v>4986922.5977443242</v>
      </c>
    </row>
    <row r="172" spans="1:13" ht="15" customHeight="1" outlineLevel="1" x14ac:dyDescent="0.25">
      <c r="A172" s="21">
        <f t="shared" si="23"/>
        <v>168</v>
      </c>
      <c r="B172" s="327"/>
      <c r="C172" s="2" t="s">
        <v>228</v>
      </c>
      <c r="D172" s="53">
        <v>893</v>
      </c>
      <c r="E172" s="54">
        <v>575032.62561152317</v>
      </c>
      <c r="F172" s="54">
        <v>155865.77529304539</v>
      </c>
      <c r="G172" s="54">
        <v>2559.3007945223362</v>
      </c>
      <c r="H172" s="54">
        <v>19.238624199520288</v>
      </c>
      <c r="I172" s="54">
        <v>313.47375606565026</v>
      </c>
      <c r="J172" s="54">
        <v>0</v>
      </c>
      <c r="K172" s="54">
        <v>6.412874733173429</v>
      </c>
      <c r="L172" s="54">
        <f t="shared" si="29"/>
        <v>733796.82695408922</v>
      </c>
    </row>
    <row r="173" spans="1:13" ht="15" customHeight="1" outlineLevel="1" x14ac:dyDescent="0.25">
      <c r="A173" s="21">
        <f t="shared" si="23"/>
        <v>169</v>
      </c>
      <c r="B173" s="327"/>
      <c r="C173" s="2" t="s">
        <v>186</v>
      </c>
      <c r="D173" s="53">
        <v>894</v>
      </c>
      <c r="E173" s="54">
        <v>303932.14086911321</v>
      </c>
      <c r="F173" s="54">
        <v>101683.12331806165</v>
      </c>
      <c r="G173" s="54">
        <v>29820.471504598761</v>
      </c>
      <c r="H173" s="54">
        <v>13861.947232363505</v>
      </c>
      <c r="I173" s="54">
        <v>1220.9557433158113</v>
      </c>
      <c r="J173" s="54">
        <v>16670.769165544858</v>
      </c>
      <c r="K173" s="54">
        <v>593.56549840003981</v>
      </c>
      <c r="L173" s="54">
        <f t="shared" si="29"/>
        <v>467782.97333139775</v>
      </c>
    </row>
    <row r="174" spans="1:13" ht="15" customHeight="1" x14ac:dyDescent="0.25">
      <c r="A174" s="21">
        <f t="shared" si="23"/>
        <v>170</v>
      </c>
      <c r="B174" s="328"/>
      <c r="C174" s="332" t="s">
        <v>229</v>
      </c>
      <c r="D174" s="333"/>
      <c r="E174" s="45">
        <f>SUM(E164:E173)</f>
        <v>10141926.891671957</v>
      </c>
      <c r="F174" s="45">
        <f t="shared" ref="F174:L174" si="30">SUM(F164:F173)</f>
        <v>4790889.7244360754</v>
      </c>
      <c r="G174" s="45">
        <f t="shared" si="30"/>
        <v>740308.99565005384</v>
      </c>
      <c r="H174" s="45">
        <f t="shared" si="30"/>
        <v>325500.37890710315</v>
      </c>
      <c r="I174" s="45">
        <f t="shared" si="30"/>
        <v>34069.998164755569</v>
      </c>
      <c r="J174" s="45">
        <f t="shared" si="30"/>
        <v>380176.18405165698</v>
      </c>
      <c r="K174" s="45">
        <f t="shared" si="30"/>
        <v>15313.683303440379</v>
      </c>
      <c r="L174" s="45">
        <f t="shared" si="30"/>
        <v>16428185.85618504</v>
      </c>
      <c r="M174" s="54"/>
    </row>
    <row r="175" spans="1:13" x14ac:dyDescent="0.25">
      <c r="A175" s="21">
        <f t="shared" si="23"/>
        <v>171</v>
      </c>
      <c r="B175" s="298" t="s">
        <v>230</v>
      </c>
      <c r="C175" s="299"/>
      <c r="D175" s="300"/>
      <c r="E175" s="45">
        <f>E174+E163</f>
        <v>37849566.12125814</v>
      </c>
      <c r="F175" s="45">
        <f t="shared" ref="F175:L175" si="31">F174+F163</f>
        <v>16787130.699913338</v>
      </c>
      <c r="G175" s="45">
        <f t="shared" si="31"/>
        <v>3250398.0327728512</v>
      </c>
      <c r="H175" s="45">
        <f t="shared" si="31"/>
        <v>1548175.632203012</v>
      </c>
      <c r="I175" s="45">
        <f t="shared" si="31"/>
        <v>159519.11250912875</v>
      </c>
      <c r="J175" s="45">
        <f t="shared" si="31"/>
        <v>1625844.5059478958</v>
      </c>
      <c r="K175" s="45">
        <f t="shared" si="31"/>
        <v>96636.490826226916</v>
      </c>
      <c r="L175" s="45">
        <f t="shared" si="31"/>
        <v>61317270.595430598</v>
      </c>
      <c r="M175" s="54"/>
    </row>
    <row r="176" spans="1:13" outlineLevel="1" x14ac:dyDescent="0.25">
      <c r="A176" s="21">
        <f t="shared" si="23"/>
        <v>172</v>
      </c>
      <c r="B176" s="306" t="s">
        <v>231</v>
      </c>
      <c r="C176" s="188" t="s">
        <v>232</v>
      </c>
      <c r="D176" s="53">
        <v>901</v>
      </c>
      <c r="E176" s="54">
        <v>84867.192741714607</v>
      </c>
      <c r="F176" s="54">
        <v>8094.8160423485497</v>
      </c>
      <c r="G176" s="54">
        <v>672.30266144916186</v>
      </c>
      <c r="H176" s="54">
        <v>1157.3709059606347</v>
      </c>
      <c r="I176" s="54">
        <v>70.526028798338132</v>
      </c>
      <c r="J176" s="54">
        <v>1834.7954040834784</v>
      </c>
      <c r="K176" s="54">
        <v>487.99037953736541</v>
      </c>
      <c r="L176" s="54">
        <f>SUM(E176:K176)</f>
        <v>97184.994163892145</v>
      </c>
    </row>
    <row r="177" spans="1:13" outlineLevel="1" x14ac:dyDescent="0.25">
      <c r="A177" s="21">
        <f t="shared" si="23"/>
        <v>173</v>
      </c>
      <c r="B177" s="307"/>
      <c r="C177" s="188" t="s">
        <v>233</v>
      </c>
      <c r="D177" s="53">
        <v>902</v>
      </c>
      <c r="E177" s="54">
        <v>8698671.5840579905</v>
      </c>
      <c r="F177" s="54">
        <v>626848.24781395763</v>
      </c>
      <c r="G177" s="54">
        <v>14751.105532585285</v>
      </c>
      <c r="H177" s="54">
        <v>1332.7338002780091</v>
      </c>
      <c r="I177" s="54">
        <v>1359.1335818408932</v>
      </c>
      <c r="J177" s="54">
        <v>163.86071314893553</v>
      </c>
      <c r="K177" s="54">
        <v>109.2404754326237</v>
      </c>
      <c r="L177" s="54">
        <f>SUM(E177:K177)</f>
        <v>9343235.9059752319</v>
      </c>
    </row>
    <row r="178" spans="1:13" outlineLevel="1" x14ac:dyDescent="0.25">
      <c r="A178" s="21">
        <f t="shared" si="23"/>
        <v>174</v>
      </c>
      <c r="B178" s="307"/>
      <c r="C178" s="188" t="s">
        <v>234</v>
      </c>
      <c r="D178" s="53">
        <v>903</v>
      </c>
      <c r="E178" s="54">
        <v>10799477.59620497</v>
      </c>
      <c r="F178" s="54">
        <v>886316.20392330375</v>
      </c>
      <c r="G178" s="54">
        <v>131874.63597963972</v>
      </c>
      <c r="H178" s="54">
        <v>286046.53922120482</v>
      </c>
      <c r="I178" s="54">
        <v>16152.727810887025</v>
      </c>
      <c r="J178" s="54">
        <v>455422.30155608134</v>
      </c>
      <c r="K178" s="54">
        <v>121060.48980781283</v>
      </c>
      <c r="L178" s="54">
        <f>SUM(E178:K178)</f>
        <v>12696350.494503899</v>
      </c>
    </row>
    <row r="179" spans="1:13" outlineLevel="1" x14ac:dyDescent="0.25">
      <c r="A179" s="21">
        <f t="shared" si="23"/>
        <v>175</v>
      </c>
      <c r="B179" s="307"/>
      <c r="C179" s="188" t="s">
        <v>235</v>
      </c>
      <c r="D179" s="53">
        <v>904</v>
      </c>
      <c r="E179" s="54">
        <v>1574673.7392355392</v>
      </c>
      <c r="F179" s="54">
        <v>496806.88719311781</v>
      </c>
      <c r="G179" s="54">
        <v>20309.377646748962</v>
      </c>
      <c r="H179" s="54">
        <v>0</v>
      </c>
      <c r="I179" s="54">
        <v>0</v>
      </c>
      <c r="J179" s="54">
        <v>0</v>
      </c>
      <c r="K179" s="54">
        <v>0</v>
      </c>
      <c r="L179" s="54">
        <f>SUM(E179:K179)</f>
        <v>2091790.0040754059</v>
      </c>
    </row>
    <row r="180" spans="1:13" x14ac:dyDescent="0.25">
      <c r="A180" s="21">
        <f t="shared" si="23"/>
        <v>176</v>
      </c>
      <c r="B180" s="308"/>
      <c r="C180" s="188" t="s">
        <v>236</v>
      </c>
      <c r="D180" s="53">
        <v>905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f>SUM(E180:K180)</f>
        <v>0</v>
      </c>
    </row>
    <row r="181" spans="1:13" x14ac:dyDescent="0.25">
      <c r="A181" s="21">
        <f t="shared" si="23"/>
        <v>177</v>
      </c>
      <c r="B181" s="298" t="s">
        <v>237</v>
      </c>
      <c r="C181" s="299"/>
      <c r="D181" s="300"/>
      <c r="E181" s="45">
        <f>SUM(E176:E180)</f>
        <v>21157690.112240214</v>
      </c>
      <c r="F181" s="45">
        <f t="shared" ref="F181:L181" si="32">SUM(F176:F180)</f>
        <v>2018066.1549727276</v>
      </c>
      <c r="G181" s="45">
        <f t="shared" si="32"/>
        <v>167607.42182042313</v>
      </c>
      <c r="H181" s="45">
        <f t="shared" si="32"/>
        <v>288536.64392744348</v>
      </c>
      <c r="I181" s="45">
        <f t="shared" si="32"/>
        <v>17582.387421526255</v>
      </c>
      <c r="J181" s="45">
        <f t="shared" si="32"/>
        <v>457420.95767331374</v>
      </c>
      <c r="K181" s="45">
        <f t="shared" si="32"/>
        <v>121657.72066278283</v>
      </c>
      <c r="L181" s="45">
        <f t="shared" si="32"/>
        <v>24228561.398718428</v>
      </c>
      <c r="M181" s="54"/>
    </row>
    <row r="182" spans="1:13" ht="15.6" customHeight="1" outlineLevel="1" x14ac:dyDescent="0.25">
      <c r="A182" s="21">
        <f t="shared" si="23"/>
        <v>178</v>
      </c>
      <c r="B182" s="302" t="s">
        <v>238</v>
      </c>
      <c r="C182" s="72" t="s">
        <v>232</v>
      </c>
      <c r="D182" s="73">
        <v>907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f>SUM(E182:K182)</f>
        <v>0</v>
      </c>
    </row>
    <row r="183" spans="1:13" outlineLevel="1" x14ac:dyDescent="0.25">
      <c r="A183" s="21">
        <f t="shared" si="23"/>
        <v>179</v>
      </c>
      <c r="B183" s="302"/>
      <c r="C183" s="72" t="s">
        <v>239</v>
      </c>
      <c r="D183" s="74">
        <v>908</v>
      </c>
      <c r="E183" s="54">
        <v>963583.44412743673</v>
      </c>
      <c r="F183" s="54">
        <v>69438.257064539328</v>
      </c>
      <c r="G183" s="54">
        <v>1634.033534479632</v>
      </c>
      <c r="H183" s="54">
        <v>147.63176342126522</v>
      </c>
      <c r="I183" s="54">
        <v>150.55616310652249</v>
      </c>
      <c r="J183" s="54">
        <v>18.151446322286706</v>
      </c>
      <c r="K183" s="54">
        <v>12.100964214857804</v>
      </c>
      <c r="L183" s="54">
        <f>SUM(E183:K183)</f>
        <v>1034984.1750635208</v>
      </c>
    </row>
    <row r="184" spans="1:13" outlineLevel="1" x14ac:dyDescent="0.25">
      <c r="A184" s="21">
        <f t="shared" si="23"/>
        <v>180</v>
      </c>
      <c r="B184" s="302"/>
      <c r="C184" s="72" t="s">
        <v>240</v>
      </c>
      <c r="D184" s="74">
        <v>909</v>
      </c>
      <c r="E184" s="54">
        <v>1535999.9468701635</v>
      </c>
      <c r="F184" s="54">
        <v>110684.17830942485</v>
      </c>
      <c r="G184" s="54">
        <v>2412.4783398340733</v>
      </c>
      <c r="H184" s="54">
        <v>56.421901471332596</v>
      </c>
      <c r="I184" s="54">
        <v>226.65208283355827</v>
      </c>
      <c r="J184" s="54">
        <v>9.6447694822790755</v>
      </c>
      <c r="K184" s="54">
        <v>0</v>
      </c>
      <c r="L184" s="54">
        <f>SUM(E184:K184)</f>
        <v>1649389.3222732097</v>
      </c>
    </row>
    <row r="185" spans="1:13" x14ac:dyDescent="0.25">
      <c r="A185" s="21">
        <f t="shared" si="23"/>
        <v>181</v>
      </c>
      <c r="B185" s="303"/>
      <c r="C185" s="75" t="s">
        <v>241</v>
      </c>
      <c r="D185" s="76">
        <v>910</v>
      </c>
      <c r="E185" s="54">
        <v>61.586492204209726</v>
      </c>
      <c r="F185" s="54">
        <v>4.4380782001206613</v>
      </c>
      <c r="G185" s="54">
        <v>0.10443765316430438</v>
      </c>
      <c r="H185" s="54">
        <v>9.4357395848273049E-3</v>
      </c>
      <c r="I185" s="54">
        <v>9.6226497268764779E-3</v>
      </c>
      <c r="J185" s="54">
        <v>1.1601319161672913E-3</v>
      </c>
      <c r="K185" s="54">
        <v>7.7342127744486097E-4</v>
      </c>
      <c r="L185" s="54">
        <f>SUM(E185:K185)</f>
        <v>66.15000000000002</v>
      </c>
    </row>
    <row r="186" spans="1:13" x14ac:dyDescent="0.25">
      <c r="A186" s="21">
        <f t="shared" si="23"/>
        <v>182</v>
      </c>
      <c r="B186" s="298" t="s">
        <v>242</v>
      </c>
      <c r="C186" s="316"/>
      <c r="D186" s="317"/>
      <c r="E186" s="45">
        <f>SUM(E182:E185)</f>
        <v>2499644.9774898044</v>
      </c>
      <c r="F186" s="45">
        <f t="shared" ref="F186:L186" si="33">SUM(F182:F185)</f>
        <v>180126.87345216432</v>
      </c>
      <c r="G186" s="45">
        <f t="shared" si="33"/>
        <v>4046.6163119668699</v>
      </c>
      <c r="H186" s="45">
        <f t="shared" si="33"/>
        <v>204.06310063218265</v>
      </c>
      <c r="I186" s="45">
        <f t="shared" si="33"/>
        <v>377.21786858980761</v>
      </c>
      <c r="J186" s="45">
        <f t="shared" si="33"/>
        <v>27.797375936481949</v>
      </c>
      <c r="K186" s="45">
        <f t="shared" si="33"/>
        <v>12.101737636135249</v>
      </c>
      <c r="L186" s="45">
        <f t="shared" si="33"/>
        <v>2684439.6473367303</v>
      </c>
      <c r="M186" s="54"/>
    </row>
    <row r="187" spans="1:13" ht="15.6" customHeight="1" outlineLevel="1" x14ac:dyDescent="0.25">
      <c r="A187" s="21">
        <f t="shared" si="23"/>
        <v>183</v>
      </c>
      <c r="B187" s="302" t="s">
        <v>243</v>
      </c>
      <c r="C187" s="80" t="s">
        <v>244</v>
      </c>
      <c r="D187" s="53">
        <v>911</v>
      </c>
      <c r="E187" s="54">
        <v>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f>SUM(E187:K187)</f>
        <v>0</v>
      </c>
    </row>
    <row r="188" spans="1:13" ht="15.6" customHeight="1" outlineLevel="1" x14ac:dyDescent="0.25">
      <c r="A188" s="21">
        <f t="shared" si="23"/>
        <v>184</v>
      </c>
      <c r="B188" s="302"/>
      <c r="C188" s="64" t="s">
        <v>245</v>
      </c>
      <c r="D188" s="53">
        <v>912</v>
      </c>
      <c r="E188" s="54">
        <v>-59485.532167438403</v>
      </c>
      <c r="F188" s="54">
        <v>-4286.5283053348494</v>
      </c>
      <c r="G188" s="54">
        <v>-93.42940289800589</v>
      </c>
      <c r="H188" s="54">
        <v>-2.1850826503997913</v>
      </c>
      <c r="I188" s="54">
        <v>-8.7776824417769372</v>
      </c>
      <c r="J188" s="54">
        <v>-0.37351840177774209</v>
      </c>
      <c r="K188" s="54">
        <v>0</v>
      </c>
      <c r="L188" s="54">
        <f>SUM(E188:K188)</f>
        <v>-63876.826159165212</v>
      </c>
    </row>
    <row r="189" spans="1:13" ht="15.6" customHeight="1" outlineLevel="1" x14ac:dyDescent="0.25">
      <c r="A189" s="21">
        <f t="shared" si="23"/>
        <v>185</v>
      </c>
      <c r="B189" s="302"/>
      <c r="C189" s="64" t="s">
        <v>246</v>
      </c>
      <c r="D189" s="53">
        <v>913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f>SUM(E189:K189)</f>
        <v>0</v>
      </c>
    </row>
    <row r="190" spans="1:13" ht="15.6" customHeight="1" outlineLevel="1" x14ac:dyDescent="0.25">
      <c r="A190" s="21">
        <f t="shared" si="23"/>
        <v>186</v>
      </c>
      <c r="B190" s="303"/>
      <c r="C190" s="44" t="s">
        <v>247</v>
      </c>
      <c r="D190" s="189">
        <v>916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f>SUM(E190:K190)</f>
        <v>0</v>
      </c>
    </row>
    <row r="191" spans="1:13" ht="15.6" customHeight="1" outlineLevel="1" x14ac:dyDescent="0.25">
      <c r="A191" s="21">
        <f t="shared" si="23"/>
        <v>187</v>
      </c>
      <c r="B191" s="298" t="s">
        <v>248</v>
      </c>
      <c r="C191" s="316"/>
      <c r="D191" s="317"/>
      <c r="E191" s="45">
        <f>SUM(E187:E190)</f>
        <v>-59485.532167438403</v>
      </c>
      <c r="F191" s="45">
        <f t="shared" ref="F191:L191" si="34">SUM(F187:F190)</f>
        <v>-4286.5283053348494</v>
      </c>
      <c r="G191" s="45">
        <f t="shared" si="34"/>
        <v>-93.42940289800589</v>
      </c>
      <c r="H191" s="45">
        <f t="shared" si="34"/>
        <v>-2.1850826503997913</v>
      </c>
      <c r="I191" s="45">
        <f t="shared" si="34"/>
        <v>-8.7776824417769372</v>
      </c>
      <c r="J191" s="45">
        <f t="shared" si="34"/>
        <v>-0.37351840177774209</v>
      </c>
      <c r="K191" s="45">
        <f t="shared" si="34"/>
        <v>0</v>
      </c>
      <c r="L191" s="45">
        <f t="shared" si="34"/>
        <v>-63876.826159165212</v>
      </c>
      <c r="M191" s="54"/>
    </row>
    <row r="192" spans="1:13" ht="15.6" customHeight="1" outlineLevel="1" x14ac:dyDescent="0.25">
      <c r="A192" s="21">
        <f t="shared" si="23"/>
        <v>188</v>
      </c>
      <c r="B192" s="301" t="s">
        <v>249</v>
      </c>
      <c r="C192" s="80" t="s">
        <v>250</v>
      </c>
      <c r="D192" s="81">
        <v>920</v>
      </c>
      <c r="E192" s="54">
        <v>18286177.230795659</v>
      </c>
      <c r="F192" s="54">
        <v>5702354.3375894027</v>
      </c>
      <c r="G192" s="54">
        <v>1344718.9855524751</v>
      </c>
      <c r="H192" s="54">
        <v>707012.93786872202</v>
      </c>
      <c r="I192" s="54">
        <v>74336.58418160466</v>
      </c>
      <c r="J192" s="54">
        <v>794289.64153824246</v>
      </c>
      <c r="K192" s="54">
        <v>82157.14151562858</v>
      </c>
      <c r="L192" s="54">
        <f t="shared" ref="L192:L205" si="35">SUM(E192:K192)</f>
        <v>26991046.859041732</v>
      </c>
    </row>
    <row r="193" spans="1:13" outlineLevel="1" x14ac:dyDescent="0.25">
      <c r="A193" s="21">
        <f t="shared" si="23"/>
        <v>189</v>
      </c>
      <c r="B193" s="302"/>
      <c r="C193" s="64" t="s">
        <v>251</v>
      </c>
      <c r="D193" s="53">
        <v>921</v>
      </c>
      <c r="E193" s="54">
        <v>2241160.6656073378</v>
      </c>
      <c r="F193" s="54">
        <v>698882.66319754382</v>
      </c>
      <c r="G193" s="54">
        <v>164809.25776220739</v>
      </c>
      <c r="H193" s="54">
        <v>86651.767968122178</v>
      </c>
      <c r="I193" s="54">
        <v>9110.719336289183</v>
      </c>
      <c r="J193" s="54">
        <v>97348.433149655393</v>
      </c>
      <c r="K193" s="54">
        <v>10069.209744586444</v>
      </c>
      <c r="L193" s="54">
        <f t="shared" si="35"/>
        <v>3308032.7167657423</v>
      </c>
    </row>
    <row r="194" spans="1:13" outlineLevel="1" x14ac:dyDescent="0.25">
      <c r="A194" s="21">
        <f t="shared" si="23"/>
        <v>190</v>
      </c>
      <c r="B194" s="302"/>
      <c r="C194" s="64" t="s">
        <v>252</v>
      </c>
      <c r="D194" s="53">
        <v>922</v>
      </c>
      <c r="E194" s="54">
        <v>-8228679.2843448203</v>
      </c>
      <c r="F194" s="54">
        <v>-2566028.1215416216</v>
      </c>
      <c r="G194" s="54">
        <v>-605116.15522602969</v>
      </c>
      <c r="H194" s="54">
        <v>-318151.93750864593</v>
      </c>
      <c r="I194" s="54">
        <v>-33451.054455163976</v>
      </c>
      <c r="J194" s="54">
        <v>-357425.97463663656</v>
      </c>
      <c r="K194" s="54">
        <v>-36970.26228708509</v>
      </c>
      <c r="L194" s="54">
        <f t="shared" si="35"/>
        <v>-12145822.790000005</v>
      </c>
    </row>
    <row r="195" spans="1:13" outlineLevel="1" x14ac:dyDescent="0.25">
      <c r="A195" s="21">
        <f t="shared" si="23"/>
        <v>191</v>
      </c>
      <c r="B195" s="302"/>
      <c r="C195" s="64" t="s">
        <v>253</v>
      </c>
      <c r="D195" s="53">
        <v>923</v>
      </c>
      <c r="E195" s="54">
        <v>4643700.4210288282</v>
      </c>
      <c r="F195" s="54">
        <v>1448089.7184855347</v>
      </c>
      <c r="G195" s="54">
        <v>341485.92352365504</v>
      </c>
      <c r="H195" s="54">
        <v>179543.06336507923</v>
      </c>
      <c r="I195" s="54">
        <v>18877.473564054621</v>
      </c>
      <c r="J195" s="54">
        <v>201706.62770446556</v>
      </c>
      <c r="K195" s="54">
        <v>20863.472328385025</v>
      </c>
      <c r="L195" s="54">
        <f t="shared" si="35"/>
        <v>6854266.700000003</v>
      </c>
    </row>
    <row r="196" spans="1:13" outlineLevel="1" x14ac:dyDescent="0.25">
      <c r="A196" s="21">
        <f t="shared" si="23"/>
        <v>192</v>
      </c>
      <c r="B196" s="302"/>
      <c r="C196" s="64" t="s">
        <v>254</v>
      </c>
      <c r="D196" s="53">
        <v>924</v>
      </c>
      <c r="E196" s="54">
        <v>96461.737119710888</v>
      </c>
      <c r="F196" s="54">
        <v>43121.271633985198</v>
      </c>
      <c r="G196" s="54">
        <v>6422.8794412352563</v>
      </c>
      <c r="H196" s="54">
        <v>3268.6774279573792</v>
      </c>
      <c r="I196" s="54">
        <v>321.53728650629762</v>
      </c>
      <c r="J196" s="54">
        <v>3239.740728163823</v>
      </c>
      <c r="K196" s="54">
        <v>248.3296755941374</v>
      </c>
      <c r="L196" s="54">
        <f t="shared" si="35"/>
        <v>153084.17331315298</v>
      </c>
    </row>
    <row r="197" spans="1:13" outlineLevel="1" x14ac:dyDescent="0.25">
      <c r="A197" s="21">
        <f t="shared" si="23"/>
        <v>193</v>
      </c>
      <c r="B197" s="302"/>
      <c r="C197" s="64" t="s">
        <v>255</v>
      </c>
      <c r="D197" s="53">
        <v>925</v>
      </c>
      <c r="E197" s="54">
        <v>2320081.7088541202</v>
      </c>
      <c r="F197" s="54">
        <v>723493.37037845561</v>
      </c>
      <c r="G197" s="54">
        <v>170612.91064569951</v>
      </c>
      <c r="H197" s="54">
        <v>89703.154703650624</v>
      </c>
      <c r="I197" s="54">
        <v>9431.5475061668312</v>
      </c>
      <c r="J197" s="54">
        <v>100776.49612635786</v>
      </c>
      <c r="K197" s="54">
        <v>10423.790542789982</v>
      </c>
      <c r="L197" s="54">
        <f t="shared" si="35"/>
        <v>3424522.9787572408</v>
      </c>
    </row>
    <row r="198" spans="1:13" outlineLevel="1" x14ac:dyDescent="0.25">
      <c r="A198" s="21">
        <f t="shared" si="23"/>
        <v>194</v>
      </c>
      <c r="B198" s="302"/>
      <c r="C198" s="64" t="s">
        <v>256</v>
      </c>
      <c r="D198" s="53">
        <v>926</v>
      </c>
      <c r="E198" s="54">
        <v>9368032.9729364272</v>
      </c>
      <c r="F198" s="54">
        <v>2921323.7290482176</v>
      </c>
      <c r="G198" s="54">
        <v>688901.32896524924</v>
      </c>
      <c r="H198" s="54">
        <v>362203.6706005747</v>
      </c>
      <c r="I198" s="54">
        <v>38082.731175543573</v>
      </c>
      <c r="J198" s="54">
        <v>406915.64224046102</v>
      </c>
      <c r="K198" s="54">
        <v>42089.213123476002</v>
      </c>
      <c r="L198" s="54">
        <f t="shared" si="35"/>
        <v>13827549.288089948</v>
      </c>
    </row>
    <row r="199" spans="1:13" outlineLevel="1" x14ac:dyDescent="0.25">
      <c r="A199" s="21">
        <f t="shared" ref="A199:A246" si="36">A198+1</f>
        <v>195</v>
      </c>
      <c r="B199" s="302"/>
      <c r="C199" s="64" t="s">
        <v>257</v>
      </c>
      <c r="D199" s="53">
        <v>927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f t="shared" si="35"/>
        <v>0</v>
      </c>
    </row>
    <row r="200" spans="1:13" outlineLevel="1" x14ac:dyDescent="0.25">
      <c r="A200" s="21">
        <f t="shared" si="36"/>
        <v>196</v>
      </c>
      <c r="B200" s="302"/>
      <c r="C200" s="64" t="s">
        <v>258</v>
      </c>
      <c r="D200" s="53">
        <v>928</v>
      </c>
      <c r="E200" s="54">
        <v>1027161.5842475687</v>
      </c>
      <c r="F200" s="54">
        <v>306656.72638770274</v>
      </c>
      <c r="G200" s="54">
        <v>55704.343921500164</v>
      </c>
      <c r="H200" s="54">
        <v>23575.839300476226</v>
      </c>
      <c r="I200" s="54">
        <v>4100.3502626450445</v>
      </c>
      <c r="J200" s="54">
        <v>15457.16936761183</v>
      </c>
      <c r="K200" s="54">
        <v>4538.6723188748101</v>
      </c>
      <c r="L200" s="54">
        <f t="shared" si="35"/>
        <v>1437194.6858063797</v>
      </c>
    </row>
    <row r="201" spans="1:13" outlineLevel="1" x14ac:dyDescent="0.25">
      <c r="A201" s="21">
        <f t="shared" si="36"/>
        <v>197</v>
      </c>
      <c r="B201" s="302"/>
      <c r="C201" s="64" t="s">
        <v>259</v>
      </c>
      <c r="D201" s="53">
        <v>929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f t="shared" si="35"/>
        <v>0</v>
      </c>
    </row>
    <row r="202" spans="1:13" outlineLevel="1" x14ac:dyDescent="0.25">
      <c r="A202" s="21">
        <f t="shared" si="36"/>
        <v>198</v>
      </c>
      <c r="B202" s="302"/>
      <c r="C202" s="64" t="s">
        <v>260</v>
      </c>
      <c r="D202" s="53">
        <v>930.1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f t="shared" si="35"/>
        <v>0</v>
      </c>
    </row>
    <row r="203" spans="1:13" outlineLevel="1" x14ac:dyDescent="0.25">
      <c r="A203" s="21">
        <f t="shared" si="36"/>
        <v>199</v>
      </c>
      <c r="B203" s="302"/>
      <c r="C203" s="64" t="s">
        <v>261</v>
      </c>
      <c r="D203" s="53">
        <v>930.2</v>
      </c>
      <c r="E203" s="54">
        <v>2477095.383470837</v>
      </c>
      <c r="F203" s="54">
        <v>770759.83423800138</v>
      </c>
      <c r="G203" s="54">
        <v>142539.27546216184</v>
      </c>
      <c r="H203" s="54">
        <v>74337.42758868591</v>
      </c>
      <c r="I203" s="54">
        <v>8132.7290324539636</v>
      </c>
      <c r="J203" s="54">
        <v>83925.397543082858</v>
      </c>
      <c r="K203" s="54">
        <v>8888.117991730549</v>
      </c>
      <c r="L203" s="54">
        <f t="shared" si="35"/>
        <v>3565678.1653269534</v>
      </c>
    </row>
    <row r="204" spans="1:13" outlineLevel="1" x14ac:dyDescent="0.25">
      <c r="A204" s="21">
        <f t="shared" si="36"/>
        <v>200</v>
      </c>
      <c r="B204" s="302"/>
      <c r="C204" s="64" t="s">
        <v>138</v>
      </c>
      <c r="D204" s="53">
        <v>931</v>
      </c>
      <c r="E204" s="54">
        <v>2094443.6212635729</v>
      </c>
      <c r="F204" s="54">
        <v>653130.47761755297</v>
      </c>
      <c r="G204" s="54">
        <v>154020.05931230146</v>
      </c>
      <c r="H204" s="54">
        <v>80979.13080357539</v>
      </c>
      <c r="I204" s="54">
        <v>8514.2882845672848</v>
      </c>
      <c r="J204" s="54">
        <v>90975.54136978669</v>
      </c>
      <c r="K204" s="54">
        <v>9410.0313486445284</v>
      </c>
      <c r="L204" s="54">
        <f t="shared" si="35"/>
        <v>3091473.1500000008</v>
      </c>
    </row>
    <row r="205" spans="1:13" x14ac:dyDescent="0.25">
      <c r="A205" s="21">
        <f t="shared" si="36"/>
        <v>201</v>
      </c>
      <c r="B205" s="303"/>
      <c r="C205" s="75" t="s">
        <v>262</v>
      </c>
      <c r="D205" s="76">
        <v>932</v>
      </c>
      <c r="E205" s="54">
        <v>5783584.8685247526</v>
      </c>
      <c r="F205" s="54">
        <v>2247783.0856826799</v>
      </c>
      <c r="G205" s="54">
        <v>406034.0769182425</v>
      </c>
      <c r="H205" s="54">
        <v>209959.84393343024</v>
      </c>
      <c r="I205" s="54">
        <v>21311.084779382705</v>
      </c>
      <c r="J205" s="54">
        <v>221512.34136958208</v>
      </c>
      <c r="K205" s="54">
        <v>20028.300680926674</v>
      </c>
      <c r="L205" s="54">
        <f t="shared" si="35"/>
        <v>8910213.6018889975</v>
      </c>
    </row>
    <row r="206" spans="1:13" x14ac:dyDescent="0.25">
      <c r="A206" s="21">
        <f t="shared" si="36"/>
        <v>202</v>
      </c>
      <c r="B206" s="329" t="s">
        <v>263</v>
      </c>
      <c r="C206" s="329"/>
      <c r="D206" s="329"/>
      <c r="E206" s="45">
        <f>SUM(E192:E205)</f>
        <v>40109220.909503996</v>
      </c>
      <c r="F206" s="45">
        <f t="shared" ref="F206:L206" si="37">SUM(F192:F205)</f>
        <v>12949567.092717454</v>
      </c>
      <c r="G206" s="45">
        <f t="shared" si="37"/>
        <v>2870132.8862786982</v>
      </c>
      <c r="H206" s="45">
        <f t="shared" si="37"/>
        <v>1499083.576051628</v>
      </c>
      <c r="I206" s="45">
        <f t="shared" si="37"/>
        <v>158767.99095405018</v>
      </c>
      <c r="J206" s="45">
        <f t="shared" si="37"/>
        <v>1658721.0565007732</v>
      </c>
      <c r="K206" s="45">
        <f t="shared" si="37"/>
        <v>171746.01698355164</v>
      </c>
      <c r="L206" s="45">
        <f t="shared" si="37"/>
        <v>59417239.528990142</v>
      </c>
      <c r="M206" s="54"/>
    </row>
    <row r="207" spans="1:13" x14ac:dyDescent="0.25">
      <c r="A207" s="21">
        <f t="shared" si="36"/>
        <v>203</v>
      </c>
      <c r="B207" s="306" t="s">
        <v>264</v>
      </c>
      <c r="C207" s="190" t="s">
        <v>265</v>
      </c>
      <c r="D207" s="191">
        <v>403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f t="shared" ref="L207:L218" si="38">SUM(E207:K207)</f>
        <v>0</v>
      </c>
    </row>
    <row r="208" spans="1:13" x14ac:dyDescent="0.25">
      <c r="A208" s="21">
        <f t="shared" si="36"/>
        <v>204</v>
      </c>
      <c r="B208" s="327"/>
      <c r="C208" s="190" t="s">
        <v>266</v>
      </c>
      <c r="D208" s="191">
        <v>403</v>
      </c>
      <c r="E208" s="54">
        <v>1162102.9245215144</v>
      </c>
      <c r="F208" s="54">
        <v>382653.89342268667</v>
      </c>
      <c r="G208" s="54">
        <v>79539.19959515598</v>
      </c>
      <c r="H208" s="54">
        <v>34141.916364730205</v>
      </c>
      <c r="I208" s="54">
        <v>9300.8771958207781</v>
      </c>
      <c r="J208" s="54">
        <v>34924.461453502845</v>
      </c>
      <c r="K208" s="54">
        <v>6972.4982375892851</v>
      </c>
      <c r="L208" s="54">
        <f t="shared" si="38"/>
        <v>1709635.770791</v>
      </c>
    </row>
    <row r="209" spans="1:13" x14ac:dyDescent="0.25">
      <c r="A209" s="21">
        <f t="shared" si="36"/>
        <v>205</v>
      </c>
      <c r="B209" s="327"/>
      <c r="C209" s="190" t="s">
        <v>267</v>
      </c>
      <c r="D209" s="191">
        <v>403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f t="shared" si="38"/>
        <v>0</v>
      </c>
    </row>
    <row r="210" spans="1:13" x14ac:dyDescent="0.25">
      <c r="A210" s="21">
        <f t="shared" si="36"/>
        <v>206</v>
      </c>
      <c r="B210" s="327"/>
      <c r="C210" s="190" t="s">
        <v>268</v>
      </c>
      <c r="D210" s="191">
        <v>403</v>
      </c>
      <c r="E210" s="54">
        <v>78960186.291295648</v>
      </c>
      <c r="F210" s="54">
        <v>36475708.559827514</v>
      </c>
      <c r="G210" s="54">
        <v>5269295.0538248075</v>
      </c>
      <c r="H210" s="54">
        <v>2693717.0643652966</v>
      </c>
      <c r="I210" s="54">
        <v>256206.29564938141</v>
      </c>
      <c r="J210" s="54">
        <v>2641708.9739182009</v>
      </c>
      <c r="K210" s="54">
        <v>196362.40468071145</v>
      </c>
      <c r="L210" s="54">
        <f t="shared" si="38"/>
        <v>126493184.64356156</v>
      </c>
    </row>
    <row r="211" spans="1:13" x14ac:dyDescent="0.25">
      <c r="A211" s="21">
        <f t="shared" si="36"/>
        <v>207</v>
      </c>
      <c r="B211" s="327"/>
      <c r="C211" s="190" t="s">
        <v>269</v>
      </c>
      <c r="D211" s="191">
        <v>403</v>
      </c>
      <c r="E211" s="54">
        <v>1271587.1478456818</v>
      </c>
      <c r="F211" s="54">
        <v>494200.76784108346</v>
      </c>
      <c r="G211" s="54">
        <v>89271.226329962941</v>
      </c>
      <c r="H211" s="54">
        <v>46162.068194485662</v>
      </c>
      <c r="I211" s="54">
        <v>4685.4852359113074</v>
      </c>
      <c r="J211" s="54">
        <v>48702.016617353343</v>
      </c>
      <c r="K211" s="54">
        <v>4403.4505100210372</v>
      </c>
      <c r="L211" s="54">
        <f t="shared" si="38"/>
        <v>1959012.1625744996</v>
      </c>
    </row>
    <row r="212" spans="1:13" x14ac:dyDescent="0.25">
      <c r="A212" s="21">
        <f t="shared" si="36"/>
        <v>208</v>
      </c>
      <c r="B212" s="327"/>
      <c r="C212" s="190" t="s">
        <v>270</v>
      </c>
      <c r="D212" s="191">
        <v>403</v>
      </c>
      <c r="E212" s="54">
        <v>6299509.916895058</v>
      </c>
      <c r="F212" s="54">
        <v>1964436.7024288636</v>
      </c>
      <c r="G212" s="54">
        <v>463249.94437102973</v>
      </c>
      <c r="H212" s="54">
        <v>243562.93594138656</v>
      </c>
      <c r="I212" s="54">
        <v>25608.635601075119</v>
      </c>
      <c r="J212" s="54">
        <v>273629.38741130556</v>
      </c>
      <c r="K212" s="54">
        <v>28302.784184430308</v>
      </c>
      <c r="L212" s="54">
        <f t="shared" si="38"/>
        <v>9298300.306833148</v>
      </c>
    </row>
    <row r="213" spans="1:13" x14ac:dyDescent="0.25">
      <c r="A213" s="21">
        <f t="shared" si="36"/>
        <v>209</v>
      </c>
      <c r="B213" s="327"/>
      <c r="C213" s="190" t="s">
        <v>271</v>
      </c>
      <c r="D213" s="191">
        <v>403.1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f t="shared" si="38"/>
        <v>0</v>
      </c>
    </row>
    <row r="214" spans="1:13" outlineLevel="1" x14ac:dyDescent="0.25">
      <c r="A214" s="21">
        <f t="shared" si="36"/>
        <v>210</v>
      </c>
      <c r="B214" s="327"/>
      <c r="C214" s="185" t="s">
        <v>272</v>
      </c>
      <c r="D214" s="191">
        <v>403.1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f t="shared" si="38"/>
        <v>0</v>
      </c>
    </row>
    <row r="215" spans="1:13" outlineLevel="1" x14ac:dyDescent="0.25">
      <c r="A215" s="21">
        <f t="shared" si="36"/>
        <v>211</v>
      </c>
      <c r="B215" s="327"/>
      <c r="C215" s="190" t="s">
        <v>273</v>
      </c>
      <c r="D215" s="191">
        <v>403.1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f t="shared" si="38"/>
        <v>0</v>
      </c>
    </row>
    <row r="216" spans="1:13" outlineLevel="1" x14ac:dyDescent="0.25">
      <c r="A216" s="21">
        <f t="shared" si="36"/>
        <v>212</v>
      </c>
      <c r="B216" s="327"/>
      <c r="C216" s="190" t="s">
        <v>274</v>
      </c>
      <c r="D216" s="191">
        <v>403.1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f t="shared" si="38"/>
        <v>0</v>
      </c>
    </row>
    <row r="217" spans="1:13" outlineLevel="1" x14ac:dyDescent="0.25">
      <c r="A217" s="21">
        <f t="shared" si="36"/>
        <v>213</v>
      </c>
      <c r="B217" s="327"/>
      <c r="C217" s="190" t="s">
        <v>275</v>
      </c>
      <c r="D217" s="191">
        <v>403.1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f t="shared" si="38"/>
        <v>0</v>
      </c>
    </row>
    <row r="218" spans="1:13" outlineLevel="1" x14ac:dyDescent="0.25">
      <c r="A218" s="21">
        <f t="shared" si="36"/>
        <v>214</v>
      </c>
      <c r="B218" s="328"/>
      <c r="C218" s="190" t="s">
        <v>276</v>
      </c>
      <c r="D218" s="191">
        <v>403.1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f t="shared" si="38"/>
        <v>0</v>
      </c>
    </row>
    <row r="219" spans="1:13" x14ac:dyDescent="0.25">
      <c r="A219" s="21">
        <f t="shared" si="36"/>
        <v>215</v>
      </c>
      <c r="B219" s="329" t="s">
        <v>277</v>
      </c>
      <c r="C219" s="329"/>
      <c r="D219" s="329"/>
      <c r="E219" s="45">
        <f>SUM(E207:E218)</f>
        <v>87693386.280557916</v>
      </c>
      <c r="F219" s="45">
        <f t="shared" ref="F219:L219" si="39">SUM(F207:F218)</f>
        <v>39316999.923520148</v>
      </c>
      <c r="G219" s="45">
        <f t="shared" si="39"/>
        <v>5901355.4241209561</v>
      </c>
      <c r="H219" s="45">
        <f t="shared" si="39"/>
        <v>3017583.9848658992</v>
      </c>
      <c r="I219" s="45">
        <f t="shared" si="39"/>
        <v>295801.29368218867</v>
      </c>
      <c r="J219" s="45">
        <f t="shared" si="39"/>
        <v>2998964.8394003632</v>
      </c>
      <c r="K219" s="45">
        <f t="shared" si="39"/>
        <v>236041.13761275209</v>
      </c>
      <c r="L219" s="45">
        <f t="shared" si="39"/>
        <v>139460132.88376021</v>
      </c>
      <c r="M219" s="54"/>
    </row>
    <row r="220" spans="1:13" x14ac:dyDescent="0.25">
      <c r="A220" s="21">
        <f t="shared" si="36"/>
        <v>216</v>
      </c>
      <c r="B220" s="306" t="s">
        <v>278</v>
      </c>
      <c r="C220" s="183" t="s">
        <v>279</v>
      </c>
      <c r="D220" s="187">
        <v>404.1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f t="shared" ref="L220:L226" si="40">SUM(E220:K220)</f>
        <v>0</v>
      </c>
    </row>
    <row r="221" spans="1:13" x14ac:dyDescent="0.25">
      <c r="A221" s="21">
        <f t="shared" si="36"/>
        <v>217</v>
      </c>
      <c r="B221" s="327"/>
      <c r="C221" s="183" t="s">
        <v>280</v>
      </c>
      <c r="D221" s="187">
        <v>404.2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f t="shared" si="40"/>
        <v>0</v>
      </c>
    </row>
    <row r="222" spans="1:13" x14ac:dyDescent="0.25">
      <c r="A222" s="21">
        <f t="shared" si="36"/>
        <v>218</v>
      </c>
      <c r="B222" s="327"/>
      <c r="C222" s="183" t="s">
        <v>281</v>
      </c>
      <c r="D222" s="187">
        <v>404.3</v>
      </c>
      <c r="E222" s="54">
        <v>26819074.174823806</v>
      </c>
      <c r="F222" s="54">
        <v>8486696.4212656766</v>
      </c>
      <c r="G222" s="54">
        <v>1442778.1708744424</v>
      </c>
      <c r="H222" s="54">
        <v>740777.32765178278</v>
      </c>
      <c r="I222" s="54">
        <v>75937.914494438912</v>
      </c>
      <c r="J222" s="54">
        <v>777844.3843942266</v>
      </c>
      <c r="K222" s="54">
        <v>69804.143463617336</v>
      </c>
      <c r="L222" s="54">
        <f t="shared" si="40"/>
        <v>38412912.536967993</v>
      </c>
    </row>
    <row r="223" spans="1:13" x14ac:dyDescent="0.25">
      <c r="A223" s="21">
        <f t="shared" si="36"/>
        <v>219</v>
      </c>
      <c r="B223" s="327"/>
      <c r="C223" s="183" t="s">
        <v>282</v>
      </c>
      <c r="D223" s="187">
        <v>405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f t="shared" si="40"/>
        <v>0</v>
      </c>
    </row>
    <row r="224" spans="1:13" outlineLevel="1" x14ac:dyDescent="0.25">
      <c r="A224" s="21">
        <f t="shared" si="36"/>
        <v>220</v>
      </c>
      <c r="B224" s="327"/>
      <c r="C224" s="183" t="s">
        <v>283</v>
      </c>
      <c r="D224" s="187">
        <v>406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f t="shared" si="40"/>
        <v>0</v>
      </c>
    </row>
    <row r="225" spans="1:13" outlineLevel="1" x14ac:dyDescent="0.25">
      <c r="A225" s="21">
        <f t="shared" si="36"/>
        <v>221</v>
      </c>
      <c r="B225" s="327"/>
      <c r="C225" s="183" t="s">
        <v>284</v>
      </c>
      <c r="D225" s="187">
        <v>407.1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f t="shared" si="40"/>
        <v>0</v>
      </c>
    </row>
    <row r="226" spans="1:13" outlineLevel="1" x14ac:dyDescent="0.25">
      <c r="A226" s="21">
        <f t="shared" si="36"/>
        <v>222</v>
      </c>
      <c r="B226" s="328"/>
      <c r="C226" s="183" t="s">
        <v>285</v>
      </c>
      <c r="D226" s="187">
        <v>407.2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f t="shared" si="40"/>
        <v>0</v>
      </c>
    </row>
    <row r="227" spans="1:13" outlineLevel="1" x14ac:dyDescent="0.25">
      <c r="A227" s="21">
        <f t="shared" si="36"/>
        <v>223</v>
      </c>
      <c r="B227" s="323" t="s">
        <v>286</v>
      </c>
      <c r="C227" s="323"/>
      <c r="D227" s="323"/>
      <c r="E227" s="45">
        <f>SUM(E220:E226)</f>
        <v>26819074.174823806</v>
      </c>
      <c r="F227" s="45">
        <f t="shared" ref="F227:L227" si="41">SUM(F220:F226)</f>
        <v>8486696.4212656766</v>
      </c>
      <c r="G227" s="45">
        <f t="shared" si="41"/>
        <v>1442778.1708744424</v>
      </c>
      <c r="H227" s="45">
        <f t="shared" si="41"/>
        <v>740777.32765178278</v>
      </c>
      <c r="I227" s="45">
        <f t="shared" si="41"/>
        <v>75937.914494438912</v>
      </c>
      <c r="J227" s="45">
        <f t="shared" si="41"/>
        <v>777844.3843942266</v>
      </c>
      <c r="K227" s="45">
        <f t="shared" si="41"/>
        <v>69804.143463617336</v>
      </c>
      <c r="L227" s="45">
        <f t="shared" si="41"/>
        <v>38412912.536967993</v>
      </c>
      <c r="M227" s="54"/>
    </row>
    <row r="228" spans="1:13" outlineLevel="1" x14ac:dyDescent="0.25">
      <c r="A228" s="21">
        <f t="shared" si="36"/>
        <v>224</v>
      </c>
      <c r="B228" s="301" t="s">
        <v>287</v>
      </c>
      <c r="C228" s="93" t="s">
        <v>288</v>
      </c>
      <c r="D228" s="94">
        <v>407.3</v>
      </c>
      <c r="E228" s="54">
        <v>5657651.5282364981</v>
      </c>
      <c r="F228" s="54">
        <v>2529138.8652554741</v>
      </c>
      <c r="G228" s="54">
        <v>376713.24165857345</v>
      </c>
      <c r="H228" s="54">
        <v>191713.7136214434</v>
      </c>
      <c r="I228" s="54">
        <v>18858.730670895711</v>
      </c>
      <c r="J228" s="54">
        <v>190016.52498792374</v>
      </c>
      <c r="K228" s="54">
        <v>14564.974782571655</v>
      </c>
      <c r="L228" s="54">
        <f>SUM(E228:K228)</f>
        <v>8978657.579213379</v>
      </c>
    </row>
    <row r="229" spans="1:13" outlineLevel="1" x14ac:dyDescent="0.25">
      <c r="A229" s="21">
        <f t="shared" si="36"/>
        <v>225</v>
      </c>
      <c r="B229" s="351"/>
      <c r="C229" s="75" t="s">
        <v>289</v>
      </c>
      <c r="D229" s="97">
        <v>407.4</v>
      </c>
      <c r="E229" s="54">
        <v>1215581.1629924001</v>
      </c>
      <c r="F229" s="54">
        <v>543401.01150676876</v>
      </c>
      <c r="G229" s="54">
        <v>80939.152601486276</v>
      </c>
      <c r="H229" s="54">
        <v>41190.868296228618</v>
      </c>
      <c r="I229" s="54">
        <v>4051.914057816392</v>
      </c>
      <c r="J229" s="54">
        <v>40826.216899327475</v>
      </c>
      <c r="K229" s="54">
        <v>3129.374245973062</v>
      </c>
      <c r="L229" s="54">
        <f>SUM(E229:K229)</f>
        <v>1929119.7006000008</v>
      </c>
    </row>
    <row r="230" spans="1:13" outlineLevel="1" x14ac:dyDescent="0.25">
      <c r="A230" s="21">
        <f t="shared" si="36"/>
        <v>226</v>
      </c>
      <c r="B230" s="324" t="s">
        <v>290</v>
      </c>
      <c r="C230" s="316"/>
      <c r="D230" s="317"/>
      <c r="E230" s="45">
        <f>SUM(E228:E229)</f>
        <v>6873232.6912288982</v>
      </c>
      <c r="F230" s="45">
        <f t="shared" ref="F230:L230" si="42">SUM(F228:F229)</f>
        <v>3072539.876762243</v>
      </c>
      <c r="G230" s="45">
        <f t="shared" si="42"/>
        <v>457652.39426005969</v>
      </c>
      <c r="H230" s="45">
        <f t="shared" si="42"/>
        <v>232904.58191767201</v>
      </c>
      <c r="I230" s="45">
        <f t="shared" si="42"/>
        <v>22910.644728712105</v>
      </c>
      <c r="J230" s="45">
        <f t="shared" si="42"/>
        <v>230842.74188725121</v>
      </c>
      <c r="K230" s="45">
        <f t="shared" si="42"/>
        <v>17694.349028544719</v>
      </c>
      <c r="L230" s="45">
        <f t="shared" si="42"/>
        <v>10907777.279813379</v>
      </c>
      <c r="M230" s="54"/>
    </row>
    <row r="231" spans="1:13" outlineLevel="1" x14ac:dyDescent="0.25">
      <c r="A231" s="21">
        <f t="shared" si="36"/>
        <v>227</v>
      </c>
      <c r="B231" s="306" t="s">
        <v>291</v>
      </c>
      <c r="C231" s="93" t="s">
        <v>292</v>
      </c>
      <c r="D231" s="94">
        <v>408.1</v>
      </c>
      <c r="E231" s="54">
        <v>16934167.74559157</v>
      </c>
      <c r="F231" s="54">
        <v>5091525.2285568416</v>
      </c>
      <c r="G231" s="54">
        <v>970460.40424494992</v>
      </c>
      <c r="H231" s="54">
        <v>431077.4504772923</v>
      </c>
      <c r="I231" s="54">
        <v>67797.580565955272</v>
      </c>
      <c r="J231" s="54">
        <v>331438.61171309638</v>
      </c>
      <c r="K231" s="54">
        <v>75026.469809835093</v>
      </c>
      <c r="L231" s="54">
        <f t="shared" ref="L231:L236" si="43">SUM(E231:K231)</f>
        <v>23901493.490959536</v>
      </c>
    </row>
    <row r="232" spans="1:13" x14ac:dyDescent="0.25">
      <c r="A232" s="21">
        <f t="shared" si="36"/>
        <v>228</v>
      </c>
      <c r="B232" s="307"/>
      <c r="C232" s="72" t="s">
        <v>293</v>
      </c>
      <c r="D232" s="95">
        <v>409.1</v>
      </c>
      <c r="E232" s="54">
        <v>9694334.2578594629</v>
      </c>
      <c r="F232" s="54">
        <v>4119903.9034089968</v>
      </c>
      <c r="G232" s="54">
        <v>672838.87449643156</v>
      </c>
      <c r="H232" s="54">
        <v>337487.37460990576</v>
      </c>
      <c r="I232" s="54">
        <v>33660.681223092965</v>
      </c>
      <c r="J232" s="54">
        <v>340999.33104163065</v>
      </c>
      <c r="K232" s="54">
        <v>25025.167011319587</v>
      </c>
      <c r="L232" s="54">
        <f t="shared" si="43"/>
        <v>15224249.58965084</v>
      </c>
    </row>
    <row r="233" spans="1:13" x14ac:dyDescent="0.25">
      <c r="A233" s="21">
        <f t="shared" si="36"/>
        <v>229</v>
      </c>
      <c r="B233" s="307"/>
      <c r="C233" s="72" t="s">
        <v>294</v>
      </c>
      <c r="D233" s="95">
        <v>409.1</v>
      </c>
      <c r="E233" s="54">
        <v>138082.21351345212</v>
      </c>
      <c r="F233" s="54">
        <v>58682.260721948493</v>
      </c>
      <c r="G233" s="54">
        <v>9583.6473817729948</v>
      </c>
      <c r="H233" s="54">
        <v>4807.0349628391141</v>
      </c>
      <c r="I233" s="54">
        <v>479.44925850758216</v>
      </c>
      <c r="J233" s="54">
        <v>4857.0578633247487</v>
      </c>
      <c r="K233" s="54">
        <v>356.44845355578042</v>
      </c>
      <c r="L233" s="54">
        <f t="shared" si="43"/>
        <v>216848.11215540083</v>
      </c>
    </row>
    <row r="234" spans="1:13" s="96" customFormat="1" x14ac:dyDescent="0.25">
      <c r="A234" s="21">
        <f t="shared" si="36"/>
        <v>230</v>
      </c>
      <c r="B234" s="307"/>
      <c r="C234" s="72" t="s">
        <v>294</v>
      </c>
      <c r="D234" s="95">
        <v>410.1</v>
      </c>
      <c r="E234" s="54">
        <v>44169197.236393906</v>
      </c>
      <c r="F234" s="54">
        <v>18771051.55076851</v>
      </c>
      <c r="G234" s="54">
        <v>3065579.5607472854</v>
      </c>
      <c r="H234" s="54">
        <v>1537655.5024242676</v>
      </c>
      <c r="I234" s="54">
        <v>153364.34957860177</v>
      </c>
      <c r="J234" s="54">
        <v>1553656.6317635742</v>
      </c>
      <c r="K234" s="54">
        <v>114019.33420033893</v>
      </c>
      <c r="L234" s="54">
        <f t="shared" si="43"/>
        <v>69364524.165876493</v>
      </c>
    </row>
    <row r="235" spans="1:13" outlineLevel="1" x14ac:dyDescent="0.25">
      <c r="A235" s="21">
        <f t="shared" si="36"/>
        <v>231</v>
      </c>
      <c r="B235" s="307"/>
      <c r="C235" s="72" t="s">
        <v>295</v>
      </c>
      <c r="D235" s="95">
        <v>411.1</v>
      </c>
      <c r="E235" s="54">
        <v>-44164996.98287376</v>
      </c>
      <c r="F235" s="54">
        <v>-18769266.524544671</v>
      </c>
      <c r="G235" s="54">
        <v>-3065288.0405896432</v>
      </c>
      <c r="H235" s="54">
        <v>-1537509.2796414027</v>
      </c>
      <c r="I235" s="54">
        <v>-153349.76545234444</v>
      </c>
      <c r="J235" s="54">
        <v>-1553508.8873592166</v>
      </c>
      <c r="K235" s="54">
        <v>-114008.49157380725</v>
      </c>
      <c r="L235" s="54">
        <f t="shared" si="43"/>
        <v>-69357927.972034842</v>
      </c>
    </row>
    <row r="236" spans="1:13" outlineLevel="1" x14ac:dyDescent="0.25">
      <c r="A236" s="21">
        <f t="shared" si="36"/>
        <v>232</v>
      </c>
      <c r="B236" s="308"/>
      <c r="C236" s="75" t="s">
        <v>296</v>
      </c>
      <c r="D236" s="97">
        <v>411.4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f t="shared" si="43"/>
        <v>0</v>
      </c>
    </row>
    <row r="237" spans="1:13" outlineLevel="1" x14ac:dyDescent="0.25">
      <c r="A237" s="21">
        <f t="shared" si="36"/>
        <v>233</v>
      </c>
      <c r="B237" s="323" t="s">
        <v>297</v>
      </c>
      <c r="C237" s="323"/>
      <c r="D237" s="323"/>
      <c r="E237" s="45">
        <f>SUM(E231:E236)</f>
        <v>26770784.470484637</v>
      </c>
      <c r="F237" s="45">
        <f t="shared" ref="F237:L237" si="44">SUM(F231:F236)</f>
        <v>9271896.4189116247</v>
      </c>
      <c r="G237" s="45">
        <f t="shared" si="44"/>
        <v>1653174.4462807965</v>
      </c>
      <c r="H237" s="45">
        <f t="shared" si="44"/>
        <v>773518.08283290197</v>
      </c>
      <c r="I237" s="45">
        <f t="shared" si="44"/>
        <v>101952.29517381315</v>
      </c>
      <c r="J237" s="45">
        <f t="shared" si="44"/>
        <v>677442.74502240936</v>
      </c>
      <c r="K237" s="45">
        <f t="shared" si="44"/>
        <v>100418.92790124215</v>
      </c>
      <c r="L237" s="45">
        <f t="shared" si="44"/>
        <v>39349187.386607438</v>
      </c>
      <c r="M237" s="54"/>
    </row>
    <row r="238" spans="1:13" outlineLevel="1" x14ac:dyDescent="0.25">
      <c r="A238" s="21">
        <f t="shared" si="36"/>
        <v>234</v>
      </c>
      <c r="B238" s="301" t="s">
        <v>298</v>
      </c>
      <c r="C238" s="80" t="s">
        <v>299</v>
      </c>
      <c r="D238" s="81">
        <v>411.6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f t="shared" ref="L238:L243" si="45">SUM(E238:K238)</f>
        <v>0</v>
      </c>
    </row>
    <row r="239" spans="1:13" outlineLevel="1" x14ac:dyDescent="0.25">
      <c r="A239" s="21">
        <f t="shared" si="36"/>
        <v>235</v>
      </c>
      <c r="B239" s="302"/>
      <c r="C239" s="64" t="s">
        <v>300</v>
      </c>
      <c r="D239" s="53">
        <v>411.7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f t="shared" si="45"/>
        <v>0</v>
      </c>
    </row>
    <row r="240" spans="1:13" x14ac:dyDescent="0.25">
      <c r="A240" s="21">
        <f t="shared" si="36"/>
        <v>236</v>
      </c>
      <c r="B240" s="302"/>
      <c r="C240" s="64" t="s">
        <v>301</v>
      </c>
      <c r="D240" s="53">
        <v>412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f t="shared" si="45"/>
        <v>0</v>
      </c>
    </row>
    <row r="241" spans="1:14" x14ac:dyDescent="0.25">
      <c r="A241" s="21">
        <f t="shared" si="36"/>
        <v>237</v>
      </c>
      <c r="B241" s="302"/>
      <c r="C241" s="64" t="s">
        <v>302</v>
      </c>
      <c r="D241" s="53">
        <v>413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f t="shared" si="45"/>
        <v>0</v>
      </c>
    </row>
    <row r="242" spans="1:14" x14ac:dyDescent="0.25">
      <c r="A242" s="21">
        <f t="shared" si="36"/>
        <v>238</v>
      </c>
      <c r="B242" s="302"/>
      <c r="C242" s="64" t="s">
        <v>303</v>
      </c>
      <c r="D242" s="192">
        <v>414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f t="shared" si="45"/>
        <v>0</v>
      </c>
    </row>
    <row r="243" spans="1:14" ht="15.6" customHeight="1" outlineLevel="1" x14ac:dyDescent="0.25">
      <c r="A243" s="21">
        <f t="shared" si="36"/>
        <v>239</v>
      </c>
      <c r="B243" s="303"/>
      <c r="C243" s="44" t="s">
        <v>304</v>
      </c>
      <c r="D243" s="193">
        <v>411.1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f t="shared" si="45"/>
        <v>0</v>
      </c>
    </row>
    <row r="244" spans="1:14" outlineLevel="1" x14ac:dyDescent="0.25">
      <c r="A244" s="21">
        <f t="shared" si="36"/>
        <v>240</v>
      </c>
      <c r="B244" s="324" t="s">
        <v>305</v>
      </c>
      <c r="C244" s="316"/>
      <c r="D244" s="317"/>
      <c r="E244" s="45">
        <f>SUM(E238:E243)</f>
        <v>0</v>
      </c>
      <c r="F244" s="45">
        <f t="shared" ref="F244:L244" si="46">SUM(F238:F243)</f>
        <v>0</v>
      </c>
      <c r="G244" s="45">
        <f t="shared" si="46"/>
        <v>0</v>
      </c>
      <c r="H244" s="45">
        <f t="shared" si="46"/>
        <v>0</v>
      </c>
      <c r="I244" s="45">
        <f t="shared" si="46"/>
        <v>0</v>
      </c>
      <c r="J244" s="45">
        <f t="shared" si="46"/>
        <v>0</v>
      </c>
      <c r="K244" s="45">
        <f t="shared" si="46"/>
        <v>0</v>
      </c>
      <c r="L244" s="45">
        <f t="shared" si="46"/>
        <v>0</v>
      </c>
    </row>
    <row r="245" spans="1:14" ht="16.5" outlineLevel="1" thickBot="1" x14ac:dyDescent="0.3">
      <c r="A245" s="21">
        <f t="shared" si="36"/>
        <v>241</v>
      </c>
      <c r="B245" s="270" t="s">
        <v>306</v>
      </c>
      <c r="C245" s="270"/>
      <c r="D245" s="271"/>
      <c r="E245" s="56">
        <f>SUM(E86,E129,E150,E175,E181,E186,E191,E206,E219,E227,E230,E237,E244)</f>
        <v>254303470.82419229</v>
      </c>
      <c r="F245" s="56">
        <f t="shared" ref="F245:L245" si="47">SUM(F86,F129,F150,F175,F181,F186,F191,F206,F219,F227,F230,F237,F244)</f>
        <v>93645661.983311027</v>
      </c>
      <c r="G245" s="56">
        <f t="shared" si="47"/>
        <v>16125098.87640322</v>
      </c>
      <c r="H245" s="56">
        <f t="shared" si="47"/>
        <v>8245655.6382873617</v>
      </c>
      <c r="I245" s="56">
        <f t="shared" si="47"/>
        <v>872183.4727412879</v>
      </c>
      <c r="J245" s="56">
        <f t="shared" si="47"/>
        <v>8581212.9744007494</v>
      </c>
      <c r="K245" s="56">
        <f t="shared" si="47"/>
        <v>832656.0932916078</v>
      </c>
      <c r="L245" s="56">
        <f t="shared" si="47"/>
        <v>382605939.86262751</v>
      </c>
      <c r="M245" s="54"/>
      <c r="N245" s="38"/>
    </row>
    <row r="246" spans="1:14" ht="16.5" outlineLevel="1" thickBot="1" x14ac:dyDescent="0.3">
      <c r="A246" s="21">
        <f t="shared" si="36"/>
        <v>242</v>
      </c>
      <c r="B246" s="325" t="s">
        <v>307</v>
      </c>
      <c r="C246" s="325"/>
      <c r="D246" s="326"/>
      <c r="E246" s="56">
        <f>+E30-E245</f>
        <v>122429906.78095579</v>
      </c>
      <c r="F246" s="56">
        <f t="shared" ref="F246:L246" si="48">+F30-F245</f>
        <v>18372650.811856493</v>
      </c>
      <c r="G246" s="56">
        <f t="shared" si="48"/>
        <v>4214485.9967880547</v>
      </c>
      <c r="H246" s="56">
        <f t="shared" si="48"/>
        <v>463652.69059584849</v>
      </c>
      <c r="I246" s="56">
        <f t="shared" si="48"/>
        <v>625476.91070423019</v>
      </c>
      <c r="J246" s="56">
        <f t="shared" si="48"/>
        <v>-2885144.6948330477</v>
      </c>
      <c r="K246" s="56">
        <f t="shared" si="48"/>
        <v>846679.15274843655</v>
      </c>
      <c r="L246" s="56">
        <f t="shared" si="48"/>
        <v>144067707.64881581</v>
      </c>
      <c r="M246" s="54"/>
    </row>
    <row r="247" spans="1:14" x14ac:dyDescent="0.25">
      <c r="A247" s="21"/>
      <c r="B247" s="194"/>
      <c r="C247" s="194"/>
      <c r="D247" s="194"/>
      <c r="L247" s="102"/>
    </row>
    <row r="248" spans="1:14" x14ac:dyDescent="0.25">
      <c r="A248" s="21"/>
      <c r="B248" s="195"/>
      <c r="C248" s="195"/>
      <c r="D248" s="195"/>
      <c r="L248" s="102"/>
    </row>
    <row r="249" spans="1:14" x14ac:dyDescent="0.25">
      <c r="A249" s="21">
        <f>A246+1</f>
        <v>243</v>
      </c>
      <c r="B249" s="306" t="s">
        <v>308</v>
      </c>
      <c r="C249" s="190" t="s">
        <v>309</v>
      </c>
      <c r="D249" s="74">
        <v>301</v>
      </c>
      <c r="E249" s="54">
        <v>99267.155292274721</v>
      </c>
      <c r="F249" s="54">
        <v>45432.725267350506</v>
      </c>
      <c r="G249" s="54">
        <v>6671.6579107003527</v>
      </c>
      <c r="H249" s="54">
        <v>3393.0198836293084</v>
      </c>
      <c r="I249" s="54">
        <v>331.83464724377757</v>
      </c>
      <c r="J249" s="54">
        <v>3343.6934933678795</v>
      </c>
      <c r="K249" s="54">
        <v>251.87350543343928</v>
      </c>
      <c r="L249" s="54">
        <f>SUM(E249:K249)</f>
        <v>158691.96</v>
      </c>
    </row>
    <row r="250" spans="1:14" x14ac:dyDescent="0.25">
      <c r="A250" s="21">
        <f t="shared" ref="A250:A313" si="49">A249+1</f>
        <v>244</v>
      </c>
      <c r="B250" s="307"/>
      <c r="C250" s="190" t="s">
        <v>310</v>
      </c>
      <c r="D250" s="74">
        <v>302</v>
      </c>
      <c r="E250" s="54">
        <v>589843.50052071945</v>
      </c>
      <c r="F250" s="54">
        <v>269960.36736408505</v>
      </c>
      <c r="G250" s="54">
        <v>39642.861173342171</v>
      </c>
      <c r="H250" s="54">
        <v>20161.257966985046</v>
      </c>
      <c r="I250" s="54">
        <v>1971.7550014204971</v>
      </c>
      <c r="J250" s="54">
        <v>19868.16151817287</v>
      </c>
      <c r="K250" s="54">
        <v>1496.6274564417395</v>
      </c>
      <c r="L250" s="54">
        <f>SUM(E250:K250)</f>
        <v>942944.53100116679</v>
      </c>
    </row>
    <row r="251" spans="1:14" x14ac:dyDescent="0.25">
      <c r="A251" s="21">
        <f t="shared" si="49"/>
        <v>245</v>
      </c>
      <c r="B251" s="307"/>
      <c r="C251" s="107" t="s">
        <v>311</v>
      </c>
      <c r="D251" s="76">
        <v>303</v>
      </c>
      <c r="E251" s="54">
        <v>171180324.30222231</v>
      </c>
      <c r="F251" s="54">
        <v>54071410.459020071</v>
      </c>
      <c r="G251" s="54">
        <v>9199697.009187039</v>
      </c>
      <c r="H251" s="54">
        <v>4723700.6013932452</v>
      </c>
      <c r="I251" s="54">
        <v>484342.8311402651</v>
      </c>
      <c r="J251" s="54">
        <v>4961586.4254829735</v>
      </c>
      <c r="K251" s="54">
        <v>445589.78583416279</v>
      </c>
      <c r="L251" s="54">
        <f>SUM(E251:K251)</f>
        <v>245066651.41428009</v>
      </c>
    </row>
    <row r="252" spans="1:14" x14ac:dyDescent="0.25">
      <c r="A252" s="21">
        <f t="shared" si="49"/>
        <v>246</v>
      </c>
      <c r="B252" s="307"/>
      <c r="C252" s="321" t="s">
        <v>312</v>
      </c>
      <c r="D252" s="322"/>
      <c r="E252" s="45">
        <f t="shared" ref="E252:L252" si="50">SUM(E249:E251)</f>
        <v>171869434.95803532</v>
      </c>
      <c r="F252" s="45">
        <f t="shared" si="50"/>
        <v>54386803.551651508</v>
      </c>
      <c r="G252" s="45">
        <f t="shared" si="50"/>
        <v>9246011.5282710809</v>
      </c>
      <c r="H252" s="45">
        <f t="shared" si="50"/>
        <v>4747254.8792438591</v>
      </c>
      <c r="I252" s="45">
        <f t="shared" si="50"/>
        <v>486646.42078892939</v>
      </c>
      <c r="J252" s="45">
        <f t="shared" si="50"/>
        <v>4984798.2804945139</v>
      </c>
      <c r="K252" s="45">
        <f t="shared" si="50"/>
        <v>447338.28679603798</v>
      </c>
      <c r="L252" s="45">
        <f t="shared" si="50"/>
        <v>246168287.90528125</v>
      </c>
      <c r="M252" s="54"/>
    </row>
    <row r="253" spans="1:14" outlineLevel="1" x14ac:dyDescent="0.25">
      <c r="A253" s="21">
        <f t="shared" si="49"/>
        <v>247</v>
      </c>
      <c r="B253" s="302"/>
      <c r="C253" s="93" t="s">
        <v>313</v>
      </c>
      <c r="D253" s="73">
        <v>304</v>
      </c>
      <c r="E253" s="54">
        <v>1430.609620192404</v>
      </c>
      <c r="F253" s="54">
        <v>467.13366667333349</v>
      </c>
      <c r="G253" s="54">
        <v>88.851397027940564</v>
      </c>
      <c r="H253" s="54">
        <v>25.348180163603274</v>
      </c>
      <c r="I253" s="54">
        <v>10.92770055401108</v>
      </c>
      <c r="J253" s="54">
        <v>19.649435388707779</v>
      </c>
      <c r="K253" s="54">
        <v>0</v>
      </c>
      <c r="L253" s="54">
        <f>SUM(E253:K253)</f>
        <v>2042.5200000000002</v>
      </c>
    </row>
    <row r="254" spans="1:14" outlineLevel="1" x14ac:dyDescent="0.25">
      <c r="A254" s="21">
        <f t="shared" si="49"/>
        <v>248</v>
      </c>
      <c r="B254" s="302"/>
      <c r="C254" s="72" t="s">
        <v>314</v>
      </c>
      <c r="D254" s="74">
        <v>305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f>SUM(E254:K254)</f>
        <v>0</v>
      </c>
    </row>
    <row r="255" spans="1:14" outlineLevel="1" x14ac:dyDescent="0.25">
      <c r="A255" s="21">
        <f t="shared" si="49"/>
        <v>249</v>
      </c>
      <c r="B255" s="302"/>
      <c r="C255" s="72" t="s">
        <v>315</v>
      </c>
      <c r="D255" s="74">
        <v>311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f>SUM(E255:K255)</f>
        <v>0</v>
      </c>
    </row>
    <row r="256" spans="1:14" outlineLevel="1" x14ac:dyDescent="0.25">
      <c r="A256" s="21">
        <f t="shared" si="49"/>
        <v>250</v>
      </c>
      <c r="B256" s="302"/>
      <c r="C256" s="72" t="s">
        <v>316</v>
      </c>
      <c r="D256" s="74">
        <v>320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f>SUM(E256:K256)</f>
        <v>0</v>
      </c>
    </row>
    <row r="257" spans="1:15" outlineLevel="1" x14ac:dyDescent="0.25">
      <c r="A257" s="21">
        <f t="shared" si="49"/>
        <v>251</v>
      </c>
      <c r="B257" s="302"/>
      <c r="C257" s="75" t="s">
        <v>317</v>
      </c>
      <c r="D257" s="76">
        <v>321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f>SUM(E257:K257)</f>
        <v>0</v>
      </c>
    </row>
    <row r="258" spans="1:15" outlineLevel="1" x14ac:dyDescent="0.25">
      <c r="A258" s="21">
        <f t="shared" si="49"/>
        <v>252</v>
      </c>
      <c r="B258" s="307"/>
      <c r="C258" s="314" t="s">
        <v>318</v>
      </c>
      <c r="D258" s="315"/>
      <c r="E258" s="45">
        <f t="shared" ref="E258:L258" si="51">SUM(E253:E257)</f>
        <v>1430.609620192404</v>
      </c>
      <c r="F258" s="45">
        <f t="shared" si="51"/>
        <v>467.13366667333349</v>
      </c>
      <c r="G258" s="45">
        <f t="shared" si="51"/>
        <v>88.851397027940564</v>
      </c>
      <c r="H258" s="45">
        <f t="shared" si="51"/>
        <v>25.348180163603274</v>
      </c>
      <c r="I258" s="45">
        <f t="shared" si="51"/>
        <v>10.92770055401108</v>
      </c>
      <c r="J258" s="45">
        <f t="shared" si="51"/>
        <v>19.649435388707779</v>
      </c>
      <c r="K258" s="45">
        <f t="shared" si="51"/>
        <v>0</v>
      </c>
      <c r="L258" s="45">
        <f t="shared" si="51"/>
        <v>2042.5200000000002</v>
      </c>
      <c r="M258" s="54"/>
    </row>
    <row r="259" spans="1:15" outlineLevel="1" x14ac:dyDescent="0.25">
      <c r="A259" s="21">
        <f t="shared" si="49"/>
        <v>253</v>
      </c>
      <c r="B259" s="307"/>
      <c r="C259" s="114" t="s">
        <v>319</v>
      </c>
      <c r="D259" s="196">
        <v>350.1</v>
      </c>
      <c r="E259" s="54">
        <v>906252.94295320474</v>
      </c>
      <c r="F259" s="54">
        <v>299019.63572043669</v>
      </c>
      <c r="G259" s="54">
        <v>63436.639328471952</v>
      </c>
      <c r="H259" s="54">
        <v>29217.811023424933</v>
      </c>
      <c r="I259" s="54">
        <v>7334.3355095963343</v>
      </c>
      <c r="J259" s="54">
        <v>30863.435823760359</v>
      </c>
      <c r="K259" s="54">
        <v>6771.3996411048374</v>
      </c>
      <c r="L259" s="54">
        <f t="shared" ref="L259:L271" si="52">SUM(E259:K259)</f>
        <v>1342896.1999999997</v>
      </c>
    </row>
    <row r="260" spans="1:15" outlineLevel="1" x14ac:dyDescent="0.25">
      <c r="A260" s="21">
        <f t="shared" si="49"/>
        <v>254</v>
      </c>
      <c r="B260" s="307"/>
      <c r="C260" s="190" t="s">
        <v>320</v>
      </c>
      <c r="D260" s="187">
        <v>350.2</v>
      </c>
      <c r="E260" s="54">
        <v>25021.904191540038</v>
      </c>
      <c r="F260" s="54">
        <v>8256.0180737226165</v>
      </c>
      <c r="G260" s="54">
        <v>1751.5038421147151</v>
      </c>
      <c r="H260" s="54">
        <v>806.71215889492703</v>
      </c>
      <c r="I260" s="54">
        <v>202.50311114212363</v>
      </c>
      <c r="J260" s="54">
        <v>852.14833254754217</v>
      </c>
      <c r="K260" s="54">
        <v>186.96029003803486</v>
      </c>
      <c r="L260" s="54">
        <f t="shared" si="52"/>
        <v>37077.750000000007</v>
      </c>
    </row>
    <row r="261" spans="1:15" outlineLevel="1" x14ac:dyDescent="0.25">
      <c r="A261" s="21">
        <f t="shared" si="49"/>
        <v>255</v>
      </c>
      <c r="B261" s="307"/>
      <c r="C261" s="190" t="s">
        <v>314</v>
      </c>
      <c r="D261" s="187">
        <v>351</v>
      </c>
      <c r="E261" s="54">
        <v>770565.14800580929</v>
      </c>
      <c r="F261" s="54">
        <v>254249.22660632854</v>
      </c>
      <c r="G261" s="54">
        <v>53938.653389464584</v>
      </c>
      <c r="H261" s="54">
        <v>24843.204152589155</v>
      </c>
      <c r="I261" s="54">
        <v>6236.2096271484179</v>
      </c>
      <c r="J261" s="54">
        <v>26242.439462877108</v>
      </c>
      <c r="K261" s="54">
        <v>5757.5587557831068</v>
      </c>
      <c r="L261" s="54">
        <f t="shared" si="52"/>
        <v>1141832.4400000002</v>
      </c>
    </row>
    <row r="262" spans="1:15" x14ac:dyDescent="0.25">
      <c r="A262" s="21">
        <f t="shared" si="49"/>
        <v>256</v>
      </c>
      <c r="B262" s="307"/>
      <c r="C262" s="190" t="s">
        <v>321</v>
      </c>
      <c r="D262" s="187">
        <v>352</v>
      </c>
      <c r="E262" s="54">
        <v>11351545.594967019</v>
      </c>
      <c r="F262" s="54">
        <v>3745460.9720878294</v>
      </c>
      <c r="G262" s="54">
        <v>794594.83064631629</v>
      </c>
      <c r="H262" s="54">
        <v>365976.53734147828</v>
      </c>
      <c r="I262" s="54">
        <v>91868.439814012789</v>
      </c>
      <c r="J262" s="54">
        <v>386589.30897269899</v>
      </c>
      <c r="K262" s="54">
        <v>84817.216170644664</v>
      </c>
      <c r="L262" s="54">
        <f t="shared" si="52"/>
        <v>16820852.899999999</v>
      </c>
    </row>
    <row r="263" spans="1:15" outlineLevel="1" x14ac:dyDescent="0.25">
      <c r="A263" s="21">
        <f t="shared" si="49"/>
        <v>257</v>
      </c>
      <c r="B263" s="307"/>
      <c r="C263" s="190" t="s">
        <v>322</v>
      </c>
      <c r="D263" s="187">
        <v>352.1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f t="shared" si="52"/>
        <v>0</v>
      </c>
    </row>
    <row r="264" spans="1:15" outlineLevel="1" x14ac:dyDescent="0.25">
      <c r="A264" s="21">
        <f t="shared" si="49"/>
        <v>258</v>
      </c>
      <c r="B264" s="307"/>
      <c r="C264" s="190" t="s">
        <v>323</v>
      </c>
      <c r="D264" s="187">
        <v>352.2</v>
      </c>
      <c r="E264" s="54">
        <v>1186184.0329378028</v>
      </c>
      <c r="F264" s="54">
        <v>391383.35514875693</v>
      </c>
      <c r="G264" s="54">
        <v>83031.486142774578</v>
      </c>
      <c r="H264" s="54">
        <v>38242.856128490792</v>
      </c>
      <c r="I264" s="54">
        <v>9599.8272241099257</v>
      </c>
      <c r="J264" s="54">
        <v>40396.795464680217</v>
      </c>
      <c r="K264" s="54">
        <v>8863.006953384398</v>
      </c>
      <c r="L264" s="54">
        <f t="shared" si="52"/>
        <v>1757701.3599999999</v>
      </c>
    </row>
    <row r="265" spans="1:15" outlineLevel="1" x14ac:dyDescent="0.25">
      <c r="A265" s="21">
        <f t="shared" si="49"/>
        <v>259</v>
      </c>
      <c r="B265" s="307"/>
      <c r="C265" s="190" t="s">
        <v>324</v>
      </c>
      <c r="D265" s="187">
        <v>352.3</v>
      </c>
      <c r="E265" s="54">
        <v>2824536.2576903366</v>
      </c>
      <c r="F265" s="54">
        <v>931960.34222130117</v>
      </c>
      <c r="G265" s="54">
        <v>197714.21350136888</v>
      </c>
      <c r="H265" s="54">
        <v>91063.722603844246</v>
      </c>
      <c r="I265" s="54">
        <v>22859.066813524569</v>
      </c>
      <c r="J265" s="54">
        <v>96192.673578563292</v>
      </c>
      <c r="K265" s="54">
        <v>21104.553591060219</v>
      </c>
      <c r="L265" s="54">
        <f t="shared" si="52"/>
        <v>4185430.8299999982</v>
      </c>
    </row>
    <row r="266" spans="1:15" outlineLevel="1" x14ac:dyDescent="0.25">
      <c r="A266" s="21">
        <f t="shared" si="49"/>
        <v>260</v>
      </c>
      <c r="B266" s="307"/>
      <c r="C266" s="190" t="s">
        <v>325</v>
      </c>
      <c r="D266" s="187">
        <v>353</v>
      </c>
      <c r="E266" s="54">
        <v>2307580.0830281056</v>
      </c>
      <c r="F266" s="54">
        <v>761389.80975251703</v>
      </c>
      <c r="G266" s="54">
        <v>161527.88974300527</v>
      </c>
      <c r="H266" s="54">
        <v>74396.932237952278</v>
      </c>
      <c r="I266" s="54">
        <v>18675.323126718064</v>
      </c>
      <c r="J266" s="54">
        <v>78587.1652660697</v>
      </c>
      <c r="K266" s="54">
        <v>17241.926845631249</v>
      </c>
      <c r="L266" s="54">
        <f t="shared" si="52"/>
        <v>3419399.129999999</v>
      </c>
    </row>
    <row r="267" spans="1:15" outlineLevel="1" x14ac:dyDescent="0.25">
      <c r="A267" s="21">
        <f t="shared" si="49"/>
        <v>261</v>
      </c>
      <c r="B267" s="307"/>
      <c r="C267" s="190" t="s">
        <v>326</v>
      </c>
      <c r="D267" s="187">
        <v>354</v>
      </c>
      <c r="E267" s="54">
        <v>15095997.60206666</v>
      </c>
      <c r="F267" s="54">
        <v>4980949.015290143</v>
      </c>
      <c r="G267" s="54">
        <v>1056702.0638466813</v>
      </c>
      <c r="H267" s="54">
        <v>486698.56310749077</v>
      </c>
      <c r="I267" s="54">
        <v>122172.41568873526</v>
      </c>
      <c r="J267" s="54">
        <v>514110.72020218812</v>
      </c>
      <c r="K267" s="54">
        <v>112795.25604810307</v>
      </c>
      <c r="L267" s="54">
        <f t="shared" si="52"/>
        <v>22369425.63625</v>
      </c>
    </row>
    <row r="268" spans="1:15" outlineLevel="1" x14ac:dyDescent="0.25">
      <c r="A268" s="21">
        <f t="shared" si="49"/>
        <v>262</v>
      </c>
      <c r="B268" s="307"/>
      <c r="C268" s="190" t="s">
        <v>327</v>
      </c>
      <c r="D268" s="187">
        <v>355</v>
      </c>
      <c r="E268" s="54">
        <v>1902678.9052892015</v>
      </c>
      <c r="F268" s="54">
        <v>627792.00616831984</v>
      </c>
      <c r="G268" s="54">
        <v>133185.28387825095</v>
      </c>
      <c r="H268" s="54">
        <v>61342.821698144224</v>
      </c>
      <c r="I268" s="54">
        <v>15398.444294092675</v>
      </c>
      <c r="J268" s="54">
        <v>64797.812512756849</v>
      </c>
      <c r="K268" s="54">
        <v>14216.559909233103</v>
      </c>
      <c r="L268" s="54">
        <f t="shared" si="52"/>
        <v>2819411.8337499988</v>
      </c>
    </row>
    <row r="269" spans="1:15" outlineLevel="1" x14ac:dyDescent="0.25">
      <c r="A269" s="21">
        <f t="shared" si="49"/>
        <v>263</v>
      </c>
      <c r="B269" s="307"/>
      <c r="C269" s="190" t="s">
        <v>328</v>
      </c>
      <c r="D269" s="187">
        <v>356</v>
      </c>
      <c r="E269" s="54">
        <v>1928877.373458616</v>
      </c>
      <c r="F269" s="54">
        <v>636436.23344434239</v>
      </c>
      <c r="G269" s="54">
        <v>135019.145813977</v>
      </c>
      <c r="H269" s="54">
        <v>62187.466560298009</v>
      </c>
      <c r="I269" s="54">
        <v>15610.469377030131</v>
      </c>
      <c r="J269" s="54">
        <v>65690.030019265192</v>
      </c>
      <c r="K269" s="54">
        <v>14412.311326471843</v>
      </c>
      <c r="L269" s="54">
        <f t="shared" si="52"/>
        <v>2858233.0300000003</v>
      </c>
    </row>
    <row r="270" spans="1:15" outlineLevel="1" x14ac:dyDescent="0.25">
      <c r="A270" s="21">
        <f t="shared" si="49"/>
        <v>264</v>
      </c>
      <c r="B270" s="307"/>
      <c r="C270" s="190" t="s">
        <v>316</v>
      </c>
      <c r="D270" s="117">
        <v>357</v>
      </c>
      <c r="E270" s="54">
        <v>326898.95420580462</v>
      </c>
      <c r="F270" s="54">
        <v>107860.84278576385</v>
      </c>
      <c r="G270" s="54">
        <v>22882.542027650099</v>
      </c>
      <c r="H270" s="54">
        <v>10539.300249459857</v>
      </c>
      <c r="I270" s="54">
        <v>2645.6042173706246</v>
      </c>
      <c r="J270" s="54">
        <v>11132.901661105221</v>
      </c>
      <c r="K270" s="54">
        <v>2442.544852845826</v>
      </c>
      <c r="L270" s="54">
        <f t="shared" si="52"/>
        <v>484402.69000000012</v>
      </c>
    </row>
    <row r="271" spans="1:15" outlineLevel="1" x14ac:dyDescent="0.25">
      <c r="A271" s="21">
        <f t="shared" si="49"/>
        <v>265</v>
      </c>
      <c r="B271" s="307"/>
      <c r="C271" s="197" t="s">
        <v>329</v>
      </c>
      <c r="D271" s="119">
        <v>358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f t="shared" si="52"/>
        <v>0</v>
      </c>
    </row>
    <row r="272" spans="1:15" outlineLevel="1" x14ac:dyDescent="0.25">
      <c r="A272" s="21">
        <f t="shared" si="49"/>
        <v>266</v>
      </c>
      <c r="B272" s="307"/>
      <c r="C272" s="304" t="s">
        <v>330</v>
      </c>
      <c r="D272" s="305"/>
      <c r="E272" s="45">
        <f t="shared" ref="E272:L272" si="53">SUM(E259:E271)</f>
        <v>38626138.798794098</v>
      </c>
      <c r="F272" s="45">
        <f t="shared" si="53"/>
        <v>12744757.457299462</v>
      </c>
      <c r="G272" s="45">
        <f t="shared" si="53"/>
        <v>2703784.2521600756</v>
      </c>
      <c r="H272" s="45">
        <f t="shared" si="53"/>
        <v>1245315.9272620678</v>
      </c>
      <c r="I272" s="45">
        <f t="shared" si="53"/>
        <v>312602.63880348095</v>
      </c>
      <c r="J272" s="45">
        <f t="shared" si="53"/>
        <v>1315455.4312965125</v>
      </c>
      <c r="K272" s="45">
        <f t="shared" si="53"/>
        <v>288609.29438430036</v>
      </c>
      <c r="L272" s="45">
        <f t="shared" si="53"/>
        <v>57236663.799999997</v>
      </c>
      <c r="M272" s="54"/>
      <c r="O272" s="54"/>
    </row>
    <row r="273" spans="1:13" outlineLevel="1" x14ac:dyDescent="0.25">
      <c r="A273" s="21">
        <f t="shared" si="49"/>
        <v>267</v>
      </c>
      <c r="B273" s="307"/>
      <c r="C273" s="190" t="s">
        <v>313</v>
      </c>
      <c r="D273" s="74">
        <v>360</v>
      </c>
      <c r="E273" s="54">
        <v>1193904.2718374364</v>
      </c>
      <c r="F273" s="54">
        <v>389842.81406228105</v>
      </c>
      <c r="G273" s="54">
        <v>74150.251035020672</v>
      </c>
      <c r="H273" s="54">
        <v>21154.129088381756</v>
      </c>
      <c r="I273" s="54">
        <v>9119.6285755715053</v>
      </c>
      <c r="J273" s="54">
        <v>16398.285401308021</v>
      </c>
      <c r="K273" s="54">
        <v>0</v>
      </c>
      <c r="L273" s="54">
        <f t="shared" ref="L273:L282" si="54">SUM(E273:K273)</f>
        <v>1704569.3799999994</v>
      </c>
    </row>
    <row r="274" spans="1:13" outlineLevel="1" x14ac:dyDescent="0.25">
      <c r="A274" s="21">
        <f t="shared" si="49"/>
        <v>268</v>
      </c>
      <c r="B274" s="307"/>
      <c r="C274" s="190" t="s">
        <v>314</v>
      </c>
      <c r="D274" s="74">
        <v>361</v>
      </c>
      <c r="E274" s="54">
        <v>2910641.9376867535</v>
      </c>
      <c r="F274" s="54">
        <v>950405.21294825885</v>
      </c>
      <c r="G274" s="54">
        <v>180772.3076661533</v>
      </c>
      <c r="H274" s="54">
        <v>51572.053750274994</v>
      </c>
      <c r="I274" s="54">
        <v>22232.916000320001</v>
      </c>
      <c r="J274" s="54">
        <v>39977.691948238964</v>
      </c>
      <c r="K274" s="54">
        <v>0</v>
      </c>
      <c r="L274" s="54">
        <f t="shared" si="54"/>
        <v>4155602.1199999996</v>
      </c>
    </row>
    <row r="275" spans="1:13" outlineLevel="1" x14ac:dyDescent="0.25">
      <c r="A275" s="21">
        <f t="shared" si="49"/>
        <v>269</v>
      </c>
      <c r="B275" s="307"/>
      <c r="C275" s="190" t="s">
        <v>331</v>
      </c>
      <c r="D275" s="74">
        <v>362</v>
      </c>
      <c r="E275" s="54">
        <v>2579779.8571531433</v>
      </c>
      <c r="F275" s="54">
        <v>842369.57928458566</v>
      </c>
      <c r="G275" s="54">
        <v>160223.33493169866</v>
      </c>
      <c r="H275" s="54">
        <v>45709.691643732869</v>
      </c>
      <c r="I275" s="54">
        <v>19705.628549070982</v>
      </c>
      <c r="J275" s="54">
        <v>35433.298437768761</v>
      </c>
      <c r="K275" s="54">
        <v>0</v>
      </c>
      <c r="L275" s="54">
        <f t="shared" si="54"/>
        <v>3683221.39</v>
      </c>
    </row>
    <row r="276" spans="1:13" outlineLevel="1" x14ac:dyDescent="0.25">
      <c r="A276" s="21">
        <f t="shared" si="49"/>
        <v>270</v>
      </c>
      <c r="B276" s="307"/>
      <c r="C276" s="190" t="s">
        <v>328</v>
      </c>
      <c r="D276" s="74">
        <v>363</v>
      </c>
      <c r="E276" s="54">
        <v>2790476.6761055226</v>
      </c>
      <c r="F276" s="54">
        <v>911167.92664953298</v>
      </c>
      <c r="G276" s="54">
        <v>173309.15963819277</v>
      </c>
      <c r="H276" s="54">
        <v>49442.911979539589</v>
      </c>
      <c r="I276" s="54">
        <v>21315.034576191523</v>
      </c>
      <c r="J276" s="54">
        <v>38327.221051021028</v>
      </c>
      <c r="K276" s="54">
        <v>0</v>
      </c>
      <c r="L276" s="54">
        <f t="shared" si="54"/>
        <v>3984038.9300000011</v>
      </c>
    </row>
    <row r="277" spans="1:13" outlineLevel="1" x14ac:dyDescent="0.25">
      <c r="A277" s="21">
        <f t="shared" si="49"/>
        <v>271</v>
      </c>
      <c r="B277" s="307"/>
      <c r="C277" s="190" t="s">
        <v>332</v>
      </c>
      <c r="D277" s="95">
        <v>363.1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f t="shared" si="54"/>
        <v>0</v>
      </c>
    </row>
    <row r="278" spans="1:13" outlineLevel="1" x14ac:dyDescent="0.25">
      <c r="A278" s="21">
        <f t="shared" si="49"/>
        <v>272</v>
      </c>
      <c r="B278" s="307"/>
      <c r="C278" s="190" t="s">
        <v>333</v>
      </c>
      <c r="D278" s="95">
        <v>363.2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f t="shared" si="54"/>
        <v>0</v>
      </c>
    </row>
    <row r="279" spans="1:13" outlineLevel="1" x14ac:dyDescent="0.25">
      <c r="A279" s="21">
        <f t="shared" si="49"/>
        <v>273</v>
      </c>
      <c r="B279" s="307"/>
      <c r="C279" s="190" t="s">
        <v>334</v>
      </c>
      <c r="D279" s="95">
        <v>363.3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f t="shared" si="54"/>
        <v>0</v>
      </c>
    </row>
    <row r="280" spans="1:13" outlineLevel="1" x14ac:dyDescent="0.25">
      <c r="A280" s="21">
        <f t="shared" si="49"/>
        <v>274</v>
      </c>
      <c r="B280" s="307"/>
      <c r="C280" s="190" t="s">
        <v>335</v>
      </c>
      <c r="D280" s="95">
        <v>363.4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f t="shared" si="54"/>
        <v>0</v>
      </c>
    </row>
    <row r="281" spans="1:13" outlineLevel="1" x14ac:dyDescent="0.25">
      <c r="A281" s="21">
        <f t="shared" si="49"/>
        <v>275</v>
      </c>
      <c r="B281" s="307"/>
      <c r="C281" s="190" t="s">
        <v>336</v>
      </c>
      <c r="D281" s="95">
        <v>363.5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f t="shared" si="54"/>
        <v>0</v>
      </c>
    </row>
    <row r="282" spans="1:13" outlineLevel="1" x14ac:dyDescent="0.25">
      <c r="A282" s="21">
        <f t="shared" si="49"/>
        <v>276</v>
      </c>
      <c r="B282" s="307"/>
      <c r="C282" s="190" t="s">
        <v>337</v>
      </c>
      <c r="D282" s="95">
        <v>363.6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f t="shared" si="54"/>
        <v>0</v>
      </c>
    </row>
    <row r="283" spans="1:13" outlineLevel="1" x14ac:dyDescent="0.25">
      <c r="A283" s="21">
        <f t="shared" si="49"/>
        <v>277</v>
      </c>
      <c r="B283" s="307"/>
      <c r="C283" s="304" t="s">
        <v>338</v>
      </c>
      <c r="D283" s="305"/>
      <c r="E283" s="45">
        <f t="shared" ref="E283:L283" si="55">SUM(E273:E282)</f>
        <v>9474802.7427828573</v>
      </c>
      <c r="F283" s="45">
        <f t="shared" si="55"/>
        <v>3093785.5329446588</v>
      </c>
      <c r="G283" s="45">
        <f t="shared" si="55"/>
        <v>588455.05327106535</v>
      </c>
      <c r="H283" s="45">
        <f t="shared" si="55"/>
        <v>167878.78646192921</v>
      </c>
      <c r="I283" s="45">
        <f t="shared" si="55"/>
        <v>72373.20770115401</v>
      </c>
      <c r="J283" s="45">
        <f t="shared" si="55"/>
        <v>130136.49683833677</v>
      </c>
      <c r="K283" s="45">
        <f t="shared" si="55"/>
        <v>0</v>
      </c>
      <c r="L283" s="45">
        <f t="shared" si="55"/>
        <v>13527431.82</v>
      </c>
      <c r="M283" s="54"/>
    </row>
    <row r="284" spans="1:13" outlineLevel="1" x14ac:dyDescent="0.25">
      <c r="A284" s="21">
        <f t="shared" si="49"/>
        <v>278</v>
      </c>
      <c r="B284" s="307"/>
      <c r="C284" s="190" t="s">
        <v>339</v>
      </c>
      <c r="D284" s="95">
        <v>364.1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f t="shared" ref="L284:L292" si="56">SUM(E284:K284)</f>
        <v>0</v>
      </c>
    </row>
    <row r="285" spans="1:13" outlineLevel="1" x14ac:dyDescent="0.25">
      <c r="A285" s="21">
        <f t="shared" si="49"/>
        <v>279</v>
      </c>
      <c r="B285" s="307"/>
      <c r="C285" s="190" t="s">
        <v>340</v>
      </c>
      <c r="D285" s="95">
        <v>364.2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f t="shared" si="56"/>
        <v>0</v>
      </c>
    </row>
    <row r="286" spans="1:13" outlineLevel="1" x14ac:dyDescent="0.25">
      <c r="A286" s="21">
        <f t="shared" si="49"/>
        <v>280</v>
      </c>
      <c r="B286" s="307"/>
      <c r="C286" s="190" t="s">
        <v>341</v>
      </c>
      <c r="D286" s="95">
        <v>364.3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f t="shared" si="56"/>
        <v>0</v>
      </c>
    </row>
    <row r="287" spans="1:13" outlineLevel="1" x14ac:dyDescent="0.25">
      <c r="A287" s="21">
        <f t="shared" si="49"/>
        <v>281</v>
      </c>
      <c r="B287" s="307"/>
      <c r="C287" s="190" t="s">
        <v>342</v>
      </c>
      <c r="D287" s="95">
        <v>364.4</v>
      </c>
      <c r="E287" s="54">
        <v>1987108.2524170484</v>
      </c>
      <c r="F287" s="54">
        <v>648845.88424868486</v>
      </c>
      <c r="G287" s="54">
        <v>123414.06193623872</v>
      </c>
      <c r="H287" s="54">
        <v>35208.471462729249</v>
      </c>
      <c r="I287" s="54">
        <v>15178.511065721312</v>
      </c>
      <c r="J287" s="54">
        <v>27292.948869577394</v>
      </c>
      <c r="K287" s="54">
        <v>0</v>
      </c>
      <c r="L287" s="54">
        <f t="shared" si="56"/>
        <v>2837048.1300000008</v>
      </c>
    </row>
    <row r="288" spans="1:13" outlineLevel="1" x14ac:dyDescent="0.25">
      <c r="A288" s="21">
        <f t="shared" si="49"/>
        <v>282</v>
      </c>
      <c r="B288" s="307"/>
      <c r="C288" s="190" t="s">
        <v>335</v>
      </c>
      <c r="D288" s="95">
        <v>364.5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f t="shared" si="56"/>
        <v>0</v>
      </c>
    </row>
    <row r="289" spans="1:13" outlineLevel="1" x14ac:dyDescent="0.25">
      <c r="A289" s="21">
        <f t="shared" si="49"/>
        <v>283</v>
      </c>
      <c r="B289" s="307"/>
      <c r="C289" s="190" t="s">
        <v>343</v>
      </c>
      <c r="D289" s="95">
        <v>364.6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f t="shared" si="56"/>
        <v>0</v>
      </c>
    </row>
    <row r="290" spans="1:13" outlineLevel="1" x14ac:dyDescent="0.25">
      <c r="A290" s="21">
        <f t="shared" si="49"/>
        <v>284</v>
      </c>
      <c r="B290" s="307"/>
      <c r="C290" s="190" t="s">
        <v>344</v>
      </c>
      <c r="D290" s="95">
        <v>364.7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f t="shared" si="56"/>
        <v>0</v>
      </c>
    </row>
    <row r="291" spans="1:13" outlineLevel="1" x14ac:dyDescent="0.25">
      <c r="A291" s="21">
        <f t="shared" si="49"/>
        <v>285</v>
      </c>
      <c r="B291" s="307"/>
      <c r="C291" s="190" t="s">
        <v>336</v>
      </c>
      <c r="D291" s="95">
        <v>364.8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f t="shared" si="56"/>
        <v>0</v>
      </c>
    </row>
    <row r="292" spans="1:13" outlineLevel="1" x14ac:dyDescent="0.25">
      <c r="A292" s="21">
        <f t="shared" si="49"/>
        <v>286</v>
      </c>
      <c r="B292" s="307"/>
      <c r="C292" s="190" t="s">
        <v>345</v>
      </c>
      <c r="D292" s="95">
        <v>364.9</v>
      </c>
      <c r="E292" s="54">
        <v>960115.1812556251</v>
      </c>
      <c r="F292" s="54">
        <v>313504.20039000775</v>
      </c>
      <c r="G292" s="54">
        <v>59630.226134522687</v>
      </c>
      <c r="H292" s="54">
        <v>17011.749570791413</v>
      </c>
      <c r="I292" s="54">
        <v>7333.832409648192</v>
      </c>
      <c r="J292" s="54">
        <v>13187.190239404788</v>
      </c>
      <c r="K292" s="54">
        <v>0</v>
      </c>
      <c r="L292" s="54">
        <f t="shared" si="56"/>
        <v>1370782.38</v>
      </c>
    </row>
    <row r="293" spans="1:13" outlineLevel="1" x14ac:dyDescent="0.25">
      <c r="A293" s="21">
        <f t="shared" si="49"/>
        <v>287</v>
      </c>
      <c r="B293" s="307"/>
      <c r="C293" s="304" t="s">
        <v>346</v>
      </c>
      <c r="D293" s="305"/>
      <c r="E293" s="45">
        <f t="shared" ref="E293:L293" si="57">SUM(E284:E292)</f>
        <v>2947223.4336726735</v>
      </c>
      <c r="F293" s="45">
        <f t="shared" si="57"/>
        <v>962350.08463869267</v>
      </c>
      <c r="G293" s="45">
        <f t="shared" si="57"/>
        <v>183044.28807076142</v>
      </c>
      <c r="H293" s="45">
        <f t="shared" si="57"/>
        <v>52220.221033520662</v>
      </c>
      <c r="I293" s="45">
        <f t="shared" si="57"/>
        <v>22512.343475369504</v>
      </c>
      <c r="J293" s="45">
        <f t="shared" si="57"/>
        <v>40480.139108982185</v>
      </c>
      <c r="K293" s="45">
        <f t="shared" si="57"/>
        <v>0</v>
      </c>
      <c r="L293" s="45">
        <f t="shared" si="57"/>
        <v>4207830.5100000007</v>
      </c>
      <c r="M293" s="54"/>
    </row>
    <row r="294" spans="1:13" outlineLevel="1" x14ac:dyDescent="0.25">
      <c r="A294" s="21">
        <f t="shared" si="49"/>
        <v>288</v>
      </c>
      <c r="B294" s="307"/>
      <c r="C294" s="190" t="s">
        <v>313</v>
      </c>
      <c r="D294" s="95">
        <v>365.1</v>
      </c>
    </row>
    <row r="295" spans="1:13" outlineLevel="1" x14ac:dyDescent="0.25">
      <c r="A295" s="21">
        <f t="shared" si="49"/>
        <v>289</v>
      </c>
      <c r="B295" s="307"/>
      <c r="C295" s="190" t="s">
        <v>320</v>
      </c>
      <c r="D295" s="95">
        <v>365.2</v>
      </c>
    </row>
    <row r="296" spans="1:13" outlineLevel="1" x14ac:dyDescent="0.25">
      <c r="A296" s="21">
        <f t="shared" si="49"/>
        <v>290</v>
      </c>
      <c r="B296" s="307"/>
      <c r="C296" s="190" t="s">
        <v>314</v>
      </c>
      <c r="D296" s="74">
        <v>366</v>
      </c>
    </row>
    <row r="297" spans="1:13" x14ac:dyDescent="0.25">
      <c r="A297" s="21">
        <f t="shared" si="49"/>
        <v>291</v>
      </c>
      <c r="B297" s="307"/>
      <c r="C297" s="190" t="s">
        <v>347</v>
      </c>
      <c r="D297" s="74">
        <v>367</v>
      </c>
    </row>
    <row r="298" spans="1:13" outlineLevel="1" x14ac:dyDescent="0.25">
      <c r="A298" s="21">
        <f t="shared" si="49"/>
        <v>292</v>
      </c>
      <c r="B298" s="307"/>
      <c r="C298" s="190" t="s">
        <v>326</v>
      </c>
      <c r="D298" s="74">
        <v>368</v>
      </c>
    </row>
    <row r="299" spans="1:13" outlineLevel="1" x14ac:dyDescent="0.25">
      <c r="A299" s="21">
        <f t="shared" si="49"/>
        <v>293</v>
      </c>
      <c r="B299" s="307"/>
      <c r="C299" s="190" t="s">
        <v>348</v>
      </c>
      <c r="D299" s="74">
        <v>369</v>
      </c>
    </row>
    <row r="300" spans="1:13" ht="14.45" customHeight="1" outlineLevel="1" x14ac:dyDescent="0.25">
      <c r="A300" s="21">
        <f t="shared" si="49"/>
        <v>294</v>
      </c>
      <c r="B300" s="307"/>
      <c r="C300" s="190" t="s">
        <v>349</v>
      </c>
      <c r="D300" s="74">
        <v>370</v>
      </c>
    </row>
    <row r="301" spans="1:13" ht="14.45" customHeight="1" outlineLevel="1" x14ac:dyDescent="0.25">
      <c r="A301" s="21">
        <f t="shared" si="49"/>
        <v>295</v>
      </c>
      <c r="B301" s="307"/>
      <c r="C301" s="190" t="s">
        <v>316</v>
      </c>
      <c r="D301" s="74">
        <v>371</v>
      </c>
    </row>
    <row r="302" spans="1:13" ht="14.45" customHeight="1" outlineLevel="1" x14ac:dyDescent="0.25">
      <c r="A302" s="21">
        <f t="shared" si="49"/>
        <v>296</v>
      </c>
      <c r="B302" s="307"/>
      <c r="C302" s="197" t="s">
        <v>350</v>
      </c>
      <c r="D302" s="123">
        <v>372</v>
      </c>
    </row>
    <row r="303" spans="1:13" ht="14.45" customHeight="1" outlineLevel="1" x14ac:dyDescent="0.25">
      <c r="A303" s="21">
        <f t="shared" si="49"/>
        <v>297</v>
      </c>
      <c r="B303" s="307"/>
      <c r="C303" s="304" t="s">
        <v>351</v>
      </c>
      <c r="D303" s="305"/>
      <c r="E303" s="45">
        <f t="shared" ref="E303:L303" si="58">SUM(E294:E302)</f>
        <v>0</v>
      </c>
      <c r="F303" s="45">
        <f t="shared" si="58"/>
        <v>0</v>
      </c>
      <c r="G303" s="45">
        <f t="shared" si="58"/>
        <v>0</v>
      </c>
      <c r="H303" s="45">
        <f t="shared" si="58"/>
        <v>0</v>
      </c>
      <c r="I303" s="45">
        <f t="shared" si="58"/>
        <v>0</v>
      </c>
      <c r="J303" s="45">
        <f t="shared" si="58"/>
        <v>0</v>
      </c>
      <c r="K303" s="45">
        <f t="shared" si="58"/>
        <v>0</v>
      </c>
      <c r="L303" s="45">
        <f t="shared" si="58"/>
        <v>0</v>
      </c>
    </row>
    <row r="304" spans="1:13" ht="14.45" customHeight="1" outlineLevel="1" x14ac:dyDescent="0.25">
      <c r="A304" s="21">
        <f t="shared" si="49"/>
        <v>298</v>
      </c>
      <c r="B304" s="307"/>
      <c r="C304" s="190" t="s">
        <v>313</v>
      </c>
      <c r="D304" s="74">
        <v>374</v>
      </c>
      <c r="E304" s="54">
        <v>15469248.582433097</v>
      </c>
      <c r="F304" s="54">
        <v>5175370.7480469551</v>
      </c>
      <c r="G304" s="54">
        <v>1517773.9518791386</v>
      </c>
      <c r="H304" s="54">
        <v>705532.18544381065</v>
      </c>
      <c r="I304" s="54">
        <v>62143.042349822972</v>
      </c>
      <c r="J304" s="54">
        <v>848492.92853575072</v>
      </c>
      <c r="K304" s="54">
        <v>30210.731311435062</v>
      </c>
      <c r="L304" s="54">
        <f t="shared" ref="L304:L318" si="59">SUM(E304:K304)</f>
        <v>23808772.170000017</v>
      </c>
    </row>
    <row r="305" spans="1:13" ht="14.45" customHeight="1" outlineLevel="1" x14ac:dyDescent="0.25">
      <c r="A305" s="21">
        <f t="shared" si="49"/>
        <v>299</v>
      </c>
      <c r="B305" s="307"/>
      <c r="C305" s="190" t="s">
        <v>314</v>
      </c>
      <c r="D305" s="74">
        <v>375</v>
      </c>
      <c r="E305" s="54">
        <v>12812324.909997579</v>
      </c>
      <c r="F305" s="54">
        <v>4286473.9809647175</v>
      </c>
      <c r="G305" s="54">
        <v>1257088.4039894287</v>
      </c>
      <c r="H305" s="54">
        <v>584353.37348137551</v>
      </c>
      <c r="I305" s="54">
        <v>51469.65253282139</v>
      </c>
      <c r="J305" s="54">
        <v>702759.86750776693</v>
      </c>
      <c r="K305" s="54">
        <v>25021.8815263141</v>
      </c>
      <c r="L305" s="54">
        <f t="shared" si="59"/>
        <v>19719492.069999997</v>
      </c>
    </row>
    <row r="306" spans="1:13" ht="14.45" customHeight="1" outlineLevel="1" x14ac:dyDescent="0.25">
      <c r="A306" s="21">
        <f t="shared" si="49"/>
        <v>300</v>
      </c>
      <c r="B306" s="307"/>
      <c r="C306" s="190" t="s">
        <v>347</v>
      </c>
      <c r="D306" s="74">
        <v>376</v>
      </c>
      <c r="E306" s="54">
        <v>1507618172.3084145</v>
      </c>
      <c r="F306" s="54">
        <v>504386683.46499354</v>
      </c>
      <c r="G306" s="54">
        <v>147920797.77603784</v>
      </c>
      <c r="H306" s="54">
        <v>68760492.033948436</v>
      </c>
      <c r="I306" s="54">
        <v>6056401.4748277254</v>
      </c>
      <c r="J306" s="54">
        <v>82693309.330380023</v>
      </c>
      <c r="K306" s="54">
        <v>2944308.9805647512</v>
      </c>
      <c r="L306" s="54">
        <f t="shared" si="59"/>
        <v>2320380165.3691664</v>
      </c>
    </row>
    <row r="307" spans="1:13" ht="14.45" customHeight="1" x14ac:dyDescent="0.25">
      <c r="A307" s="21">
        <f t="shared" si="49"/>
        <v>301</v>
      </c>
      <c r="B307" s="307"/>
      <c r="C307" s="190" t="s">
        <v>326</v>
      </c>
      <c r="D307" s="74">
        <v>377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f t="shared" si="59"/>
        <v>0</v>
      </c>
    </row>
    <row r="308" spans="1:13" outlineLevel="1" x14ac:dyDescent="0.25">
      <c r="A308" s="21">
        <f t="shared" si="49"/>
        <v>302</v>
      </c>
      <c r="B308" s="307"/>
      <c r="C308" s="190" t="s">
        <v>352</v>
      </c>
      <c r="D308" s="74">
        <v>378</v>
      </c>
      <c r="E308" s="54">
        <v>88210622.206651583</v>
      </c>
      <c r="F308" s="54">
        <v>29511625.687737264</v>
      </c>
      <c r="G308" s="54">
        <v>8654834.3929482084</v>
      </c>
      <c r="H308" s="54">
        <v>4023171.0501757585</v>
      </c>
      <c r="I308" s="54">
        <v>354359.58005854173</v>
      </c>
      <c r="J308" s="54">
        <v>4838379.1084124064</v>
      </c>
      <c r="K308" s="54">
        <v>172271.28984958786</v>
      </c>
      <c r="L308" s="54">
        <f t="shared" si="59"/>
        <v>135765263.31583336</v>
      </c>
    </row>
    <row r="309" spans="1:13" outlineLevel="1" x14ac:dyDescent="0.25">
      <c r="A309" s="21">
        <f t="shared" si="49"/>
        <v>303</v>
      </c>
      <c r="B309" s="307"/>
      <c r="C309" s="190" t="s">
        <v>353</v>
      </c>
      <c r="D309" s="74">
        <v>379</v>
      </c>
      <c r="E309" s="54">
        <v>0</v>
      </c>
      <c r="F309" s="54">
        <v>0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f t="shared" si="59"/>
        <v>0</v>
      </c>
    </row>
    <row r="310" spans="1:13" outlineLevel="1" x14ac:dyDescent="0.25">
      <c r="A310" s="21">
        <f t="shared" si="49"/>
        <v>304</v>
      </c>
      <c r="B310" s="307"/>
      <c r="C310" s="190" t="s">
        <v>354</v>
      </c>
      <c r="D310" s="74">
        <v>380</v>
      </c>
      <c r="E310" s="54">
        <v>728487299.6933732</v>
      </c>
      <c r="F310" s="54">
        <v>619325922.49037659</v>
      </c>
      <c r="G310" s="54">
        <v>10764114.562557405</v>
      </c>
      <c r="H310" s="54">
        <v>13260455.52933717</v>
      </c>
      <c r="I310" s="54">
        <v>991781.22944323672</v>
      </c>
      <c r="J310" s="54">
        <v>1179509.210207249</v>
      </c>
      <c r="K310" s="54">
        <v>2645359.1251218989</v>
      </c>
      <c r="L310" s="54">
        <f t="shared" si="59"/>
        <v>1376654441.8404167</v>
      </c>
    </row>
    <row r="311" spans="1:13" outlineLevel="1" x14ac:dyDescent="0.25">
      <c r="A311" s="21">
        <f t="shared" si="49"/>
        <v>305</v>
      </c>
      <c r="B311" s="307"/>
      <c r="C311" s="190" t="s">
        <v>355</v>
      </c>
      <c r="D311" s="74">
        <v>381</v>
      </c>
      <c r="E311" s="54">
        <v>93921187.433724076</v>
      </c>
      <c r="F311" s="54">
        <v>25457857.595875997</v>
      </c>
      <c r="G311" s="54">
        <v>418015.53323341446</v>
      </c>
      <c r="H311" s="54">
        <v>3142.2815835684914</v>
      </c>
      <c r="I311" s="54">
        <v>51200.272971790568</v>
      </c>
      <c r="J311" s="54">
        <v>0</v>
      </c>
      <c r="K311" s="54">
        <v>1047.4271945228304</v>
      </c>
      <c r="L311" s="54">
        <f t="shared" si="59"/>
        <v>119852450.54458337</v>
      </c>
    </row>
    <row r="312" spans="1:13" outlineLevel="1" x14ac:dyDescent="0.25">
      <c r="A312" s="21">
        <f t="shared" si="49"/>
        <v>306</v>
      </c>
      <c r="B312" s="307"/>
      <c r="C312" s="190" t="s">
        <v>356</v>
      </c>
      <c r="D312" s="74">
        <v>382</v>
      </c>
      <c r="E312" s="54">
        <v>189917776.01187557</v>
      </c>
      <c r="F312" s="54">
        <v>14790719.589404048</v>
      </c>
      <c r="G312" s="54">
        <v>102916.87474114118</v>
      </c>
      <c r="H312" s="54">
        <v>661.13624030711662</v>
      </c>
      <c r="I312" s="54">
        <v>11900.452325528098</v>
      </c>
      <c r="J312" s="54">
        <v>0</v>
      </c>
      <c r="K312" s="54">
        <v>220.37874676903888</v>
      </c>
      <c r="L312" s="54">
        <f t="shared" si="59"/>
        <v>204824194.44333336</v>
      </c>
    </row>
    <row r="313" spans="1:13" outlineLevel="1" x14ac:dyDescent="0.25">
      <c r="A313" s="21">
        <f t="shared" si="49"/>
        <v>307</v>
      </c>
      <c r="B313" s="307"/>
      <c r="C313" s="190" t="s">
        <v>357</v>
      </c>
      <c r="D313" s="74">
        <v>383</v>
      </c>
      <c r="E313" s="54">
        <v>15485873.23087295</v>
      </c>
      <c r="F313" s="54">
        <v>4197531.635101472</v>
      </c>
      <c r="G313" s="54">
        <v>68923.059142074344</v>
      </c>
      <c r="H313" s="54">
        <v>518.10433394686584</v>
      </c>
      <c r="I313" s="54">
        <v>8441.9816049146466</v>
      </c>
      <c r="J313" s="54">
        <v>0</v>
      </c>
      <c r="K313" s="54">
        <v>172.70144464895526</v>
      </c>
      <c r="L313" s="54">
        <f t="shared" si="59"/>
        <v>19761460.71250001</v>
      </c>
    </row>
    <row r="314" spans="1:13" outlineLevel="1" x14ac:dyDescent="0.25">
      <c r="A314" s="21">
        <f t="shared" ref="A314:A377" si="60">A313+1</f>
        <v>308</v>
      </c>
      <c r="B314" s="307"/>
      <c r="C314" s="190" t="s">
        <v>358</v>
      </c>
      <c r="D314" s="74">
        <v>384</v>
      </c>
      <c r="E314" s="54">
        <v>65302571.322094217</v>
      </c>
      <c r="F314" s="54">
        <v>17700623.328847237</v>
      </c>
      <c r="G314" s="54">
        <v>290642.50483396935</v>
      </c>
      <c r="H314" s="54">
        <v>2184.8006060388052</v>
      </c>
      <c r="I314" s="54">
        <v>35599.097166551575</v>
      </c>
      <c r="J314" s="54">
        <v>0</v>
      </c>
      <c r="K314" s="54">
        <v>728.26686867960166</v>
      </c>
      <c r="L314" s="54">
        <f t="shared" si="59"/>
        <v>83332349.320416704</v>
      </c>
    </row>
    <row r="315" spans="1:13" outlineLevel="1" x14ac:dyDescent="0.25">
      <c r="A315" s="21">
        <f t="shared" si="60"/>
        <v>309</v>
      </c>
      <c r="B315" s="307"/>
      <c r="C315" s="190" t="s">
        <v>359</v>
      </c>
      <c r="D315" s="74">
        <v>385</v>
      </c>
      <c r="E315" s="54">
        <v>211382.39052029533</v>
      </c>
      <c r="F315" s="54">
        <v>26885855.11829786</v>
      </c>
      <c r="G315" s="54">
        <v>11236658.806124737</v>
      </c>
      <c r="H315" s="54">
        <v>5689563.905758122</v>
      </c>
      <c r="I315" s="54">
        <v>1215959.0967435264</v>
      </c>
      <c r="J315" s="54">
        <v>1257746.5058391793</v>
      </c>
      <c r="K315" s="54">
        <v>923425.69379960978</v>
      </c>
      <c r="L315" s="54">
        <f t="shared" si="59"/>
        <v>47420591.517083324</v>
      </c>
    </row>
    <row r="316" spans="1:13" outlineLevel="1" x14ac:dyDescent="0.25">
      <c r="A316" s="21">
        <f t="shared" si="60"/>
        <v>310</v>
      </c>
      <c r="B316" s="307"/>
      <c r="C316" s="190" t="s">
        <v>360</v>
      </c>
      <c r="D316" s="74">
        <v>386</v>
      </c>
      <c r="E316" s="54">
        <v>919293.19504706946</v>
      </c>
      <c r="F316" s="54">
        <v>307557.47993655363</v>
      </c>
      <c r="G316" s="54">
        <v>90196.964522677052</v>
      </c>
      <c r="H316" s="54">
        <v>41927.759678108938</v>
      </c>
      <c r="I316" s="54">
        <v>3692.9832530190502</v>
      </c>
      <c r="J316" s="54">
        <v>50423.507715446503</v>
      </c>
      <c r="K316" s="54">
        <v>1795.3373471246819</v>
      </c>
      <c r="L316" s="54">
        <f t="shared" si="59"/>
        <v>1414887.2274999991</v>
      </c>
    </row>
    <row r="317" spans="1:13" outlineLevel="1" x14ac:dyDescent="0.25">
      <c r="A317" s="21">
        <f t="shared" si="60"/>
        <v>311</v>
      </c>
      <c r="B317" s="307"/>
      <c r="C317" s="190" t="s">
        <v>316</v>
      </c>
      <c r="D317" s="74">
        <v>387</v>
      </c>
      <c r="E317" s="54">
        <v>3472343.9619961786</v>
      </c>
      <c r="F317" s="54">
        <v>1161702.6691574412</v>
      </c>
      <c r="G317" s="54">
        <v>340690.96436057601</v>
      </c>
      <c r="H317" s="54">
        <v>158369.06434497653</v>
      </c>
      <c r="I317" s="54">
        <v>13949.094988913877</v>
      </c>
      <c r="J317" s="54">
        <v>190459.10869538589</v>
      </c>
      <c r="K317" s="54">
        <v>6781.3281231951605</v>
      </c>
      <c r="L317" s="54">
        <f t="shared" si="59"/>
        <v>5344296.1916666673</v>
      </c>
    </row>
    <row r="318" spans="1:13" outlineLevel="1" x14ac:dyDescent="0.25">
      <c r="A318" s="21">
        <f t="shared" si="60"/>
        <v>312</v>
      </c>
      <c r="B318" s="307"/>
      <c r="C318" s="190" t="s">
        <v>361</v>
      </c>
      <c r="D318" s="74">
        <v>388</v>
      </c>
      <c r="E318" s="54">
        <v>7268274.3517147591</v>
      </c>
      <c r="F318" s="54">
        <v>2431663.9730879571</v>
      </c>
      <c r="G318" s="54">
        <v>713130.79154157452</v>
      </c>
      <c r="H318" s="54">
        <v>331496.48222693097</v>
      </c>
      <c r="I318" s="54">
        <v>29198.100892997649</v>
      </c>
      <c r="J318" s="54">
        <v>398667.03009033593</v>
      </c>
      <c r="K318" s="54">
        <v>14194.605663445393</v>
      </c>
      <c r="L318" s="54">
        <f t="shared" si="59"/>
        <v>11186625.335217999</v>
      </c>
    </row>
    <row r="319" spans="1:13" outlineLevel="1" x14ac:dyDescent="0.25">
      <c r="A319" s="21">
        <f t="shared" si="60"/>
        <v>313</v>
      </c>
      <c r="B319" s="307"/>
      <c r="C319" s="304" t="s">
        <v>362</v>
      </c>
      <c r="D319" s="305"/>
      <c r="E319" s="45">
        <f t="shared" ref="E319:L319" si="61">SUM(E304:E318)</f>
        <v>2729096369.5987148</v>
      </c>
      <c r="F319" s="45">
        <f t="shared" si="61"/>
        <v>1255619587.7618277</v>
      </c>
      <c r="G319" s="45">
        <f t="shared" si="61"/>
        <v>183375784.5859122</v>
      </c>
      <c r="H319" s="45">
        <f t="shared" si="61"/>
        <v>93561867.707158551</v>
      </c>
      <c r="I319" s="45">
        <f t="shared" si="61"/>
        <v>8886096.0591593906</v>
      </c>
      <c r="J319" s="45">
        <f t="shared" si="61"/>
        <v>92159746.597383544</v>
      </c>
      <c r="K319" s="45">
        <f t="shared" si="61"/>
        <v>6765537.7475619838</v>
      </c>
      <c r="L319" s="45">
        <f t="shared" si="61"/>
        <v>4369464990.0577173</v>
      </c>
      <c r="M319" s="54"/>
    </row>
    <row r="320" spans="1:13" outlineLevel="1" x14ac:dyDescent="0.25">
      <c r="A320" s="21">
        <f t="shared" si="60"/>
        <v>314</v>
      </c>
      <c r="B320" s="307"/>
      <c r="C320" s="190" t="s">
        <v>313</v>
      </c>
      <c r="D320" s="74">
        <v>389</v>
      </c>
      <c r="E320" s="54">
        <v>11470034.393378802</v>
      </c>
      <c r="F320" s="54">
        <v>5249620.7820916083</v>
      </c>
      <c r="G320" s="54">
        <v>770890.89005602</v>
      </c>
      <c r="H320" s="54">
        <v>392053.69236238231</v>
      </c>
      <c r="I320" s="54">
        <v>38342.539439095388</v>
      </c>
      <c r="J320" s="54">
        <v>386354.16978480888</v>
      </c>
      <c r="K320" s="54">
        <v>29103.259397292932</v>
      </c>
      <c r="L320" s="54">
        <f t="shared" ref="L320:L331" si="62">SUM(E320:K320)</f>
        <v>18336399.726510014</v>
      </c>
    </row>
    <row r="321" spans="1:15" outlineLevel="1" x14ac:dyDescent="0.25">
      <c r="A321" s="21">
        <f t="shared" si="60"/>
        <v>315</v>
      </c>
      <c r="B321" s="307"/>
      <c r="C321" s="190" t="s">
        <v>314</v>
      </c>
      <c r="D321" s="74">
        <v>390</v>
      </c>
      <c r="E321" s="54">
        <v>52986421.359568596</v>
      </c>
      <c r="F321" s="54">
        <v>24250896.658027809</v>
      </c>
      <c r="G321" s="54">
        <v>3561170.622674013</v>
      </c>
      <c r="H321" s="54">
        <v>1811112.4541247764</v>
      </c>
      <c r="I321" s="54">
        <v>177125.35821937615</v>
      </c>
      <c r="J321" s="54">
        <v>1784783.2126869287</v>
      </c>
      <c r="K321" s="54">
        <v>134444.02278793236</v>
      </c>
      <c r="L321" s="54">
        <f t="shared" si="62"/>
        <v>84705953.68808943</v>
      </c>
    </row>
    <row r="322" spans="1:15" outlineLevel="1" x14ac:dyDescent="0.25">
      <c r="A322" s="21">
        <f t="shared" si="60"/>
        <v>316</v>
      </c>
      <c r="B322" s="307"/>
      <c r="C322" s="190" t="s">
        <v>363</v>
      </c>
      <c r="D322" s="74">
        <v>391</v>
      </c>
      <c r="E322" s="54">
        <v>32029469.462611072</v>
      </c>
      <c r="F322" s="54">
        <v>9988057.1983748898</v>
      </c>
      <c r="G322" s="54">
        <v>2355365.7574209282</v>
      </c>
      <c r="H322" s="54">
        <v>1238380.7187978262</v>
      </c>
      <c r="I322" s="54">
        <v>130205.52753856937</v>
      </c>
      <c r="J322" s="54">
        <v>1391251.7360530074</v>
      </c>
      <c r="K322" s="54">
        <v>143903.75976880675</v>
      </c>
      <c r="L322" s="54">
        <f t="shared" si="62"/>
        <v>47276634.160565093</v>
      </c>
    </row>
    <row r="323" spans="1:15" x14ac:dyDescent="0.25">
      <c r="A323" s="21">
        <f t="shared" si="60"/>
        <v>317</v>
      </c>
      <c r="B323" s="307"/>
      <c r="C323" s="190" t="s">
        <v>364</v>
      </c>
      <c r="D323" s="74">
        <v>392</v>
      </c>
      <c r="E323" s="54">
        <v>3037149.6742827282</v>
      </c>
      <c r="F323" s="54">
        <v>947103.56355333142</v>
      </c>
      <c r="G323" s="54">
        <v>223344.26585861077</v>
      </c>
      <c r="H323" s="54">
        <v>117427.72077837022</v>
      </c>
      <c r="I323" s="54">
        <v>12346.557160904624</v>
      </c>
      <c r="J323" s="54">
        <v>131923.50132215425</v>
      </c>
      <c r="K323" s="54">
        <v>13645.472886151952</v>
      </c>
      <c r="L323" s="54">
        <f t="shared" si="62"/>
        <v>4482940.7558422508</v>
      </c>
    </row>
    <row r="324" spans="1:15" outlineLevel="1" x14ac:dyDescent="0.25">
      <c r="A324" s="21">
        <f t="shared" si="60"/>
        <v>318</v>
      </c>
      <c r="B324" s="307"/>
      <c r="C324" s="190" t="s">
        <v>365</v>
      </c>
      <c r="D324" s="74">
        <v>393</v>
      </c>
      <c r="E324" s="54">
        <v>19723.892593836412</v>
      </c>
      <c r="F324" s="54">
        <v>9027.2577145991527</v>
      </c>
      <c r="G324" s="54">
        <v>1325.6254162419182</v>
      </c>
      <c r="H324" s="54">
        <v>674.17626259573092</v>
      </c>
      <c r="I324" s="54">
        <v>65.933902526762751</v>
      </c>
      <c r="J324" s="54">
        <v>664.37535291222548</v>
      </c>
      <c r="K324" s="54">
        <v>50.046019287800092</v>
      </c>
      <c r="L324" s="54">
        <f t="shared" si="62"/>
        <v>31531.307262000002</v>
      </c>
    </row>
    <row r="325" spans="1:15" outlineLevel="1" x14ac:dyDescent="0.25">
      <c r="A325" s="21">
        <f t="shared" si="60"/>
        <v>319</v>
      </c>
      <c r="B325" s="307"/>
      <c r="C325" s="190" t="s">
        <v>366</v>
      </c>
      <c r="D325" s="74">
        <v>394</v>
      </c>
      <c r="E325" s="54">
        <v>5338338.7178582419</v>
      </c>
      <c r="F325" s="54">
        <v>1664705.4525991739</v>
      </c>
      <c r="G325" s="54">
        <v>392567.8579295649</v>
      </c>
      <c r="H325" s="54">
        <v>206400.41341692052</v>
      </c>
      <c r="I325" s="54">
        <v>21701.302600397135</v>
      </c>
      <c r="J325" s="54">
        <v>231879.3640190945</v>
      </c>
      <c r="K325" s="54">
        <v>23984.381424610932</v>
      </c>
      <c r="L325" s="54">
        <f t="shared" si="62"/>
        <v>7879577.4898480019</v>
      </c>
    </row>
    <row r="326" spans="1:15" outlineLevel="1" x14ac:dyDescent="0.25">
      <c r="A326" s="21">
        <f t="shared" si="60"/>
        <v>320</v>
      </c>
      <c r="B326" s="307"/>
      <c r="C326" s="190" t="s">
        <v>367</v>
      </c>
      <c r="D326" s="74">
        <v>395</v>
      </c>
      <c r="E326" s="54">
        <v>1746988.8641900569</v>
      </c>
      <c r="F326" s="54">
        <v>799564.21515429905</v>
      </c>
      <c r="G326" s="54">
        <v>117413.57996370498</v>
      </c>
      <c r="H326" s="54">
        <v>59713.285176986908</v>
      </c>
      <c r="I326" s="54">
        <v>5839.9118195787569</v>
      </c>
      <c r="J326" s="54">
        <v>58845.196892964967</v>
      </c>
      <c r="K326" s="54">
        <v>4432.6868024088126</v>
      </c>
      <c r="L326" s="54">
        <f t="shared" si="62"/>
        <v>2792797.74</v>
      </c>
    </row>
    <row r="327" spans="1:15" outlineLevel="1" x14ac:dyDescent="0.25">
      <c r="A327" s="21">
        <f t="shared" si="60"/>
        <v>321</v>
      </c>
      <c r="B327" s="307"/>
      <c r="C327" s="190" t="s">
        <v>368</v>
      </c>
      <c r="D327" s="74">
        <v>396</v>
      </c>
      <c r="E327" s="54">
        <v>150968.94436075937</v>
      </c>
      <c r="F327" s="54">
        <v>69095.669689026414</v>
      </c>
      <c r="G327" s="54">
        <v>10146.489530690982</v>
      </c>
      <c r="H327" s="54">
        <v>5160.2227193715844</v>
      </c>
      <c r="I327" s="54">
        <v>504.66567969251304</v>
      </c>
      <c r="J327" s="54">
        <v>5085.2054284562846</v>
      </c>
      <c r="K327" s="54">
        <v>383.05799250287919</v>
      </c>
      <c r="L327" s="54">
        <f t="shared" si="62"/>
        <v>241344.2554005</v>
      </c>
    </row>
    <row r="328" spans="1:15" outlineLevel="1" x14ac:dyDescent="0.25">
      <c r="A328" s="21">
        <f t="shared" si="60"/>
        <v>322</v>
      </c>
      <c r="B328" s="307"/>
      <c r="C328" s="190" t="s">
        <v>349</v>
      </c>
      <c r="D328" s="74">
        <v>397</v>
      </c>
      <c r="E328" s="54">
        <v>18868923.866973285</v>
      </c>
      <c r="F328" s="54">
        <v>5884077.8201184254</v>
      </c>
      <c r="G328" s="54">
        <v>1387572.6916904198</v>
      </c>
      <c r="H328" s="54">
        <v>729544.13211872592</v>
      </c>
      <c r="I328" s="54">
        <v>76705.553585653252</v>
      </c>
      <c r="J328" s="54">
        <v>819602.18285921495</v>
      </c>
      <c r="K328" s="54">
        <v>84775.337612709627</v>
      </c>
      <c r="L328" s="54">
        <f t="shared" si="62"/>
        <v>27851201.58495843</v>
      </c>
    </row>
    <row r="329" spans="1:15" outlineLevel="1" x14ac:dyDescent="0.25">
      <c r="A329" s="21">
        <f t="shared" si="60"/>
        <v>323</v>
      </c>
      <c r="B329" s="307"/>
      <c r="C329" s="190" t="s">
        <v>369</v>
      </c>
      <c r="D329" s="74">
        <v>398</v>
      </c>
      <c r="E329" s="54">
        <v>259056.25035495398</v>
      </c>
      <c r="F329" s="54">
        <v>80783.999533998925</v>
      </c>
      <c r="G329" s="54">
        <v>19050.338065830074</v>
      </c>
      <c r="H329" s="54">
        <v>10016.096766701947</v>
      </c>
      <c r="I329" s="54">
        <v>1053.1100360249529</v>
      </c>
      <c r="J329" s="54">
        <v>11252.526629029311</v>
      </c>
      <c r="K329" s="54">
        <v>1163.9021514609913</v>
      </c>
      <c r="L329" s="54">
        <f t="shared" si="62"/>
        <v>382376.22353800019</v>
      </c>
    </row>
    <row r="330" spans="1:15" outlineLevel="1" x14ac:dyDescent="0.25">
      <c r="A330" s="21">
        <f t="shared" si="60"/>
        <v>324</v>
      </c>
      <c r="B330" s="307"/>
      <c r="C330" s="190" t="s">
        <v>533</v>
      </c>
      <c r="D330" s="74">
        <v>399</v>
      </c>
      <c r="E330" s="54">
        <v>121130.31774546261</v>
      </c>
      <c r="F330" s="54">
        <v>37773.230790204194</v>
      </c>
      <c r="G330" s="54">
        <v>8907.6156236751103</v>
      </c>
      <c r="H330" s="54">
        <v>4683.3573104587576</v>
      </c>
      <c r="I330" s="54">
        <v>492.41642735835546</v>
      </c>
      <c r="J330" s="54">
        <v>5261.4909856296181</v>
      </c>
      <c r="K330" s="54">
        <v>544.22094521141287</v>
      </c>
      <c r="L330" s="54">
        <f t="shared" si="62"/>
        <v>178792.64982800005</v>
      </c>
    </row>
    <row r="331" spans="1:15" outlineLevel="1" x14ac:dyDescent="0.25">
      <c r="A331" s="21">
        <f t="shared" si="60"/>
        <v>325</v>
      </c>
      <c r="B331" s="307"/>
      <c r="C331" s="197" t="s">
        <v>371</v>
      </c>
      <c r="D331" s="125">
        <v>399.1</v>
      </c>
      <c r="E331" s="54">
        <v>0</v>
      </c>
      <c r="F331" s="54">
        <v>0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f t="shared" si="62"/>
        <v>0</v>
      </c>
    </row>
    <row r="332" spans="1:15" outlineLevel="1" x14ac:dyDescent="0.25">
      <c r="A332" s="21">
        <f t="shared" si="60"/>
        <v>326</v>
      </c>
      <c r="B332" s="308"/>
      <c r="C332" s="304" t="s">
        <v>372</v>
      </c>
      <c r="D332" s="305"/>
      <c r="E332" s="45">
        <f t="shared" ref="E332:L332" si="63">SUM(E320:E331)</f>
        <v>126028205.74391779</v>
      </c>
      <c r="F332" s="45">
        <f t="shared" si="63"/>
        <v>48980705.847647369</v>
      </c>
      <c r="G332" s="45">
        <f t="shared" si="63"/>
        <v>8847755.7342297006</v>
      </c>
      <c r="H332" s="45">
        <f t="shared" si="63"/>
        <v>4575166.2698351173</v>
      </c>
      <c r="I332" s="45">
        <f t="shared" si="63"/>
        <v>464382.8764091772</v>
      </c>
      <c r="J332" s="45">
        <f t="shared" si="63"/>
        <v>4826902.962014203</v>
      </c>
      <c r="K332" s="45">
        <f t="shared" si="63"/>
        <v>436430.14778837637</v>
      </c>
      <c r="L332" s="45">
        <f t="shared" si="63"/>
        <v>194159549.58184174</v>
      </c>
      <c r="M332" s="54"/>
    </row>
    <row r="333" spans="1:15" ht="16.5" outlineLevel="1" thickBot="1" x14ac:dyDescent="0.3">
      <c r="A333" s="21">
        <f t="shared" si="60"/>
        <v>327</v>
      </c>
      <c r="B333" s="270" t="s">
        <v>373</v>
      </c>
      <c r="C333" s="270"/>
      <c r="D333" s="271"/>
      <c r="E333" s="56">
        <f t="shared" ref="E333:L333" si="64">E332+E319+E303+E293+E283+E272+E258+E252</f>
        <v>3078043605.8855386</v>
      </c>
      <c r="F333" s="56">
        <f t="shared" si="64"/>
        <v>1375788457.3696761</v>
      </c>
      <c r="G333" s="56">
        <f t="shared" si="64"/>
        <v>204944924.29331192</v>
      </c>
      <c r="H333" s="56">
        <f t="shared" si="64"/>
        <v>104349729.13917521</v>
      </c>
      <c r="I333" s="56">
        <f t="shared" si="64"/>
        <v>10244624.474038053</v>
      </c>
      <c r="J333" s="56">
        <f t="shared" si="64"/>
        <v>103457539.55657147</v>
      </c>
      <c r="K333" s="56">
        <f t="shared" si="64"/>
        <v>7937915.4765306991</v>
      </c>
      <c r="L333" s="56">
        <f t="shared" si="64"/>
        <v>4884766796.1948404</v>
      </c>
      <c r="M333" s="54"/>
      <c r="N333" s="54"/>
      <c r="O333" s="54"/>
    </row>
    <row r="334" spans="1:15" outlineLevel="1" x14ac:dyDescent="0.25">
      <c r="A334" s="21">
        <f t="shared" si="60"/>
        <v>328</v>
      </c>
      <c r="B334" s="306" t="s">
        <v>374</v>
      </c>
      <c r="C334" s="198" t="s">
        <v>375</v>
      </c>
      <c r="D334" s="199">
        <v>101.1</v>
      </c>
      <c r="M334" s="54"/>
    </row>
    <row r="335" spans="1:15" outlineLevel="1" x14ac:dyDescent="0.25">
      <c r="A335" s="21">
        <f t="shared" si="60"/>
        <v>329</v>
      </c>
      <c r="B335" s="307"/>
      <c r="C335" s="200" t="s">
        <v>376</v>
      </c>
      <c r="D335" s="201">
        <v>101.1</v>
      </c>
    </row>
    <row r="336" spans="1:15" outlineLevel="1" x14ac:dyDescent="0.25">
      <c r="A336" s="21">
        <f t="shared" si="60"/>
        <v>330</v>
      </c>
      <c r="B336" s="307"/>
      <c r="C336" s="202" t="s">
        <v>377</v>
      </c>
      <c r="D336" s="201">
        <v>101.1</v>
      </c>
    </row>
    <row r="337" spans="1:12" x14ac:dyDescent="0.25">
      <c r="A337" s="21">
        <f t="shared" si="60"/>
        <v>331</v>
      </c>
      <c r="B337" s="307"/>
      <c r="C337" s="200" t="s">
        <v>378</v>
      </c>
      <c r="D337" s="201">
        <v>101.1</v>
      </c>
    </row>
    <row r="338" spans="1:12" x14ac:dyDescent="0.25">
      <c r="A338" s="21">
        <f t="shared" si="60"/>
        <v>332</v>
      </c>
      <c r="B338" s="307"/>
      <c r="C338" s="200" t="s">
        <v>379</v>
      </c>
      <c r="D338" s="201">
        <v>101.1</v>
      </c>
    </row>
    <row r="339" spans="1:12" outlineLevel="1" x14ac:dyDescent="0.25">
      <c r="A339" s="21">
        <f t="shared" si="60"/>
        <v>333</v>
      </c>
      <c r="B339" s="308"/>
      <c r="C339" s="203" t="s">
        <v>380</v>
      </c>
      <c r="D339" s="204">
        <v>101.1</v>
      </c>
    </row>
    <row r="340" spans="1:12" outlineLevel="1" x14ac:dyDescent="0.25">
      <c r="A340" s="21">
        <f t="shared" si="60"/>
        <v>334</v>
      </c>
      <c r="B340" s="298" t="s">
        <v>381</v>
      </c>
      <c r="C340" s="316"/>
      <c r="D340" s="317"/>
      <c r="E340" s="45">
        <f t="shared" ref="E340:L340" si="65">SUM(E334:E339)</f>
        <v>0</v>
      </c>
      <c r="F340" s="45">
        <f t="shared" si="65"/>
        <v>0</v>
      </c>
      <c r="G340" s="45">
        <f t="shared" si="65"/>
        <v>0</v>
      </c>
      <c r="H340" s="45">
        <f t="shared" si="65"/>
        <v>0</v>
      </c>
      <c r="I340" s="45">
        <f t="shared" si="65"/>
        <v>0</v>
      </c>
      <c r="J340" s="45">
        <f t="shared" si="65"/>
        <v>0</v>
      </c>
      <c r="K340" s="45">
        <f t="shared" si="65"/>
        <v>0</v>
      </c>
      <c r="L340" s="45">
        <f t="shared" si="65"/>
        <v>0</v>
      </c>
    </row>
    <row r="341" spans="1:12" outlineLevel="1" x14ac:dyDescent="0.25">
      <c r="A341" s="21">
        <f t="shared" si="60"/>
        <v>335</v>
      </c>
      <c r="B341" s="135" t="s">
        <v>382</v>
      </c>
      <c r="C341" s="136" t="s">
        <v>382</v>
      </c>
      <c r="D341" s="137">
        <v>102</v>
      </c>
    </row>
    <row r="342" spans="1:12" outlineLevel="1" x14ac:dyDescent="0.25">
      <c r="A342" s="21">
        <f t="shared" si="60"/>
        <v>336</v>
      </c>
      <c r="B342" s="298" t="s">
        <v>383</v>
      </c>
      <c r="C342" s="309"/>
      <c r="D342" s="310"/>
      <c r="E342" s="45">
        <f t="shared" ref="E342:L342" si="66">SUM(E341)</f>
        <v>0</v>
      </c>
      <c r="F342" s="45">
        <f t="shared" si="66"/>
        <v>0</v>
      </c>
      <c r="G342" s="45">
        <f t="shared" si="66"/>
        <v>0</v>
      </c>
      <c r="H342" s="45">
        <f t="shared" si="66"/>
        <v>0</v>
      </c>
      <c r="I342" s="45">
        <f t="shared" si="66"/>
        <v>0</v>
      </c>
      <c r="J342" s="45">
        <f t="shared" si="66"/>
        <v>0</v>
      </c>
      <c r="K342" s="45">
        <f t="shared" si="66"/>
        <v>0</v>
      </c>
      <c r="L342" s="45">
        <f t="shared" si="66"/>
        <v>0</v>
      </c>
    </row>
    <row r="343" spans="1:12" x14ac:dyDescent="0.25">
      <c r="A343" s="21">
        <f t="shared" si="60"/>
        <v>337</v>
      </c>
      <c r="B343" s="306" t="s">
        <v>384</v>
      </c>
      <c r="C343" s="205" t="s">
        <v>375</v>
      </c>
      <c r="D343" s="199">
        <v>104</v>
      </c>
    </row>
    <row r="344" spans="1:12" x14ac:dyDescent="0.25">
      <c r="A344" s="21">
        <f t="shared" si="60"/>
        <v>338</v>
      </c>
      <c r="B344" s="307"/>
      <c r="C344" s="200" t="s">
        <v>385</v>
      </c>
      <c r="D344" s="201">
        <v>104</v>
      </c>
    </row>
    <row r="345" spans="1:12" x14ac:dyDescent="0.25">
      <c r="A345" s="21">
        <f t="shared" si="60"/>
        <v>339</v>
      </c>
      <c r="B345" s="307"/>
      <c r="C345" s="202" t="s">
        <v>377</v>
      </c>
      <c r="D345" s="201">
        <v>104</v>
      </c>
    </row>
    <row r="346" spans="1:12" x14ac:dyDescent="0.25">
      <c r="A346" s="21">
        <f t="shared" si="60"/>
        <v>340</v>
      </c>
      <c r="B346" s="307"/>
      <c r="C346" s="206" t="s">
        <v>378</v>
      </c>
      <c r="D346" s="201">
        <v>104</v>
      </c>
    </row>
    <row r="347" spans="1:12" x14ac:dyDescent="0.25">
      <c r="A347" s="21">
        <f t="shared" si="60"/>
        <v>341</v>
      </c>
      <c r="B347" s="307"/>
      <c r="C347" s="206" t="s">
        <v>379</v>
      </c>
      <c r="D347" s="201">
        <v>104</v>
      </c>
    </row>
    <row r="348" spans="1:12" outlineLevel="1" x14ac:dyDescent="0.25">
      <c r="A348" s="21">
        <f t="shared" si="60"/>
        <v>342</v>
      </c>
      <c r="B348" s="308"/>
      <c r="C348" s="207" t="s">
        <v>380</v>
      </c>
      <c r="D348" s="204">
        <v>104</v>
      </c>
    </row>
    <row r="349" spans="1:12" outlineLevel="1" x14ac:dyDescent="0.25">
      <c r="A349" s="21">
        <f t="shared" si="60"/>
        <v>343</v>
      </c>
      <c r="B349" s="298" t="s">
        <v>386</v>
      </c>
      <c r="C349" s="299"/>
      <c r="D349" s="300"/>
      <c r="E349" s="45">
        <f t="shared" ref="E349:L349" si="67">SUM(E343:E348)</f>
        <v>0</v>
      </c>
      <c r="F349" s="45">
        <f t="shared" si="67"/>
        <v>0</v>
      </c>
      <c r="G349" s="45">
        <f t="shared" si="67"/>
        <v>0</v>
      </c>
      <c r="H349" s="45">
        <f t="shared" si="67"/>
        <v>0</v>
      </c>
      <c r="I349" s="45">
        <f t="shared" si="67"/>
        <v>0</v>
      </c>
      <c r="J349" s="45">
        <f t="shared" si="67"/>
        <v>0</v>
      </c>
      <c r="K349" s="45">
        <f t="shared" si="67"/>
        <v>0</v>
      </c>
      <c r="L349" s="45">
        <f t="shared" si="67"/>
        <v>0</v>
      </c>
    </row>
    <row r="350" spans="1:12" outlineLevel="1" x14ac:dyDescent="0.25">
      <c r="A350" s="21">
        <f t="shared" si="60"/>
        <v>344</v>
      </c>
      <c r="B350" s="306" t="s">
        <v>387</v>
      </c>
      <c r="C350" s="198" t="s">
        <v>375</v>
      </c>
      <c r="D350" s="199">
        <v>105</v>
      </c>
      <c r="L350" s="54">
        <f t="shared" ref="L350:L355" si="68">SUM(E350:K350)</f>
        <v>0</v>
      </c>
    </row>
    <row r="351" spans="1:12" outlineLevel="1" x14ac:dyDescent="0.25">
      <c r="A351" s="21">
        <f t="shared" si="60"/>
        <v>345</v>
      </c>
      <c r="B351" s="327"/>
      <c r="C351" s="200" t="s">
        <v>385</v>
      </c>
      <c r="D351" s="201">
        <v>105</v>
      </c>
      <c r="E351" s="54">
        <v>4717316.6985259708</v>
      </c>
      <c r="F351" s="54">
        <v>1540334.5644672893</v>
      </c>
      <c r="G351" s="54">
        <v>292980.12048240961</v>
      </c>
      <c r="H351" s="54">
        <v>83583.524027280539</v>
      </c>
      <c r="I351" s="54">
        <v>36033.187231744632</v>
      </c>
      <c r="J351" s="54">
        <v>64792.385265305311</v>
      </c>
      <c r="K351" s="54">
        <v>0</v>
      </c>
      <c r="L351" s="54">
        <f t="shared" si="68"/>
        <v>6735040.4800000004</v>
      </c>
    </row>
    <row r="352" spans="1:12" outlineLevel="1" x14ac:dyDescent="0.25">
      <c r="A352" s="21">
        <f t="shared" si="60"/>
        <v>346</v>
      </c>
      <c r="B352" s="327"/>
      <c r="C352" s="202" t="s">
        <v>377</v>
      </c>
      <c r="D352" s="201">
        <v>105</v>
      </c>
      <c r="L352" s="54">
        <f t="shared" si="68"/>
        <v>0</v>
      </c>
    </row>
    <row r="353" spans="1:13" x14ac:dyDescent="0.25">
      <c r="A353" s="21">
        <f t="shared" si="60"/>
        <v>347</v>
      </c>
      <c r="B353" s="327"/>
      <c r="C353" s="200" t="s">
        <v>378</v>
      </c>
      <c r="D353" s="201">
        <v>105</v>
      </c>
      <c r="L353" s="54">
        <f t="shared" si="68"/>
        <v>0</v>
      </c>
    </row>
    <row r="354" spans="1:13" x14ac:dyDescent="0.25">
      <c r="A354" s="21">
        <f t="shared" si="60"/>
        <v>348</v>
      </c>
      <c r="B354" s="327"/>
      <c r="C354" s="200" t="s">
        <v>379</v>
      </c>
      <c r="D354" s="201">
        <v>105</v>
      </c>
      <c r="E354" s="54">
        <v>399000.22718802787</v>
      </c>
      <c r="F354" s="54">
        <v>184318.41014817674</v>
      </c>
      <c r="G354" s="54">
        <v>26626.709261305507</v>
      </c>
      <c r="H354" s="54">
        <v>13611.843780319236</v>
      </c>
      <c r="I354" s="54">
        <v>1294.6571553666074</v>
      </c>
      <c r="J354" s="54">
        <v>13349.037410695788</v>
      </c>
      <c r="K354" s="54">
        <v>992.25505610829964</v>
      </c>
      <c r="L354" s="54">
        <f t="shared" si="68"/>
        <v>639193.14000000013</v>
      </c>
    </row>
    <row r="355" spans="1:13" outlineLevel="1" x14ac:dyDescent="0.25">
      <c r="A355" s="21">
        <f t="shared" si="60"/>
        <v>349</v>
      </c>
      <c r="B355" s="328"/>
      <c r="C355" s="203" t="s">
        <v>380</v>
      </c>
      <c r="D355" s="204">
        <v>105</v>
      </c>
      <c r="L355" s="54">
        <f t="shared" si="68"/>
        <v>0</v>
      </c>
    </row>
    <row r="356" spans="1:13" outlineLevel="1" x14ac:dyDescent="0.25">
      <c r="A356" s="21">
        <f t="shared" si="60"/>
        <v>350</v>
      </c>
      <c r="B356" s="298" t="s">
        <v>388</v>
      </c>
      <c r="C356" s="299"/>
      <c r="D356" s="300"/>
      <c r="E356" s="45">
        <f t="shared" ref="E356:L356" si="69">SUM(E350:E355)</f>
        <v>5116316.9257139983</v>
      </c>
      <c r="F356" s="45">
        <f t="shared" si="69"/>
        <v>1724652.9746154661</v>
      </c>
      <c r="G356" s="45">
        <f t="shared" si="69"/>
        <v>319606.82974371512</v>
      </c>
      <c r="H356" s="45">
        <f t="shared" si="69"/>
        <v>97195.367807599774</v>
      </c>
      <c r="I356" s="45">
        <f t="shared" si="69"/>
        <v>37327.844387111239</v>
      </c>
      <c r="J356" s="45">
        <f t="shared" si="69"/>
        <v>78141.422676001093</v>
      </c>
      <c r="K356" s="45">
        <f t="shared" si="69"/>
        <v>992.25505610829964</v>
      </c>
      <c r="L356" s="45">
        <f t="shared" si="69"/>
        <v>7374233.620000001</v>
      </c>
      <c r="M356" s="54"/>
    </row>
    <row r="357" spans="1:13" outlineLevel="1" x14ac:dyDescent="0.25">
      <c r="A357" s="21">
        <f t="shared" si="60"/>
        <v>351</v>
      </c>
      <c r="B357" s="141" t="s">
        <v>389</v>
      </c>
      <c r="C357" s="142" t="s">
        <v>389</v>
      </c>
      <c r="D357" s="143">
        <v>106</v>
      </c>
      <c r="E357" s="54">
        <v>79872426.777728349</v>
      </c>
      <c r="F357" s="54">
        <v>36456627.360528104</v>
      </c>
      <c r="G357" s="54">
        <v>5345147.4578394722</v>
      </c>
      <c r="H357" s="54">
        <v>2734770.0562166506</v>
      </c>
      <c r="I357" s="54">
        <v>261428.60323833209</v>
      </c>
      <c r="J357" s="54">
        <v>2697163.6018728158</v>
      </c>
      <c r="K357" s="54">
        <v>203956.17197740523</v>
      </c>
      <c r="L357" s="54">
        <f>SUM(E357:K357)</f>
        <v>127571520.02940114</v>
      </c>
      <c r="M357" s="54"/>
    </row>
    <row r="358" spans="1:13" outlineLevel="1" x14ac:dyDescent="0.25">
      <c r="A358" s="21">
        <f t="shared" si="60"/>
        <v>352</v>
      </c>
      <c r="B358" s="298" t="s">
        <v>390</v>
      </c>
      <c r="C358" s="299"/>
      <c r="D358" s="300"/>
      <c r="E358" s="45">
        <f t="shared" ref="E358:L358" si="70">SUM(E357)</f>
        <v>79872426.777728349</v>
      </c>
      <c r="F358" s="45">
        <f t="shared" si="70"/>
        <v>36456627.360528104</v>
      </c>
      <c r="G358" s="45">
        <f t="shared" si="70"/>
        <v>5345147.4578394722</v>
      </c>
      <c r="H358" s="45">
        <f t="shared" si="70"/>
        <v>2734770.0562166506</v>
      </c>
      <c r="I358" s="45">
        <f t="shared" si="70"/>
        <v>261428.60323833209</v>
      </c>
      <c r="J358" s="45">
        <f t="shared" si="70"/>
        <v>2697163.6018728158</v>
      </c>
      <c r="K358" s="45">
        <f t="shared" si="70"/>
        <v>203956.17197740523</v>
      </c>
      <c r="L358" s="45">
        <f t="shared" si="70"/>
        <v>127571520.02940114</v>
      </c>
      <c r="M358" s="54"/>
    </row>
    <row r="359" spans="1:13" x14ac:dyDescent="0.25">
      <c r="A359" s="21">
        <f t="shared" si="60"/>
        <v>353</v>
      </c>
      <c r="B359" s="306" t="s">
        <v>391</v>
      </c>
      <c r="C359" s="198" t="s">
        <v>375</v>
      </c>
      <c r="D359" s="199">
        <v>107</v>
      </c>
      <c r="L359" s="54">
        <f t="shared" ref="L359:L364" si="71">SUM(E359:K359)</f>
        <v>0</v>
      </c>
    </row>
    <row r="360" spans="1:13" x14ac:dyDescent="0.25">
      <c r="A360" s="21">
        <f t="shared" si="60"/>
        <v>354</v>
      </c>
      <c r="B360" s="307"/>
      <c r="C360" s="200" t="s">
        <v>385</v>
      </c>
      <c r="D360" s="201">
        <v>107</v>
      </c>
      <c r="L360" s="54">
        <f t="shared" si="71"/>
        <v>0</v>
      </c>
    </row>
    <row r="361" spans="1:13" x14ac:dyDescent="0.25">
      <c r="A361" s="21">
        <f t="shared" si="60"/>
        <v>355</v>
      </c>
      <c r="B361" s="307"/>
      <c r="C361" s="202" t="s">
        <v>377</v>
      </c>
      <c r="D361" s="201">
        <v>107</v>
      </c>
      <c r="L361" s="54">
        <f t="shared" si="71"/>
        <v>0</v>
      </c>
    </row>
    <row r="362" spans="1:13" x14ac:dyDescent="0.25">
      <c r="A362" s="21">
        <f t="shared" si="60"/>
        <v>356</v>
      </c>
      <c r="B362" s="307"/>
      <c r="C362" s="200" t="s">
        <v>378</v>
      </c>
      <c r="D362" s="201">
        <v>107</v>
      </c>
      <c r="L362" s="54">
        <f t="shared" si="71"/>
        <v>0</v>
      </c>
    </row>
    <row r="363" spans="1:13" x14ac:dyDescent="0.25">
      <c r="A363" s="21">
        <f t="shared" si="60"/>
        <v>357</v>
      </c>
      <c r="B363" s="307"/>
      <c r="C363" s="200" t="s">
        <v>379</v>
      </c>
      <c r="D363" s="201">
        <v>107</v>
      </c>
      <c r="L363" s="54">
        <f t="shared" si="71"/>
        <v>0</v>
      </c>
    </row>
    <row r="364" spans="1:13" outlineLevel="2" x14ac:dyDescent="0.25">
      <c r="A364" s="21">
        <f t="shared" si="60"/>
        <v>358</v>
      </c>
      <c r="B364" s="308"/>
      <c r="C364" s="200" t="s">
        <v>380</v>
      </c>
      <c r="D364" s="201">
        <v>107</v>
      </c>
      <c r="L364" s="54">
        <f t="shared" si="71"/>
        <v>0</v>
      </c>
    </row>
    <row r="365" spans="1:13" outlineLevel="2" x14ac:dyDescent="0.25">
      <c r="A365" s="21">
        <f t="shared" si="60"/>
        <v>359</v>
      </c>
      <c r="B365" s="298" t="s">
        <v>392</v>
      </c>
      <c r="C365" s="299"/>
      <c r="D365" s="300"/>
      <c r="E365" s="45">
        <f t="shared" ref="E365:L365" si="72">SUM(E359:E364)</f>
        <v>0</v>
      </c>
      <c r="F365" s="45">
        <f t="shared" si="72"/>
        <v>0</v>
      </c>
      <c r="G365" s="45">
        <f t="shared" si="72"/>
        <v>0</v>
      </c>
      <c r="H365" s="45">
        <f t="shared" si="72"/>
        <v>0</v>
      </c>
      <c r="I365" s="45">
        <f t="shared" si="72"/>
        <v>0</v>
      </c>
      <c r="J365" s="45">
        <f t="shared" si="72"/>
        <v>0</v>
      </c>
      <c r="K365" s="45">
        <f t="shared" si="72"/>
        <v>0</v>
      </c>
      <c r="L365" s="45">
        <f t="shared" si="72"/>
        <v>0</v>
      </c>
    </row>
    <row r="366" spans="1:13" ht="15.6" customHeight="1" outlineLevel="2" x14ac:dyDescent="0.25">
      <c r="A366" s="21">
        <f t="shared" si="60"/>
        <v>360</v>
      </c>
      <c r="B366" s="306" t="s">
        <v>534</v>
      </c>
      <c r="C366" s="208" t="s">
        <v>535</v>
      </c>
      <c r="D366" s="151">
        <v>108</v>
      </c>
      <c r="L366" s="54">
        <f>SUM(E366:K366)</f>
        <v>0</v>
      </c>
    </row>
    <row r="367" spans="1:13" ht="15.6" customHeight="1" outlineLevel="2" x14ac:dyDescent="0.25">
      <c r="A367" s="21">
        <f t="shared" si="60"/>
        <v>361</v>
      </c>
      <c r="B367" s="307"/>
      <c r="C367" s="208" t="s">
        <v>536</v>
      </c>
      <c r="D367" s="151">
        <v>108</v>
      </c>
      <c r="L367" s="54">
        <f>SUM(E367:K367)</f>
        <v>0</v>
      </c>
    </row>
    <row r="368" spans="1:13" ht="15.6" customHeight="1" outlineLevel="2" x14ac:dyDescent="0.25">
      <c r="A368" s="21">
        <f t="shared" si="60"/>
        <v>362</v>
      </c>
      <c r="B368" s="307"/>
      <c r="C368" s="208" t="s">
        <v>537</v>
      </c>
      <c r="D368" s="151">
        <v>108</v>
      </c>
      <c r="L368" s="54">
        <f>SUM(E368:K368)</f>
        <v>0</v>
      </c>
    </row>
    <row r="369" spans="1:13" ht="15.6" customHeight="1" outlineLevel="2" x14ac:dyDescent="0.25">
      <c r="A369" s="21">
        <f t="shared" si="60"/>
        <v>363</v>
      </c>
      <c r="B369" s="307"/>
      <c r="C369" s="354" t="s">
        <v>312</v>
      </c>
      <c r="D369" s="305"/>
      <c r="E369" s="45">
        <f t="shared" ref="E369:L369" si="73">SUM(E366:E368)</f>
        <v>0</v>
      </c>
      <c r="F369" s="45">
        <f t="shared" si="73"/>
        <v>0</v>
      </c>
      <c r="G369" s="45">
        <f t="shared" si="73"/>
        <v>0</v>
      </c>
      <c r="H369" s="45">
        <f t="shared" si="73"/>
        <v>0</v>
      </c>
      <c r="I369" s="45">
        <f t="shared" si="73"/>
        <v>0</v>
      </c>
      <c r="J369" s="45">
        <f t="shared" si="73"/>
        <v>0</v>
      </c>
      <c r="K369" s="45">
        <f t="shared" si="73"/>
        <v>0</v>
      </c>
      <c r="L369" s="45">
        <f t="shared" si="73"/>
        <v>0</v>
      </c>
    </row>
    <row r="370" spans="1:13" ht="15.6" customHeight="1" outlineLevel="2" x14ac:dyDescent="0.25">
      <c r="A370" s="21">
        <f t="shared" si="60"/>
        <v>364</v>
      </c>
      <c r="B370" s="307"/>
      <c r="C370" s="145" t="s">
        <v>393</v>
      </c>
      <c r="D370" s="146">
        <v>108</v>
      </c>
      <c r="E370" s="54">
        <v>0</v>
      </c>
      <c r="F370" s="54">
        <v>0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f>SUM(E370:K370)</f>
        <v>0</v>
      </c>
    </row>
    <row r="371" spans="1:13" ht="15.6" customHeight="1" outlineLevel="2" x14ac:dyDescent="0.25">
      <c r="A371" s="21">
        <f t="shared" si="60"/>
        <v>365</v>
      </c>
      <c r="B371" s="307"/>
      <c r="C371" s="147" t="s">
        <v>394</v>
      </c>
      <c r="D371" s="123">
        <v>108</v>
      </c>
      <c r="E371" s="54">
        <v>-345821.33381067624</v>
      </c>
      <c r="F371" s="54">
        <v>-112920.24420688413</v>
      </c>
      <c r="G371" s="54">
        <v>-21478.052571051423</v>
      </c>
      <c r="H371" s="54">
        <v>-6127.416836936738</v>
      </c>
      <c r="I371" s="54">
        <v>-2641.5535920718412</v>
      </c>
      <c r="J371" s="54">
        <v>-4749.8589823796483</v>
      </c>
      <c r="K371" s="54">
        <v>0</v>
      </c>
      <c r="L371" s="54">
        <f>SUM(E371:K371)</f>
        <v>-493738.46</v>
      </c>
    </row>
    <row r="372" spans="1:13" ht="15.6" customHeight="1" outlineLevel="2" x14ac:dyDescent="0.25">
      <c r="A372" s="21">
        <f t="shared" si="60"/>
        <v>366</v>
      </c>
      <c r="B372" s="307"/>
      <c r="C372" s="147" t="s">
        <v>395</v>
      </c>
      <c r="D372" s="123">
        <v>108</v>
      </c>
      <c r="E372" s="54">
        <v>-4108307.0475209509</v>
      </c>
      <c r="F372" s="54">
        <v>-1341476.0447858956</v>
      </c>
      <c r="G372" s="54">
        <v>-255156.13444768896</v>
      </c>
      <c r="H372" s="54">
        <v>-72792.819045880911</v>
      </c>
      <c r="I372" s="54">
        <v>-31381.271707934156</v>
      </c>
      <c r="J372" s="54">
        <v>-56427.632491649842</v>
      </c>
      <c r="K372" s="54">
        <v>0</v>
      </c>
      <c r="L372" s="54">
        <f>SUM(E372:K372)</f>
        <v>-5865540.9500000011</v>
      </c>
    </row>
    <row r="373" spans="1:13" ht="15.6" customHeight="1" outlineLevel="2" x14ac:dyDescent="0.25">
      <c r="A373" s="21">
        <f t="shared" si="60"/>
        <v>367</v>
      </c>
      <c r="B373" s="307"/>
      <c r="C373" s="147" t="s">
        <v>396</v>
      </c>
      <c r="D373" s="123">
        <v>108</v>
      </c>
      <c r="E373" s="54">
        <v>-758.78651173023457</v>
      </c>
      <c r="F373" s="54">
        <v>-247.76481329626588</v>
      </c>
      <c r="G373" s="54">
        <v>-47.12623252465049</v>
      </c>
      <c r="H373" s="54">
        <v>-13.444518290365805</v>
      </c>
      <c r="I373" s="54">
        <v>-5.7959849196983928</v>
      </c>
      <c r="J373" s="54">
        <v>-10.421939238784775</v>
      </c>
      <c r="K373" s="54">
        <v>0</v>
      </c>
      <c r="L373" s="54">
        <f>SUM(E373:K373)</f>
        <v>-1083.3399999999997</v>
      </c>
    </row>
    <row r="374" spans="1:13" ht="15.6" customHeight="1" outlineLevel="2" x14ac:dyDescent="0.25">
      <c r="A374" s="21">
        <f t="shared" si="60"/>
        <v>368</v>
      </c>
      <c r="B374" s="307"/>
      <c r="C374" s="148" t="s">
        <v>397</v>
      </c>
      <c r="D374" s="149">
        <v>108</v>
      </c>
      <c r="E374" s="54">
        <v>0</v>
      </c>
      <c r="F374" s="54">
        <v>0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f>SUM(E374:K374)</f>
        <v>0</v>
      </c>
    </row>
    <row r="375" spans="1:13" ht="15.6" customHeight="1" outlineLevel="2" x14ac:dyDescent="0.25">
      <c r="A375" s="21">
        <f t="shared" si="60"/>
        <v>369</v>
      </c>
      <c r="B375" s="307"/>
      <c r="C375" s="314" t="s">
        <v>398</v>
      </c>
      <c r="D375" s="315"/>
      <c r="E375" s="45">
        <f t="shared" ref="E375:L375" si="74">SUM(E370:E374)</f>
        <v>-4454887.1678433577</v>
      </c>
      <c r="F375" s="45">
        <f t="shared" si="74"/>
        <v>-1454644.0538060761</v>
      </c>
      <c r="G375" s="45">
        <f t="shared" si="74"/>
        <v>-276681.31325126503</v>
      </c>
      <c r="H375" s="45">
        <f t="shared" si="74"/>
        <v>-78933.680401108024</v>
      </c>
      <c r="I375" s="45">
        <f t="shared" si="74"/>
        <v>-34028.621284925699</v>
      </c>
      <c r="J375" s="45">
        <f t="shared" si="74"/>
        <v>-61187.913413268274</v>
      </c>
      <c r="K375" s="45">
        <f t="shared" si="74"/>
        <v>0</v>
      </c>
      <c r="L375" s="45">
        <f t="shared" si="74"/>
        <v>-6360362.7500000009</v>
      </c>
      <c r="M375" s="54"/>
    </row>
    <row r="376" spans="1:13" ht="15.6" customHeight="1" outlineLevel="2" x14ac:dyDescent="0.25">
      <c r="A376" s="21">
        <f t="shared" si="60"/>
        <v>370</v>
      </c>
      <c r="B376" s="307"/>
      <c r="C376" s="208" t="s">
        <v>399</v>
      </c>
      <c r="D376" s="151">
        <v>108</v>
      </c>
      <c r="E376" s="54">
        <v>-6363.2862518864667</v>
      </c>
      <c r="F376" s="54">
        <v>-2099.5766709716545</v>
      </c>
      <c r="G376" s="54">
        <v>-445.42254791396533</v>
      </c>
      <c r="H376" s="54">
        <v>-205.15386641362548</v>
      </c>
      <c r="I376" s="54">
        <v>-51.498289388006938</v>
      </c>
      <c r="J376" s="54">
        <v>-216.70867762738459</v>
      </c>
      <c r="K376" s="54">
        <v>-47.545615798895433</v>
      </c>
      <c r="L376" s="54">
        <f t="shared" ref="L376:L407" si="75">SUM(E376:K376)</f>
        <v>-9429.1919200000011</v>
      </c>
      <c r="M376" s="54"/>
    </row>
    <row r="377" spans="1:13" ht="15.6" customHeight="1" outlineLevel="2" x14ac:dyDescent="0.25">
      <c r="A377" s="21">
        <f t="shared" si="60"/>
        <v>371</v>
      </c>
      <c r="B377" s="307"/>
      <c r="C377" s="208" t="s">
        <v>400</v>
      </c>
      <c r="D377" s="151">
        <v>108</v>
      </c>
      <c r="E377" s="54">
        <v>-372.31322020393935</v>
      </c>
      <c r="F377" s="54">
        <v>-122.84535387713854</v>
      </c>
      <c r="G377" s="54">
        <v>-26.061487193999447</v>
      </c>
      <c r="H377" s="54">
        <v>-12.00346701660664</v>
      </c>
      <c r="I377" s="54">
        <v>-3.0131433976208482</v>
      </c>
      <c r="J377" s="54">
        <v>-12.67953419346323</v>
      </c>
      <c r="K377" s="54">
        <v>-2.7818741172327646</v>
      </c>
      <c r="L377" s="54">
        <f t="shared" si="75"/>
        <v>-551.69808000000091</v>
      </c>
      <c r="M377" s="54"/>
    </row>
    <row r="378" spans="1:13" ht="15.6" customHeight="1" outlineLevel="2" x14ac:dyDescent="0.25">
      <c r="A378" s="21">
        <f t="shared" ref="A378:A441" si="76">A377+1</f>
        <v>372</v>
      </c>
      <c r="B378" s="307"/>
      <c r="C378" s="208" t="s">
        <v>401</v>
      </c>
      <c r="D378" s="151">
        <v>108</v>
      </c>
      <c r="E378" s="54">
        <v>-372962.33102554141</v>
      </c>
      <c r="F378" s="54">
        <v>-123059.52905077729</v>
      </c>
      <c r="G378" s="54">
        <v>-26106.924187494875</v>
      </c>
      <c r="H378" s="54">
        <v>-12024.394504308941</v>
      </c>
      <c r="I378" s="54">
        <v>-3018.3966733045932</v>
      </c>
      <c r="J378" s="54">
        <v>-12701.640372914342</v>
      </c>
      <c r="K378" s="54">
        <v>-2786.7241856585947</v>
      </c>
      <c r="L378" s="54">
        <f t="shared" si="75"/>
        <v>-552659.94000000018</v>
      </c>
      <c r="M378" s="54"/>
    </row>
    <row r="379" spans="1:13" ht="15.6" customHeight="1" outlineLevel="2" x14ac:dyDescent="0.25">
      <c r="A379" s="21">
        <f t="shared" si="76"/>
        <v>373</v>
      </c>
      <c r="B379" s="307"/>
      <c r="C379" s="208" t="s">
        <v>402</v>
      </c>
      <c r="D379" s="151">
        <v>108</v>
      </c>
      <c r="E379" s="54">
        <v>-7550413.8122742195</v>
      </c>
      <c r="F379" s="54">
        <v>-2491271.3445404726</v>
      </c>
      <c r="G379" s="54">
        <v>-528520.07986768521</v>
      </c>
      <c r="H379" s="54">
        <v>-243427.14209213527</v>
      </c>
      <c r="I379" s="54">
        <v>-61105.752611463671</v>
      </c>
      <c r="J379" s="54">
        <v>-257137.60595201951</v>
      </c>
      <c r="K379" s="54">
        <v>-56415.672662004959</v>
      </c>
      <c r="L379" s="54">
        <f t="shared" si="75"/>
        <v>-11188291.41</v>
      </c>
      <c r="M379" s="54"/>
    </row>
    <row r="380" spans="1:13" ht="15.6" customHeight="1" outlineLevel="2" x14ac:dyDescent="0.25">
      <c r="A380" s="21">
        <f t="shared" si="76"/>
        <v>374</v>
      </c>
      <c r="B380" s="307"/>
      <c r="C380" s="208" t="s">
        <v>403</v>
      </c>
      <c r="D380" s="151">
        <v>108</v>
      </c>
      <c r="E380" s="54">
        <v>0</v>
      </c>
      <c r="F380" s="54">
        <v>0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f t="shared" si="75"/>
        <v>0</v>
      </c>
      <c r="M380" s="54"/>
    </row>
    <row r="381" spans="1:13" ht="15.6" customHeight="1" outlineLevel="2" x14ac:dyDescent="0.25">
      <c r="A381" s="21">
        <f t="shared" si="76"/>
        <v>375</v>
      </c>
      <c r="B381" s="307"/>
      <c r="C381" s="208" t="s">
        <v>404</v>
      </c>
      <c r="D381" s="151">
        <v>108</v>
      </c>
      <c r="E381" s="54">
        <v>0</v>
      </c>
      <c r="F381" s="54">
        <v>0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f t="shared" si="75"/>
        <v>0</v>
      </c>
      <c r="M381" s="54"/>
    </row>
    <row r="382" spans="1:13" ht="15.6" customHeight="1" outlineLevel="2" x14ac:dyDescent="0.25">
      <c r="A382" s="21">
        <f t="shared" si="76"/>
        <v>376</v>
      </c>
      <c r="B382" s="307"/>
      <c r="C382" s="208" t="s">
        <v>405</v>
      </c>
      <c r="D382" s="151">
        <v>108</v>
      </c>
      <c r="E382" s="54">
        <v>0</v>
      </c>
      <c r="F382" s="54">
        <v>0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f t="shared" si="75"/>
        <v>0</v>
      </c>
      <c r="M382" s="54"/>
    </row>
    <row r="383" spans="1:13" ht="15.6" customHeight="1" outlineLevel="2" x14ac:dyDescent="0.25">
      <c r="A383" s="21">
        <f t="shared" si="76"/>
        <v>377</v>
      </c>
      <c r="B383" s="307"/>
      <c r="C383" s="208" t="s">
        <v>406</v>
      </c>
      <c r="D383" s="151">
        <v>108</v>
      </c>
      <c r="E383" s="54">
        <v>-1392308.05206284</v>
      </c>
      <c r="F383" s="54">
        <v>-459394.31124138006</v>
      </c>
      <c r="G383" s="54">
        <v>-97459.924869340131</v>
      </c>
      <c r="H383" s="54">
        <v>-44888.343665953202</v>
      </c>
      <c r="I383" s="54">
        <v>-11267.995834876616</v>
      </c>
      <c r="J383" s="54">
        <v>-47416.574529088321</v>
      </c>
      <c r="K383" s="54">
        <v>-10403.1377965219</v>
      </c>
      <c r="L383" s="54">
        <f t="shared" si="75"/>
        <v>-2063138.3400000003</v>
      </c>
      <c r="M383" s="54"/>
    </row>
    <row r="384" spans="1:13" ht="15.6" customHeight="1" outlineLevel="2" x14ac:dyDescent="0.25">
      <c r="A384" s="21">
        <f t="shared" si="76"/>
        <v>378</v>
      </c>
      <c r="B384" s="307"/>
      <c r="C384" s="208" t="s">
        <v>407</v>
      </c>
      <c r="D384" s="151">
        <v>108</v>
      </c>
      <c r="E384" s="54">
        <v>-6421275.68529261</v>
      </c>
      <c r="F384" s="54">
        <v>-2118710.3790468345</v>
      </c>
      <c r="G384" s="54">
        <v>-449481.73999764601</v>
      </c>
      <c r="H384" s="54">
        <v>-207023.45957720175</v>
      </c>
      <c r="I384" s="54">
        <v>-51967.599820507239</v>
      </c>
      <c r="J384" s="54">
        <v>-218683.5712487553</v>
      </c>
      <c r="K384" s="54">
        <v>-47978.905016445045</v>
      </c>
      <c r="L384" s="54">
        <f t="shared" si="75"/>
        <v>-9515121.339999998</v>
      </c>
      <c r="M384" s="54"/>
    </row>
    <row r="385" spans="1:13" ht="15.6" customHeight="1" outlineLevel="2" x14ac:dyDescent="0.25">
      <c r="A385" s="21">
        <f t="shared" si="76"/>
        <v>379</v>
      </c>
      <c r="B385" s="307"/>
      <c r="C385" s="208" t="s">
        <v>408</v>
      </c>
      <c r="D385" s="151">
        <v>108</v>
      </c>
      <c r="E385" s="54">
        <v>-311463.03867151256</v>
      </c>
      <c r="F385" s="54">
        <v>-102767.73729466941</v>
      </c>
      <c r="G385" s="54">
        <v>-21802.046108637998</v>
      </c>
      <c r="H385" s="54">
        <v>-10041.642651146507</v>
      </c>
      <c r="I385" s="54">
        <v>-2520.6808344380806</v>
      </c>
      <c r="J385" s="54">
        <v>-10607.214663696806</v>
      </c>
      <c r="K385" s="54">
        <v>-2327.2097758987411</v>
      </c>
      <c r="L385" s="54">
        <f t="shared" si="75"/>
        <v>-461529.57000000012</v>
      </c>
      <c r="M385" s="54"/>
    </row>
    <row r="386" spans="1:13" ht="15.6" customHeight="1" outlineLevel="2" x14ac:dyDescent="0.25">
      <c r="A386" s="21">
        <f t="shared" si="76"/>
        <v>380</v>
      </c>
      <c r="B386" s="307"/>
      <c r="C386" s="208" t="s">
        <v>409</v>
      </c>
      <c r="D386" s="151">
        <v>108</v>
      </c>
      <c r="E386" s="54">
        <v>-951636.84746852051</v>
      </c>
      <c r="F386" s="54">
        <v>-313994.12899106601</v>
      </c>
      <c r="G386" s="54">
        <v>-66613.459226760053</v>
      </c>
      <c r="H386" s="54">
        <v>-30680.998929124373</v>
      </c>
      <c r="I386" s="54">
        <v>-7701.628973346219</v>
      </c>
      <c r="J386" s="54">
        <v>-32409.034362591745</v>
      </c>
      <c r="K386" s="54">
        <v>-7110.5020485911036</v>
      </c>
      <c r="L386" s="54">
        <f t="shared" si="75"/>
        <v>-1410146.6</v>
      </c>
      <c r="M386" s="54"/>
    </row>
    <row r="387" spans="1:13" ht="15.6" customHeight="1" outlineLevel="2" x14ac:dyDescent="0.25">
      <c r="A387" s="21">
        <f t="shared" si="76"/>
        <v>381</v>
      </c>
      <c r="B387" s="307"/>
      <c r="C387" s="208" t="s">
        <v>410</v>
      </c>
      <c r="D387" s="151">
        <v>108</v>
      </c>
      <c r="E387" s="54">
        <v>-63042.389917562054</v>
      </c>
      <c r="F387" s="54">
        <v>-20800.939312445935</v>
      </c>
      <c r="G387" s="54">
        <v>-4412.893092046801</v>
      </c>
      <c r="H387" s="54">
        <v>-2032.501686641705</v>
      </c>
      <c r="I387" s="54">
        <v>-510.20417928294489</v>
      </c>
      <c r="J387" s="54">
        <v>-2146.977585591821</v>
      </c>
      <c r="K387" s="54">
        <v>-471.04422642875056</v>
      </c>
      <c r="L387" s="54">
        <f t="shared" si="75"/>
        <v>-93416.950000000012</v>
      </c>
      <c r="M387" s="54"/>
    </row>
    <row r="388" spans="1:13" ht="15.6" customHeight="1" outlineLevel="2" x14ac:dyDescent="0.25">
      <c r="A388" s="21">
        <f t="shared" si="76"/>
        <v>382</v>
      </c>
      <c r="B388" s="307"/>
      <c r="C388" s="208" t="s">
        <v>411</v>
      </c>
      <c r="D388" s="151">
        <v>108</v>
      </c>
      <c r="E388" s="54">
        <v>0</v>
      </c>
      <c r="F388" s="54">
        <v>0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f t="shared" si="75"/>
        <v>0</v>
      </c>
      <c r="M388" s="54"/>
    </row>
    <row r="389" spans="1:13" ht="15.6" customHeight="1" outlineLevel="2" x14ac:dyDescent="0.25">
      <c r="A389" s="21">
        <f t="shared" si="76"/>
        <v>383</v>
      </c>
      <c r="B389" s="307"/>
      <c r="C389" s="208" t="s">
        <v>412</v>
      </c>
      <c r="D389" s="151">
        <v>108</v>
      </c>
      <c r="E389" s="54">
        <v>0</v>
      </c>
      <c r="F389" s="54">
        <v>0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f t="shared" si="75"/>
        <v>0</v>
      </c>
    </row>
    <row r="390" spans="1:13" ht="15.6" customHeight="1" outlineLevel="2" x14ac:dyDescent="0.25">
      <c r="A390" s="21">
        <f t="shared" si="76"/>
        <v>384</v>
      </c>
      <c r="B390" s="307"/>
      <c r="C390" s="208" t="s">
        <v>413</v>
      </c>
      <c r="D390" s="151">
        <v>108</v>
      </c>
      <c r="E390" s="54">
        <v>-1424951.9349866998</v>
      </c>
      <c r="F390" s="54">
        <v>-465286.27574451489</v>
      </c>
      <c r="G390" s="54">
        <v>-88500.013095261907</v>
      </c>
      <c r="H390" s="54">
        <v>-25247.934770395408</v>
      </c>
      <c r="I390" s="54">
        <v>-10884.484369187383</v>
      </c>
      <c r="J390" s="54">
        <v>-19571.727033940682</v>
      </c>
      <c r="K390" s="54">
        <v>0</v>
      </c>
      <c r="L390" s="54">
        <f t="shared" si="75"/>
        <v>-2034442.3700000003</v>
      </c>
    </row>
    <row r="391" spans="1:13" ht="15.6" customHeight="1" outlineLevel="2" x14ac:dyDescent="0.25">
      <c r="A391" s="21">
        <f t="shared" si="76"/>
        <v>385</v>
      </c>
      <c r="B391" s="307"/>
      <c r="C391" s="208" t="s">
        <v>414</v>
      </c>
      <c r="D391" s="151">
        <v>108</v>
      </c>
      <c r="E391" s="54">
        <v>-1397483.1614472291</v>
      </c>
      <c r="F391" s="54">
        <v>-456316.96034120681</v>
      </c>
      <c r="G391" s="54">
        <v>-86793.999889997795</v>
      </c>
      <c r="H391" s="54">
        <v>-24761.230773215462</v>
      </c>
      <c r="I391" s="54">
        <v>-10674.664354287084</v>
      </c>
      <c r="J391" s="54">
        <v>-19194.443194063882</v>
      </c>
      <c r="K391" s="54">
        <v>0</v>
      </c>
      <c r="L391" s="54">
        <f t="shared" si="75"/>
        <v>-1995224.46</v>
      </c>
    </row>
    <row r="392" spans="1:13" ht="15.6" customHeight="1" outlineLevel="2" x14ac:dyDescent="0.25">
      <c r="A392" s="21">
        <f t="shared" si="76"/>
        <v>386</v>
      </c>
      <c r="B392" s="307"/>
      <c r="C392" s="208" t="s">
        <v>415</v>
      </c>
      <c r="D392" s="151">
        <v>108</v>
      </c>
      <c r="E392" s="54">
        <v>-1612126.3790795817</v>
      </c>
      <c r="F392" s="54">
        <v>-526403.91618432361</v>
      </c>
      <c r="G392" s="54">
        <v>-100124.92502850057</v>
      </c>
      <c r="H392" s="54">
        <v>-28564.375163303263</v>
      </c>
      <c r="I392" s="54">
        <v>-12314.214917298345</v>
      </c>
      <c r="J392" s="54">
        <v>-22142.569626992539</v>
      </c>
      <c r="K392" s="54">
        <v>0</v>
      </c>
      <c r="L392" s="54">
        <f t="shared" si="75"/>
        <v>-2301676.38</v>
      </c>
    </row>
    <row r="393" spans="1:13" ht="15.6" customHeight="1" outlineLevel="2" x14ac:dyDescent="0.25">
      <c r="A393" s="21">
        <f t="shared" si="76"/>
        <v>387</v>
      </c>
      <c r="B393" s="307"/>
      <c r="C393" s="208" t="s">
        <v>416</v>
      </c>
      <c r="D393" s="151">
        <v>108</v>
      </c>
      <c r="E393" s="54">
        <v>0</v>
      </c>
      <c r="F393" s="54">
        <v>0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f t="shared" si="75"/>
        <v>0</v>
      </c>
    </row>
    <row r="394" spans="1:13" ht="15.6" customHeight="1" outlineLevel="2" x14ac:dyDescent="0.25">
      <c r="A394" s="21">
        <f t="shared" si="76"/>
        <v>388</v>
      </c>
      <c r="B394" s="307"/>
      <c r="C394" s="208" t="s">
        <v>417</v>
      </c>
      <c r="D394" s="151">
        <v>108</v>
      </c>
      <c r="E394" s="54">
        <v>0</v>
      </c>
      <c r="F394" s="54">
        <v>0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f t="shared" si="75"/>
        <v>0</v>
      </c>
    </row>
    <row r="395" spans="1:13" ht="15.6" customHeight="1" outlineLevel="2" x14ac:dyDescent="0.25">
      <c r="A395" s="21">
        <f t="shared" si="76"/>
        <v>389</v>
      </c>
      <c r="B395" s="307"/>
      <c r="C395" s="208" t="s">
        <v>418</v>
      </c>
      <c r="D395" s="151">
        <v>108</v>
      </c>
      <c r="E395" s="54">
        <v>0</v>
      </c>
      <c r="F395" s="54">
        <v>0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f t="shared" si="75"/>
        <v>0</v>
      </c>
    </row>
    <row r="396" spans="1:13" ht="15.6" customHeight="1" outlineLevel="2" x14ac:dyDescent="0.25">
      <c r="A396" s="21">
        <f t="shared" si="76"/>
        <v>390</v>
      </c>
      <c r="B396" s="307"/>
      <c r="C396" s="208" t="s">
        <v>419</v>
      </c>
      <c r="D396" s="151">
        <v>108</v>
      </c>
      <c r="E396" s="54">
        <v>0</v>
      </c>
      <c r="F396" s="54">
        <v>0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f t="shared" si="75"/>
        <v>0</v>
      </c>
    </row>
    <row r="397" spans="1:13" ht="15.6" customHeight="1" outlineLevel="2" x14ac:dyDescent="0.25">
      <c r="A397" s="21">
        <f t="shared" si="76"/>
        <v>391</v>
      </c>
      <c r="B397" s="307"/>
      <c r="C397" s="208" t="s">
        <v>420</v>
      </c>
      <c r="D397" s="151">
        <v>108</v>
      </c>
      <c r="E397" s="54">
        <v>0</v>
      </c>
      <c r="F397" s="54">
        <v>0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f t="shared" si="75"/>
        <v>0</v>
      </c>
    </row>
    <row r="398" spans="1:13" ht="15.6" customHeight="1" outlineLevel="2" x14ac:dyDescent="0.25">
      <c r="A398" s="21">
        <f t="shared" si="76"/>
        <v>392</v>
      </c>
      <c r="B398" s="307"/>
      <c r="C398" s="208" t="s">
        <v>421</v>
      </c>
      <c r="D398" s="151">
        <v>108</v>
      </c>
      <c r="E398" s="54">
        <v>0</v>
      </c>
      <c r="F398" s="54">
        <v>0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f t="shared" si="75"/>
        <v>0</v>
      </c>
    </row>
    <row r="399" spans="1:13" ht="15.6" customHeight="1" outlineLevel="2" x14ac:dyDescent="0.25">
      <c r="A399" s="21">
        <f t="shared" si="76"/>
        <v>393</v>
      </c>
      <c r="B399" s="307"/>
      <c r="C399" s="197" t="s">
        <v>422</v>
      </c>
      <c r="D399" s="123">
        <v>108</v>
      </c>
      <c r="E399" s="54">
        <v>0</v>
      </c>
      <c r="F399" s="54">
        <v>0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f t="shared" si="75"/>
        <v>0</v>
      </c>
    </row>
    <row r="400" spans="1:13" ht="15.6" customHeight="1" outlineLevel="2" x14ac:dyDescent="0.25">
      <c r="A400" s="21">
        <f t="shared" si="76"/>
        <v>394</v>
      </c>
      <c r="B400" s="307"/>
      <c r="C400" s="197" t="s">
        <v>423</v>
      </c>
      <c r="D400" s="123">
        <v>108</v>
      </c>
      <c r="E400" s="54">
        <v>0</v>
      </c>
      <c r="F400" s="54">
        <v>0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f t="shared" si="75"/>
        <v>0</v>
      </c>
    </row>
    <row r="401" spans="1:15" ht="15.6" customHeight="1" outlineLevel="2" x14ac:dyDescent="0.25">
      <c r="A401" s="21">
        <f t="shared" si="76"/>
        <v>395</v>
      </c>
      <c r="B401" s="307"/>
      <c r="C401" s="197" t="s">
        <v>424</v>
      </c>
      <c r="D401" s="123">
        <v>108</v>
      </c>
      <c r="E401" s="54">
        <v>0</v>
      </c>
      <c r="F401" s="54">
        <v>0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f t="shared" si="75"/>
        <v>0</v>
      </c>
    </row>
    <row r="402" spans="1:15" ht="15.6" customHeight="1" outlineLevel="2" x14ac:dyDescent="0.25">
      <c r="A402" s="21">
        <f t="shared" si="76"/>
        <v>396</v>
      </c>
      <c r="B402" s="307"/>
      <c r="C402" s="197" t="s">
        <v>425</v>
      </c>
      <c r="D402" s="123">
        <v>108</v>
      </c>
      <c r="E402" s="54">
        <v>-403476.38217964361</v>
      </c>
      <c r="F402" s="54">
        <v>-131746.2144552891</v>
      </c>
      <c r="G402" s="54">
        <v>-25058.855832116642</v>
      </c>
      <c r="H402" s="54">
        <v>-7148.9747327946552</v>
      </c>
      <c r="I402" s="54">
        <v>-3081.9512345246903</v>
      </c>
      <c r="J402" s="54">
        <v>-5541.7515656313135</v>
      </c>
      <c r="K402" s="54">
        <v>0</v>
      </c>
      <c r="L402" s="54">
        <f t="shared" si="75"/>
        <v>-576054.13000000012</v>
      </c>
    </row>
    <row r="403" spans="1:15" ht="15.6" customHeight="1" outlineLevel="2" x14ac:dyDescent="0.25">
      <c r="A403" s="21">
        <f t="shared" si="76"/>
        <v>397</v>
      </c>
      <c r="B403" s="307"/>
      <c r="C403" s="197" t="s">
        <v>426</v>
      </c>
      <c r="D403" s="123">
        <v>108</v>
      </c>
      <c r="E403" s="54">
        <v>0</v>
      </c>
      <c r="F403" s="54">
        <v>0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f t="shared" si="75"/>
        <v>0</v>
      </c>
    </row>
    <row r="404" spans="1:15" ht="15.6" customHeight="1" outlineLevel="2" x14ac:dyDescent="0.25">
      <c r="A404" s="21">
        <f t="shared" si="76"/>
        <v>398</v>
      </c>
      <c r="B404" s="307"/>
      <c r="C404" s="197" t="s">
        <v>427</v>
      </c>
      <c r="D404" s="123">
        <v>108</v>
      </c>
      <c r="E404" s="54">
        <v>0</v>
      </c>
      <c r="F404" s="54">
        <v>0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f t="shared" si="75"/>
        <v>0</v>
      </c>
    </row>
    <row r="405" spans="1:15" ht="15.6" customHeight="1" outlineLevel="2" x14ac:dyDescent="0.25">
      <c r="A405" s="21">
        <f t="shared" si="76"/>
        <v>399</v>
      </c>
      <c r="B405" s="307"/>
      <c r="C405" s="197" t="s">
        <v>428</v>
      </c>
      <c r="D405" s="123">
        <v>108</v>
      </c>
      <c r="E405" s="54">
        <v>0</v>
      </c>
      <c r="F405" s="54">
        <v>0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f t="shared" si="75"/>
        <v>0</v>
      </c>
    </row>
    <row r="406" spans="1:15" ht="15.6" customHeight="1" outlineLevel="2" x14ac:dyDescent="0.25">
      <c r="A406" s="21">
        <f t="shared" si="76"/>
        <v>400</v>
      </c>
      <c r="B406" s="307"/>
      <c r="C406" s="197" t="s">
        <v>429</v>
      </c>
      <c r="D406" s="123">
        <v>108</v>
      </c>
      <c r="E406" s="54">
        <v>0</v>
      </c>
      <c r="F406" s="54">
        <v>0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f t="shared" si="75"/>
        <v>0</v>
      </c>
    </row>
    <row r="407" spans="1:15" ht="15.6" customHeight="1" outlineLevel="2" x14ac:dyDescent="0.25">
      <c r="A407" s="21">
        <f t="shared" si="76"/>
        <v>401</v>
      </c>
      <c r="B407" s="307"/>
      <c r="C407" s="197" t="s">
        <v>430</v>
      </c>
      <c r="D407" s="123">
        <v>108</v>
      </c>
      <c r="E407" s="54">
        <v>-95742.735650713032</v>
      </c>
      <c r="F407" s="54">
        <v>-31262.655116102324</v>
      </c>
      <c r="G407" s="54">
        <v>-5946.3292415848327</v>
      </c>
      <c r="H407" s="54">
        <v>-1696.4125491509831</v>
      </c>
      <c r="I407" s="54">
        <v>-731.33014810296208</v>
      </c>
      <c r="J407" s="54">
        <v>-1315.0272943458872</v>
      </c>
      <c r="K407" s="54">
        <v>0</v>
      </c>
      <c r="L407" s="54">
        <f t="shared" si="75"/>
        <v>-136694.49000000002</v>
      </c>
    </row>
    <row r="408" spans="1:15" ht="15.6" customHeight="1" outlineLevel="2" x14ac:dyDescent="0.25">
      <c r="A408" s="21">
        <f t="shared" si="76"/>
        <v>402</v>
      </c>
      <c r="B408" s="307"/>
      <c r="C408" s="304" t="s">
        <v>431</v>
      </c>
      <c r="D408" s="305"/>
      <c r="E408" s="45">
        <f t="shared" ref="E408:L408" si="77">SUM(E376:E407)</f>
        <v>-22003618.349528767</v>
      </c>
      <c r="F408" s="45">
        <f t="shared" si="77"/>
        <v>-7243236.8133439319</v>
      </c>
      <c r="G408" s="45">
        <f t="shared" si="77"/>
        <v>-1501292.6744721807</v>
      </c>
      <c r="H408" s="45">
        <f t="shared" si="77"/>
        <v>-637754.56842880172</v>
      </c>
      <c r="I408" s="45">
        <f t="shared" si="77"/>
        <v>-175833.41538340546</v>
      </c>
      <c r="J408" s="45">
        <f t="shared" si="77"/>
        <v>-649097.52564145322</v>
      </c>
      <c r="K408" s="45">
        <f t="shared" si="77"/>
        <v>-127543.52320146523</v>
      </c>
      <c r="L408" s="45">
        <f t="shared" si="77"/>
        <v>-32338376.869999997</v>
      </c>
      <c r="M408" s="54"/>
      <c r="O408" s="54"/>
    </row>
    <row r="409" spans="1:15" ht="15.6" customHeight="1" outlineLevel="2" x14ac:dyDescent="0.25">
      <c r="A409" s="21">
        <f t="shared" si="76"/>
        <v>403</v>
      </c>
      <c r="B409" s="307"/>
      <c r="C409" s="197" t="s">
        <v>432</v>
      </c>
      <c r="D409" s="123">
        <v>108</v>
      </c>
      <c r="L409" s="54">
        <f t="shared" ref="L409:L417" si="78">SUM(E409:K409)</f>
        <v>0</v>
      </c>
    </row>
    <row r="410" spans="1:15" ht="15.6" customHeight="1" outlineLevel="2" x14ac:dyDescent="0.25">
      <c r="A410" s="21">
        <f t="shared" si="76"/>
        <v>404</v>
      </c>
      <c r="B410" s="307"/>
      <c r="C410" s="197" t="s">
        <v>433</v>
      </c>
      <c r="D410" s="123">
        <v>108</v>
      </c>
      <c r="L410" s="54">
        <f t="shared" si="78"/>
        <v>0</v>
      </c>
    </row>
    <row r="411" spans="1:15" ht="15.6" customHeight="1" outlineLevel="2" x14ac:dyDescent="0.25">
      <c r="A411" s="21">
        <f t="shared" si="76"/>
        <v>405</v>
      </c>
      <c r="B411" s="307"/>
      <c r="C411" s="197" t="s">
        <v>434</v>
      </c>
      <c r="D411" s="123">
        <v>108</v>
      </c>
      <c r="L411" s="54">
        <f t="shared" si="78"/>
        <v>0</v>
      </c>
    </row>
    <row r="412" spans="1:15" ht="15.6" customHeight="1" outlineLevel="2" x14ac:dyDescent="0.25">
      <c r="A412" s="21">
        <f t="shared" si="76"/>
        <v>406</v>
      </c>
      <c r="B412" s="307"/>
      <c r="C412" s="197" t="s">
        <v>435</v>
      </c>
      <c r="D412" s="123">
        <v>108</v>
      </c>
      <c r="L412" s="54">
        <f t="shared" si="78"/>
        <v>0</v>
      </c>
    </row>
    <row r="413" spans="1:15" ht="15.6" customHeight="1" outlineLevel="2" x14ac:dyDescent="0.25">
      <c r="A413" s="21">
        <f t="shared" si="76"/>
        <v>407</v>
      </c>
      <c r="B413" s="307"/>
      <c r="C413" s="197" t="s">
        <v>436</v>
      </c>
      <c r="D413" s="123">
        <v>108</v>
      </c>
      <c r="L413" s="54">
        <f t="shared" si="78"/>
        <v>0</v>
      </c>
    </row>
    <row r="414" spans="1:15" ht="15.6" customHeight="1" outlineLevel="2" x14ac:dyDescent="0.25">
      <c r="A414" s="21">
        <f t="shared" si="76"/>
        <v>408</v>
      </c>
      <c r="B414" s="307"/>
      <c r="C414" s="197" t="s">
        <v>437</v>
      </c>
      <c r="D414" s="123">
        <v>108</v>
      </c>
      <c r="L414" s="54">
        <f t="shared" si="78"/>
        <v>0</v>
      </c>
    </row>
    <row r="415" spans="1:15" ht="15.6" customHeight="1" outlineLevel="2" x14ac:dyDescent="0.25">
      <c r="A415" s="21">
        <f t="shared" si="76"/>
        <v>409</v>
      </c>
      <c r="B415" s="307"/>
      <c r="C415" s="197" t="s">
        <v>438</v>
      </c>
      <c r="D415" s="123">
        <v>108</v>
      </c>
      <c r="L415" s="54">
        <f t="shared" si="78"/>
        <v>0</v>
      </c>
    </row>
    <row r="416" spans="1:15" ht="15.6" customHeight="1" outlineLevel="2" x14ac:dyDescent="0.25">
      <c r="A416" s="21">
        <f t="shared" si="76"/>
        <v>410</v>
      </c>
      <c r="B416" s="307"/>
      <c r="C416" s="197" t="s">
        <v>439</v>
      </c>
      <c r="D416" s="123">
        <v>108</v>
      </c>
      <c r="L416" s="54">
        <f t="shared" si="78"/>
        <v>0</v>
      </c>
    </row>
    <row r="417" spans="1:12" ht="15.6" customHeight="1" outlineLevel="2" x14ac:dyDescent="0.25">
      <c r="A417" s="21">
        <f t="shared" si="76"/>
        <v>411</v>
      </c>
      <c r="B417" s="307"/>
      <c r="C417" s="197" t="s">
        <v>440</v>
      </c>
      <c r="D417" s="123">
        <v>108</v>
      </c>
      <c r="L417" s="54">
        <f t="shared" si="78"/>
        <v>0</v>
      </c>
    </row>
    <row r="418" spans="1:12" ht="15.6" customHeight="1" outlineLevel="2" x14ac:dyDescent="0.25">
      <c r="A418" s="21">
        <f t="shared" si="76"/>
        <v>412</v>
      </c>
      <c r="B418" s="307"/>
      <c r="C418" s="304" t="s">
        <v>351</v>
      </c>
      <c r="D418" s="305"/>
      <c r="E418" s="45">
        <f t="shared" ref="E418:L418" si="79">SUM(E409:E417)</f>
        <v>0</v>
      </c>
      <c r="F418" s="45">
        <f t="shared" si="79"/>
        <v>0</v>
      </c>
      <c r="G418" s="45">
        <f t="shared" si="79"/>
        <v>0</v>
      </c>
      <c r="H418" s="45">
        <f t="shared" si="79"/>
        <v>0</v>
      </c>
      <c r="I418" s="45">
        <f t="shared" si="79"/>
        <v>0</v>
      </c>
      <c r="J418" s="45">
        <f t="shared" si="79"/>
        <v>0</v>
      </c>
      <c r="K418" s="45">
        <f t="shared" si="79"/>
        <v>0</v>
      </c>
      <c r="L418" s="45">
        <f t="shared" si="79"/>
        <v>0</v>
      </c>
    </row>
    <row r="419" spans="1:12" ht="15.6" customHeight="1" outlineLevel="2" x14ac:dyDescent="0.25">
      <c r="A419" s="21">
        <f t="shared" si="76"/>
        <v>413</v>
      </c>
      <c r="B419" s="307"/>
      <c r="C419" s="197" t="s">
        <v>441</v>
      </c>
      <c r="D419" s="123">
        <v>108</v>
      </c>
      <c r="E419" s="54">
        <v>-1962967.1642426255</v>
      </c>
      <c r="F419" s="54">
        <v>-656727.62235747103</v>
      </c>
      <c r="G419" s="54">
        <v>-192597.61806820141</v>
      </c>
      <c r="H419" s="54">
        <v>-89528.363705737793</v>
      </c>
      <c r="I419" s="54">
        <v>-7885.6287665690143</v>
      </c>
      <c r="J419" s="54">
        <v>-107669.33823140964</v>
      </c>
      <c r="K419" s="54">
        <v>-3833.5846279856014</v>
      </c>
      <c r="L419" s="54">
        <f t="shared" ref="L419:L433" si="80">SUM(E419:K419)</f>
        <v>-3021209.32</v>
      </c>
    </row>
    <row r="420" spans="1:12" ht="15.6" customHeight="1" outlineLevel="2" x14ac:dyDescent="0.25">
      <c r="A420" s="21">
        <f t="shared" si="76"/>
        <v>414</v>
      </c>
      <c r="B420" s="307"/>
      <c r="C420" s="197" t="s">
        <v>442</v>
      </c>
      <c r="D420" s="123">
        <v>108</v>
      </c>
      <c r="E420" s="54">
        <v>-3573002.9588583396</v>
      </c>
      <c r="F420" s="54">
        <v>-1195379.0061244331</v>
      </c>
      <c r="G420" s="54">
        <v>-350567.17797531915</v>
      </c>
      <c r="H420" s="54">
        <v>-162959.98947377628</v>
      </c>
      <c r="I420" s="54">
        <v>-14353.462161085346</v>
      </c>
      <c r="J420" s="54">
        <v>-195980.28489059137</v>
      </c>
      <c r="K420" s="54">
        <v>-6977.910516455986</v>
      </c>
      <c r="L420" s="54">
        <f t="shared" si="80"/>
        <v>-5499220.79</v>
      </c>
    </row>
    <row r="421" spans="1:12" ht="15.6" customHeight="1" outlineLevel="2" x14ac:dyDescent="0.25">
      <c r="A421" s="21">
        <f t="shared" si="76"/>
        <v>415</v>
      </c>
      <c r="B421" s="307"/>
      <c r="C421" s="197" t="s">
        <v>443</v>
      </c>
      <c r="D421" s="123">
        <v>108</v>
      </c>
      <c r="E421" s="54">
        <v>-565595140.22109759</v>
      </c>
      <c r="F421" s="54">
        <v>-189224740.18950585</v>
      </c>
      <c r="G421" s="54">
        <v>-55493682.615706556</v>
      </c>
      <c r="H421" s="54">
        <v>-25796054.231732126</v>
      </c>
      <c r="I421" s="54">
        <v>-2272107.9543273761</v>
      </c>
      <c r="J421" s="54">
        <v>-31023063.229895141</v>
      </c>
      <c r="K421" s="54">
        <v>-1104581.3066626319</v>
      </c>
      <c r="L421" s="54">
        <f t="shared" si="80"/>
        <v>-870509369.74892724</v>
      </c>
    </row>
    <row r="422" spans="1:12" ht="15.6" customHeight="1" outlineLevel="2" x14ac:dyDescent="0.25">
      <c r="A422" s="21">
        <f t="shared" si="76"/>
        <v>416</v>
      </c>
      <c r="B422" s="307"/>
      <c r="C422" s="197" t="s">
        <v>444</v>
      </c>
      <c r="D422" s="123">
        <v>108</v>
      </c>
      <c r="E422" s="54">
        <v>0</v>
      </c>
      <c r="F422" s="54">
        <v>0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f t="shared" si="80"/>
        <v>0</v>
      </c>
    </row>
    <row r="423" spans="1:12" ht="15.6" customHeight="1" outlineLevel="2" x14ac:dyDescent="0.25">
      <c r="A423" s="21">
        <f t="shared" si="76"/>
        <v>417</v>
      </c>
      <c r="B423" s="307"/>
      <c r="C423" s="197" t="s">
        <v>445</v>
      </c>
      <c r="D423" s="123">
        <v>108</v>
      </c>
      <c r="E423" s="54">
        <v>-37999694.253756069</v>
      </c>
      <c r="F423" s="54">
        <v>-12713125.982017471</v>
      </c>
      <c r="G423" s="54">
        <v>-3728361.1941706138</v>
      </c>
      <c r="H423" s="54">
        <v>-1733116.3301296106</v>
      </c>
      <c r="I423" s="54">
        <v>-152652.31512105354</v>
      </c>
      <c r="J423" s="54">
        <v>-2084294.6371323571</v>
      </c>
      <c r="K423" s="54">
        <v>-74211.655912012182</v>
      </c>
      <c r="L423" s="54">
        <f t="shared" si="80"/>
        <v>-58485456.368239187</v>
      </c>
    </row>
    <row r="424" spans="1:12" ht="15.6" customHeight="1" outlineLevel="2" x14ac:dyDescent="0.25">
      <c r="A424" s="21">
        <f t="shared" si="76"/>
        <v>418</v>
      </c>
      <c r="B424" s="307"/>
      <c r="C424" s="197" t="s">
        <v>446</v>
      </c>
      <c r="D424" s="123">
        <v>108</v>
      </c>
      <c r="E424" s="54">
        <v>0</v>
      </c>
      <c r="F424" s="54">
        <v>0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f t="shared" si="80"/>
        <v>0</v>
      </c>
    </row>
    <row r="425" spans="1:12" ht="15.6" customHeight="1" outlineLevel="2" x14ac:dyDescent="0.25">
      <c r="A425" s="21">
        <f t="shared" si="76"/>
        <v>419</v>
      </c>
      <c r="B425" s="307"/>
      <c r="C425" s="197" t="s">
        <v>447</v>
      </c>
      <c r="D425" s="123">
        <v>108</v>
      </c>
      <c r="E425" s="54">
        <v>-352801657.36973578</v>
      </c>
      <c r="F425" s="54">
        <v>-299935512.9438957</v>
      </c>
      <c r="G425" s="54">
        <v>-5212990.6168390354</v>
      </c>
      <c r="H425" s="54">
        <v>-6421952.2978602005</v>
      </c>
      <c r="I425" s="54">
        <v>-480313.19371393987</v>
      </c>
      <c r="J425" s="54">
        <v>-571228.63283840311</v>
      </c>
      <c r="K425" s="54">
        <v>-1281130.2051168075</v>
      </c>
      <c r="L425" s="54">
        <f t="shared" si="80"/>
        <v>-666704785.25999975</v>
      </c>
    </row>
    <row r="426" spans="1:12" ht="15.6" customHeight="1" outlineLevel="2" x14ac:dyDescent="0.25">
      <c r="A426" s="21">
        <f t="shared" si="76"/>
        <v>420</v>
      </c>
      <c r="B426" s="307"/>
      <c r="C426" s="197" t="s">
        <v>448</v>
      </c>
      <c r="D426" s="123">
        <v>108</v>
      </c>
      <c r="E426" s="54">
        <v>-28490050.482076436</v>
      </c>
      <c r="F426" s="54">
        <v>-7722385.8416805947</v>
      </c>
      <c r="G426" s="54">
        <v>-126800.82066164163</v>
      </c>
      <c r="H426" s="54">
        <v>-953.17961144750495</v>
      </c>
      <c r="I426" s="54">
        <v>-15531.089432741084</v>
      </c>
      <c r="J426" s="54">
        <v>0</v>
      </c>
      <c r="K426" s="54">
        <v>-317.72653714916828</v>
      </c>
      <c r="L426" s="54">
        <f t="shared" si="80"/>
        <v>-36356039.140000001</v>
      </c>
    </row>
    <row r="427" spans="1:12" ht="15.6" customHeight="1" outlineLevel="2" x14ac:dyDescent="0.25">
      <c r="A427" s="21">
        <f t="shared" si="76"/>
        <v>421</v>
      </c>
      <c r="B427" s="307"/>
      <c r="C427" s="197" t="s">
        <v>449</v>
      </c>
      <c r="D427" s="123">
        <v>108</v>
      </c>
      <c r="E427" s="54">
        <v>-58895475.698003009</v>
      </c>
      <c r="F427" s="54">
        <v>-4586755.8288975162</v>
      </c>
      <c r="G427" s="54">
        <v>-31915.592223722564</v>
      </c>
      <c r="H427" s="54">
        <v>-205.02521771127982</v>
      </c>
      <c r="I427" s="54">
        <v>-3690.4539188030362</v>
      </c>
      <c r="J427" s="54">
        <v>0</v>
      </c>
      <c r="K427" s="54">
        <v>-68.341739237093279</v>
      </c>
      <c r="L427" s="54">
        <f t="shared" si="80"/>
        <v>-63518110.939999998</v>
      </c>
    </row>
    <row r="428" spans="1:12" ht="15.6" customHeight="1" outlineLevel="2" x14ac:dyDescent="0.25">
      <c r="A428" s="21">
        <f t="shared" si="76"/>
        <v>422</v>
      </c>
      <c r="B428" s="307"/>
      <c r="C428" s="197" t="s">
        <v>450</v>
      </c>
      <c r="D428" s="123">
        <v>108</v>
      </c>
      <c r="E428" s="54">
        <v>-5957797.1852532001</v>
      </c>
      <c r="F428" s="54">
        <v>-1614893.8963779116</v>
      </c>
      <c r="G428" s="54">
        <v>-26516.399923580084</v>
      </c>
      <c r="H428" s="54">
        <v>-199.32750942983913</v>
      </c>
      <c r="I428" s="54">
        <v>-3247.838432736839</v>
      </c>
      <c r="J428" s="54">
        <v>0</v>
      </c>
      <c r="K428" s="54">
        <v>-66.442503143279708</v>
      </c>
      <c r="L428" s="54">
        <f t="shared" si="80"/>
        <v>-7602721.0900000017</v>
      </c>
    </row>
    <row r="429" spans="1:12" ht="15.6" customHeight="1" outlineLevel="2" x14ac:dyDescent="0.25">
      <c r="A429" s="21">
        <f t="shared" si="76"/>
        <v>423</v>
      </c>
      <c r="B429" s="307"/>
      <c r="C429" s="197" t="s">
        <v>451</v>
      </c>
      <c r="D429" s="123">
        <v>108</v>
      </c>
      <c r="E429" s="54">
        <v>-26601628.873350184</v>
      </c>
      <c r="F429" s="54">
        <v>-7210518.7144697886</v>
      </c>
      <c r="G429" s="54">
        <v>-118396.01246755611</v>
      </c>
      <c r="H429" s="54">
        <v>-889.99948558612141</v>
      </c>
      <c r="I429" s="54">
        <v>-14501.633731695567</v>
      </c>
      <c r="J429" s="54">
        <v>0</v>
      </c>
      <c r="K429" s="54">
        <v>-296.66649519537378</v>
      </c>
      <c r="L429" s="54">
        <f t="shared" si="80"/>
        <v>-33946231.900000006</v>
      </c>
    </row>
    <row r="430" spans="1:12" ht="15.6" customHeight="1" outlineLevel="2" x14ac:dyDescent="0.25">
      <c r="A430" s="21">
        <f t="shared" si="76"/>
        <v>424</v>
      </c>
      <c r="B430" s="307"/>
      <c r="C430" s="197" t="s">
        <v>452</v>
      </c>
      <c r="D430" s="123">
        <v>108</v>
      </c>
      <c r="E430" s="54">
        <v>-59524.769610066985</v>
      </c>
      <c r="F430" s="54">
        <v>-7570991.7356274035</v>
      </c>
      <c r="G430" s="54">
        <v>-3164215.9262896902</v>
      </c>
      <c r="H430" s="54">
        <v>-1602167.4267113965</v>
      </c>
      <c r="I430" s="54">
        <v>-342411.13893531356</v>
      </c>
      <c r="J430" s="54">
        <v>-354178.37220814166</v>
      </c>
      <c r="K430" s="54">
        <v>-260034.44061798774</v>
      </c>
      <c r="L430" s="54">
        <f t="shared" si="80"/>
        <v>-13353523.810000001</v>
      </c>
    </row>
    <row r="431" spans="1:12" ht="15.6" customHeight="1" outlineLevel="2" x14ac:dyDescent="0.25">
      <c r="A431" s="21">
        <f t="shared" si="76"/>
        <v>425</v>
      </c>
      <c r="B431" s="307"/>
      <c r="C431" s="197" t="s">
        <v>453</v>
      </c>
      <c r="D431" s="123">
        <v>108</v>
      </c>
      <c r="E431" s="54">
        <v>-320820.08853495691</v>
      </c>
      <c r="F431" s="54">
        <v>-107333.13210023408</v>
      </c>
      <c r="G431" s="54">
        <v>-31477.441908256475</v>
      </c>
      <c r="H431" s="54">
        <v>-14632.184426552374</v>
      </c>
      <c r="I431" s="54">
        <v>-1288.7979815090678</v>
      </c>
      <c r="J431" s="54">
        <v>-17597.078164691888</v>
      </c>
      <c r="K431" s="54">
        <v>-626.54688379931258</v>
      </c>
      <c r="L431" s="54">
        <f t="shared" si="80"/>
        <v>-493775.27000000014</v>
      </c>
    </row>
    <row r="432" spans="1:12" ht="15.6" customHeight="1" outlineLevel="2" x14ac:dyDescent="0.25">
      <c r="A432" s="21">
        <f t="shared" si="76"/>
        <v>426</v>
      </c>
      <c r="B432" s="307"/>
      <c r="C432" s="197" t="s">
        <v>454</v>
      </c>
      <c r="D432" s="123">
        <v>108</v>
      </c>
      <c r="E432" s="54">
        <v>-1388973.1401324698</v>
      </c>
      <c r="F432" s="54">
        <v>-464692.9630071189</v>
      </c>
      <c r="G432" s="54">
        <v>-136279.8742756549</v>
      </c>
      <c r="H432" s="54">
        <v>-63349.247370248078</v>
      </c>
      <c r="I432" s="54">
        <v>-5579.7808284002977</v>
      </c>
      <c r="J432" s="54">
        <v>-76185.59369889769</v>
      </c>
      <c r="K432" s="54">
        <v>-2712.6006872107723</v>
      </c>
      <c r="L432" s="54">
        <f t="shared" si="80"/>
        <v>-2137773.2000000007</v>
      </c>
    </row>
    <row r="433" spans="1:13" ht="15.6" customHeight="1" outlineLevel="2" x14ac:dyDescent="0.25">
      <c r="A433" s="21">
        <f t="shared" si="76"/>
        <v>427</v>
      </c>
      <c r="B433" s="307"/>
      <c r="C433" s="197" t="s">
        <v>455</v>
      </c>
      <c r="D433" s="123">
        <v>108</v>
      </c>
      <c r="E433" s="54">
        <v>0</v>
      </c>
      <c r="F433" s="54">
        <v>0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f t="shared" si="80"/>
        <v>0</v>
      </c>
    </row>
    <row r="434" spans="1:13" ht="15.6" customHeight="1" outlineLevel="2" x14ac:dyDescent="0.25">
      <c r="A434" s="21">
        <f t="shared" si="76"/>
        <v>428</v>
      </c>
      <c r="B434" s="307"/>
      <c r="C434" s="304" t="s">
        <v>362</v>
      </c>
      <c r="D434" s="305"/>
      <c r="E434" s="45">
        <f t="shared" ref="E434:L434" si="81">SUM(E419:E433)</f>
        <v>-1083646732.2046509</v>
      </c>
      <c r="F434" s="45">
        <f t="shared" si="81"/>
        <v>-533003057.85606146</v>
      </c>
      <c r="G434" s="45">
        <f t="shared" si="81"/>
        <v>-68613801.290509835</v>
      </c>
      <c r="H434" s="45">
        <f t="shared" si="81"/>
        <v>-35886007.603233829</v>
      </c>
      <c r="I434" s="45">
        <f t="shared" si="81"/>
        <v>-3313563.2873512232</v>
      </c>
      <c r="J434" s="45">
        <f t="shared" si="81"/>
        <v>-34430197.16705963</v>
      </c>
      <c r="K434" s="45">
        <f t="shared" si="81"/>
        <v>-2734857.4282996166</v>
      </c>
      <c r="L434" s="45">
        <f t="shared" si="81"/>
        <v>-1761628216.8371663</v>
      </c>
      <c r="M434" s="54"/>
    </row>
    <row r="435" spans="1:13" ht="15.6" customHeight="1" outlineLevel="2" x14ac:dyDescent="0.25">
      <c r="A435" s="21">
        <f t="shared" si="76"/>
        <v>429</v>
      </c>
      <c r="B435" s="307"/>
      <c r="C435" s="197" t="s">
        <v>456</v>
      </c>
      <c r="D435" s="123">
        <v>108</v>
      </c>
      <c r="E435" s="54">
        <v>-619393.01356594427</v>
      </c>
      <c r="F435" s="54">
        <v>-283484.6282740999</v>
      </c>
      <c r="G435" s="54">
        <v>-41628.85786968207</v>
      </c>
      <c r="H435" s="54">
        <v>-21171.280718405767</v>
      </c>
      <c r="I435" s="54">
        <v>-2070.5344235638722</v>
      </c>
      <c r="J435" s="54">
        <v>-20863.500955578878</v>
      </c>
      <c r="K435" s="54">
        <v>-1571.6043147252076</v>
      </c>
      <c r="L435" s="54">
        <f t="shared" ref="L435:L446" si="82">SUM(E435:K435)</f>
        <v>-990183.42012199992</v>
      </c>
    </row>
    <row r="436" spans="1:13" ht="15.6" customHeight="1" outlineLevel="2" x14ac:dyDescent="0.25">
      <c r="A436" s="21">
        <f t="shared" si="76"/>
        <v>430</v>
      </c>
      <c r="B436" s="307"/>
      <c r="C436" s="197" t="s">
        <v>457</v>
      </c>
      <c r="D436" s="123">
        <v>108</v>
      </c>
      <c r="E436" s="54">
        <v>-15658924.523431886</v>
      </c>
      <c r="F436" s="54">
        <v>-7166797.6558871325</v>
      </c>
      <c r="G436" s="54">
        <v>-1052422.4992870763</v>
      </c>
      <c r="H436" s="54">
        <v>-535232.84824492002</v>
      </c>
      <c r="I436" s="54">
        <v>-52345.347060170454</v>
      </c>
      <c r="J436" s="54">
        <v>-527451.84334110387</v>
      </c>
      <c r="K436" s="54">
        <v>-39731.854906306318</v>
      </c>
      <c r="L436" s="54">
        <f t="shared" si="82"/>
        <v>-25032906.572158594</v>
      </c>
    </row>
    <row r="437" spans="1:13" ht="15.6" customHeight="1" outlineLevel="2" x14ac:dyDescent="0.25">
      <c r="A437" s="21">
        <f t="shared" si="76"/>
        <v>431</v>
      </c>
      <c r="B437" s="307"/>
      <c r="C437" s="197" t="s">
        <v>458</v>
      </c>
      <c r="D437" s="123">
        <v>108</v>
      </c>
      <c r="E437" s="54">
        <v>-16496627.129574545</v>
      </c>
      <c r="F437" s="54">
        <v>-5144301.7357122768</v>
      </c>
      <c r="G437" s="54">
        <v>-1213120.0205891086</v>
      </c>
      <c r="H437" s="54">
        <v>-637822.14645514905</v>
      </c>
      <c r="I437" s="54">
        <v>-67061.742640498473</v>
      </c>
      <c r="J437" s="54">
        <v>-716557.6426369173</v>
      </c>
      <c r="K437" s="54">
        <v>-74116.952521521715</v>
      </c>
      <c r="L437" s="54">
        <f t="shared" si="82"/>
        <v>-24349607.370130017</v>
      </c>
    </row>
    <row r="438" spans="1:13" ht="15.6" customHeight="1" outlineLevel="2" x14ac:dyDescent="0.25">
      <c r="A438" s="21">
        <f t="shared" si="76"/>
        <v>432</v>
      </c>
      <c r="B438" s="307"/>
      <c r="C438" s="197" t="s">
        <v>459</v>
      </c>
      <c r="D438" s="123">
        <v>108</v>
      </c>
      <c r="E438" s="54">
        <v>-1895063.5915283111</v>
      </c>
      <c r="F438" s="54">
        <v>-590955.8873223837</v>
      </c>
      <c r="G438" s="54">
        <v>-139358.1587990821</v>
      </c>
      <c r="H438" s="54">
        <v>-73270.342969118472</v>
      </c>
      <c r="I438" s="54">
        <v>-7703.7727690780339</v>
      </c>
      <c r="J438" s="54">
        <v>-82315.147764850903</v>
      </c>
      <c r="K438" s="54">
        <v>-8514.2457991769334</v>
      </c>
      <c r="L438" s="54">
        <f t="shared" si="82"/>
        <v>-2797181.1469520014</v>
      </c>
    </row>
    <row r="439" spans="1:13" ht="15.6" customHeight="1" outlineLevel="2" x14ac:dyDescent="0.25">
      <c r="A439" s="21">
        <f t="shared" si="76"/>
        <v>433</v>
      </c>
      <c r="B439" s="307"/>
      <c r="C439" s="197" t="s">
        <v>460</v>
      </c>
      <c r="D439" s="123">
        <v>108</v>
      </c>
      <c r="E439" s="54">
        <v>-7167.8385868715777</v>
      </c>
      <c r="F439" s="54">
        <v>-3280.5860137647542</v>
      </c>
      <c r="G439" s="54">
        <v>-481.74410629501153</v>
      </c>
      <c r="H439" s="54">
        <v>-245.00167025329654</v>
      </c>
      <c r="I439" s="54">
        <v>-23.960968579906233</v>
      </c>
      <c r="J439" s="54">
        <v>-241.43993220987269</v>
      </c>
      <c r="K439" s="54">
        <v>-18.187170025581615</v>
      </c>
      <c r="L439" s="54">
        <f t="shared" si="82"/>
        <v>-11458.758447999999</v>
      </c>
    </row>
    <row r="440" spans="1:13" ht="15.6" customHeight="1" outlineLevel="2" x14ac:dyDescent="0.25">
      <c r="A440" s="21">
        <f t="shared" si="76"/>
        <v>434</v>
      </c>
      <c r="B440" s="307"/>
      <c r="C440" s="197" t="s">
        <v>461</v>
      </c>
      <c r="D440" s="123">
        <v>108</v>
      </c>
      <c r="E440" s="54">
        <v>-1140862.3716681439</v>
      </c>
      <c r="F440" s="54">
        <v>-355766.07464562485</v>
      </c>
      <c r="G440" s="54">
        <v>-83896.118457221397</v>
      </c>
      <c r="H440" s="54">
        <v>-44110.064499351669</v>
      </c>
      <c r="I440" s="54">
        <v>-4637.8097871822956</v>
      </c>
      <c r="J440" s="54">
        <v>-49555.199689887857</v>
      </c>
      <c r="K440" s="54">
        <v>-5125.7291305886038</v>
      </c>
      <c r="L440" s="54">
        <f t="shared" si="82"/>
        <v>-1683953.3678780007</v>
      </c>
    </row>
    <row r="441" spans="1:13" ht="15.6" customHeight="1" outlineLevel="2" x14ac:dyDescent="0.25">
      <c r="A441" s="21">
        <f t="shared" si="76"/>
        <v>435</v>
      </c>
      <c r="B441" s="307"/>
      <c r="C441" s="197" t="s">
        <v>462</v>
      </c>
      <c r="D441" s="123">
        <v>108</v>
      </c>
      <c r="E441" s="54">
        <v>-551593.76453606621</v>
      </c>
      <c r="F441" s="54">
        <v>-252454.1767069354</v>
      </c>
      <c r="G441" s="54">
        <v>-37072.130170596574</v>
      </c>
      <c r="H441" s="54">
        <v>-18853.855590465046</v>
      </c>
      <c r="I441" s="54">
        <v>-1843.8920883525852</v>
      </c>
      <c r="J441" s="54">
        <v>-18579.765643844054</v>
      </c>
      <c r="K441" s="54">
        <v>-1399.5752637402129</v>
      </c>
      <c r="L441" s="54">
        <f t="shared" si="82"/>
        <v>-881797.16</v>
      </c>
    </row>
    <row r="442" spans="1:13" ht="15.6" customHeight="1" outlineLevel="2" x14ac:dyDescent="0.25">
      <c r="A442" s="21">
        <f t="shared" ref="A442:A497" si="83">A441+1</f>
        <v>436</v>
      </c>
      <c r="B442" s="307"/>
      <c r="C442" s="197" t="s">
        <v>463</v>
      </c>
      <c r="D442" s="123">
        <v>108</v>
      </c>
      <c r="E442" s="54">
        <v>-138238.1415282122</v>
      </c>
      <c r="F442" s="54">
        <v>-63269.0187104531</v>
      </c>
      <c r="G442" s="54">
        <v>-9290.8635063806105</v>
      </c>
      <c r="H442" s="54">
        <v>-4725.0750915563822</v>
      </c>
      <c r="I442" s="54">
        <v>-462.10858762484975</v>
      </c>
      <c r="J442" s="54">
        <v>-4656.3838059246082</v>
      </c>
      <c r="K442" s="54">
        <v>-350.75574784829553</v>
      </c>
      <c r="L442" s="54">
        <f t="shared" si="82"/>
        <v>-220992.34697800007</v>
      </c>
    </row>
    <row r="443" spans="1:13" ht="15.6" customHeight="1" outlineLevel="2" x14ac:dyDescent="0.25">
      <c r="A443" s="21">
        <f t="shared" si="83"/>
        <v>437</v>
      </c>
      <c r="B443" s="307"/>
      <c r="C443" s="197" t="s">
        <v>464</v>
      </c>
      <c r="D443" s="123">
        <v>108</v>
      </c>
      <c r="E443" s="54">
        <v>-7573547.2704311162</v>
      </c>
      <c r="F443" s="54">
        <v>-2361732.0112018911</v>
      </c>
      <c r="G443" s="54">
        <v>-556939.41243096616</v>
      </c>
      <c r="H443" s="54">
        <v>-292822.05012961896</v>
      </c>
      <c r="I443" s="54">
        <v>-30787.825531606108</v>
      </c>
      <c r="J443" s="54">
        <v>-328969.2575259984</v>
      </c>
      <c r="K443" s="54">
        <v>-34026.849188808716</v>
      </c>
      <c r="L443" s="54">
        <f t="shared" si="82"/>
        <v>-11178824.676440006</v>
      </c>
    </row>
    <row r="444" spans="1:13" ht="15.6" customHeight="1" outlineLevel="2" x14ac:dyDescent="0.25">
      <c r="A444" s="21">
        <f t="shared" si="83"/>
        <v>438</v>
      </c>
      <c r="B444" s="307"/>
      <c r="C444" s="197" t="s">
        <v>465</v>
      </c>
      <c r="D444" s="123">
        <v>108</v>
      </c>
      <c r="E444" s="54">
        <v>-341770.34415931912</v>
      </c>
      <c r="F444" s="54">
        <v>-106577.53011352154</v>
      </c>
      <c r="G444" s="54">
        <v>-25132.922244451125</v>
      </c>
      <c r="H444" s="54">
        <v>-13214.137216910834</v>
      </c>
      <c r="I444" s="54">
        <v>-1389.3576354815723</v>
      </c>
      <c r="J444" s="54">
        <v>-14845.346882755523</v>
      </c>
      <c r="K444" s="54">
        <v>-1535.5245755605372</v>
      </c>
      <c r="L444" s="54">
        <f t="shared" si="82"/>
        <v>-504465.16282800026</v>
      </c>
    </row>
    <row r="445" spans="1:13" ht="15.6" customHeight="1" outlineLevel="2" x14ac:dyDescent="0.25">
      <c r="A445" s="21">
        <f t="shared" si="83"/>
        <v>439</v>
      </c>
      <c r="B445" s="307"/>
      <c r="C445" s="197" t="s">
        <v>466</v>
      </c>
      <c r="D445" s="123">
        <v>108</v>
      </c>
      <c r="E445" s="54">
        <v>0</v>
      </c>
      <c r="F445" s="54">
        <v>0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f t="shared" si="82"/>
        <v>0</v>
      </c>
    </row>
    <row r="446" spans="1:13" ht="15.6" customHeight="1" outlineLevel="2" x14ac:dyDescent="0.25">
      <c r="A446" s="21">
        <f t="shared" si="83"/>
        <v>440</v>
      </c>
      <c r="B446" s="307"/>
      <c r="C446" s="197" t="s">
        <v>467</v>
      </c>
      <c r="D446" s="123">
        <v>108</v>
      </c>
      <c r="E446" s="54">
        <v>0</v>
      </c>
      <c r="F446" s="54">
        <v>0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f t="shared" si="82"/>
        <v>0</v>
      </c>
    </row>
    <row r="447" spans="1:13" ht="15.6" customHeight="1" outlineLevel="2" x14ac:dyDescent="0.25">
      <c r="A447" s="21">
        <f t="shared" si="83"/>
        <v>441</v>
      </c>
      <c r="B447" s="307"/>
      <c r="C447" s="304" t="s">
        <v>372</v>
      </c>
      <c r="D447" s="305"/>
      <c r="E447" s="45">
        <f t="shared" ref="E447:L447" si="84">SUM(E435:E446)</f>
        <v>-44423187.989010423</v>
      </c>
      <c r="F447" s="45">
        <f t="shared" si="84"/>
        <v>-16328619.304588083</v>
      </c>
      <c r="G447" s="45">
        <f t="shared" si="84"/>
        <v>-3159342.7274608598</v>
      </c>
      <c r="H447" s="45">
        <f t="shared" si="84"/>
        <v>-1641466.8025857492</v>
      </c>
      <c r="I447" s="45">
        <f t="shared" si="84"/>
        <v>-168326.35149213814</v>
      </c>
      <c r="J447" s="45">
        <f t="shared" si="84"/>
        <v>-1764035.5281790716</v>
      </c>
      <c r="K447" s="45">
        <f t="shared" si="84"/>
        <v>-166391.27861830211</v>
      </c>
      <c r="L447" s="45">
        <f t="shared" si="84"/>
        <v>-67651369.981934607</v>
      </c>
      <c r="M447" s="54"/>
    </row>
    <row r="448" spans="1:13" ht="15.6" customHeight="1" outlineLevel="1" x14ac:dyDescent="0.25">
      <c r="A448" s="21">
        <f t="shared" si="83"/>
        <v>442</v>
      </c>
      <c r="B448" s="308"/>
      <c r="C448" s="208" t="s">
        <v>468</v>
      </c>
      <c r="D448" s="151">
        <v>108</v>
      </c>
      <c r="E448" s="54">
        <v>6403226.8694206532</v>
      </c>
      <c r="F448" s="54">
        <v>2957974.7478026366</v>
      </c>
      <c r="G448" s="54">
        <v>427310.18322427402</v>
      </c>
      <c r="H448" s="54">
        <v>218445.29876776916</v>
      </c>
      <c r="I448" s="54">
        <v>20776.889132006771</v>
      </c>
      <c r="J448" s="54">
        <v>214227.73523581974</v>
      </c>
      <c r="K448" s="54">
        <v>15923.886262844222</v>
      </c>
      <c r="L448" s="54">
        <f>SUM(E448:K448)</f>
        <v>10257885.609846001</v>
      </c>
      <c r="M448" s="54"/>
    </row>
    <row r="449" spans="1:13" outlineLevel="1" x14ac:dyDescent="0.25">
      <c r="A449" s="21">
        <f t="shared" si="83"/>
        <v>443</v>
      </c>
      <c r="B449" s="298" t="s">
        <v>469</v>
      </c>
      <c r="C449" s="299"/>
      <c r="D449" s="300"/>
      <c r="E449" s="45">
        <f t="shared" ref="E449:L449" si="85">E369+E375+E408+E418+E434+E447+E448</f>
        <v>-1148125198.8416126</v>
      </c>
      <c r="F449" s="45">
        <f t="shared" si="85"/>
        <v>-555071583.27999699</v>
      </c>
      <c r="G449" s="45">
        <f t="shared" si="85"/>
        <v>-73123807.82246986</v>
      </c>
      <c r="H449" s="45">
        <f t="shared" si="85"/>
        <v>-38025717.355881721</v>
      </c>
      <c r="I449" s="45">
        <f t="shared" si="85"/>
        <v>-3670974.7863796861</v>
      </c>
      <c r="J449" s="45">
        <f t="shared" si="85"/>
        <v>-36690290.399057604</v>
      </c>
      <c r="K449" s="45">
        <f t="shared" si="85"/>
        <v>-3012868.3438565396</v>
      </c>
      <c r="L449" s="45">
        <f t="shared" si="85"/>
        <v>-1857720440.8292546</v>
      </c>
      <c r="M449" s="54"/>
    </row>
    <row r="450" spans="1:13" ht="15.6" customHeight="1" outlineLevel="1" x14ac:dyDescent="0.25">
      <c r="A450" s="21">
        <f t="shared" si="83"/>
        <v>444</v>
      </c>
      <c r="B450" s="306" t="s">
        <v>470</v>
      </c>
      <c r="C450" s="209" t="s">
        <v>375</v>
      </c>
      <c r="D450" s="201">
        <v>111</v>
      </c>
      <c r="E450" s="54">
        <v>-92511519.359919667</v>
      </c>
      <c r="F450" s="54">
        <v>-29274581.783091657</v>
      </c>
      <c r="G450" s="54">
        <v>-4976816.1203796435</v>
      </c>
      <c r="H450" s="54">
        <v>-2555287.1676972308</v>
      </c>
      <c r="I450" s="54">
        <v>-261945.35281531076</v>
      </c>
      <c r="J450" s="54">
        <v>-2683148.7678065621</v>
      </c>
      <c r="K450" s="54">
        <v>-240787.11022392972</v>
      </c>
      <c r="L450" s="54">
        <f t="shared" ref="L450:L455" si="86">SUM(E450:K450)</f>
        <v>-132504085.66193402</v>
      </c>
    </row>
    <row r="451" spans="1:13" ht="15.6" customHeight="1" outlineLevel="1" x14ac:dyDescent="0.25">
      <c r="A451" s="21">
        <f t="shared" si="83"/>
        <v>445</v>
      </c>
      <c r="B451" s="307"/>
      <c r="C451" s="200" t="s">
        <v>385</v>
      </c>
      <c r="D451" s="201">
        <v>111</v>
      </c>
      <c r="E451" s="54">
        <v>0</v>
      </c>
      <c r="F451" s="54">
        <v>0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f t="shared" si="86"/>
        <v>0</v>
      </c>
    </row>
    <row r="452" spans="1:13" outlineLevel="1" x14ac:dyDescent="0.25">
      <c r="A452" s="21">
        <f t="shared" si="83"/>
        <v>446</v>
      </c>
      <c r="B452" s="307"/>
      <c r="C452" s="202" t="s">
        <v>377</v>
      </c>
      <c r="D452" s="201">
        <v>111</v>
      </c>
      <c r="E452" s="54">
        <v>0</v>
      </c>
      <c r="F452" s="54">
        <v>0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f t="shared" si="86"/>
        <v>0</v>
      </c>
    </row>
    <row r="453" spans="1:13" x14ac:dyDescent="0.25">
      <c r="A453" s="21">
        <f t="shared" si="83"/>
        <v>447</v>
      </c>
      <c r="B453" s="307"/>
      <c r="C453" s="209" t="s">
        <v>378</v>
      </c>
      <c r="D453" s="201">
        <v>111</v>
      </c>
      <c r="E453" s="54">
        <v>0</v>
      </c>
      <c r="F453" s="54">
        <v>0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f t="shared" si="86"/>
        <v>0</v>
      </c>
    </row>
    <row r="454" spans="1:13" x14ac:dyDescent="0.25">
      <c r="A454" s="21">
        <f t="shared" si="83"/>
        <v>448</v>
      </c>
      <c r="B454" s="307"/>
      <c r="C454" s="209" t="s">
        <v>379</v>
      </c>
      <c r="D454" s="201">
        <v>111</v>
      </c>
      <c r="E454" s="54">
        <v>0</v>
      </c>
      <c r="F454" s="54">
        <v>0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f t="shared" si="86"/>
        <v>0</v>
      </c>
    </row>
    <row r="455" spans="1:13" ht="15.6" customHeight="1" outlineLevel="1" x14ac:dyDescent="0.25">
      <c r="A455" s="21">
        <f t="shared" si="83"/>
        <v>449</v>
      </c>
      <c r="B455" s="308"/>
      <c r="C455" s="209" t="s">
        <v>380</v>
      </c>
      <c r="D455" s="201">
        <v>111</v>
      </c>
      <c r="E455" s="54">
        <v>-7767181.8030631859</v>
      </c>
      <c r="F455" s="54">
        <v>-3018705.5740051875</v>
      </c>
      <c r="G455" s="54">
        <v>-545291.64270176459</v>
      </c>
      <c r="H455" s="54">
        <v>-281969.80181769183</v>
      </c>
      <c r="I455" s="54">
        <v>-28620.150592547619</v>
      </c>
      <c r="J455" s="54">
        <v>-297484.46096177056</v>
      </c>
      <c r="K455" s="54">
        <v>-26897.409847268656</v>
      </c>
      <c r="L455" s="54">
        <f t="shared" si="86"/>
        <v>-11966150.842989415</v>
      </c>
    </row>
    <row r="456" spans="1:13" outlineLevel="1" x14ac:dyDescent="0.25">
      <c r="A456" s="21">
        <f t="shared" si="83"/>
        <v>450</v>
      </c>
      <c r="B456" s="298" t="s">
        <v>469</v>
      </c>
      <c r="C456" s="299"/>
      <c r="D456" s="300"/>
      <c r="E456" s="45">
        <f t="shared" ref="E456:L456" si="87">SUM(E450:E455)</f>
        <v>-100278701.16298285</v>
      </c>
      <c r="F456" s="45">
        <f t="shared" si="87"/>
        <v>-32293287.357096843</v>
      </c>
      <c r="G456" s="45">
        <f t="shared" si="87"/>
        <v>-5522107.7630814081</v>
      </c>
      <c r="H456" s="45">
        <f t="shared" si="87"/>
        <v>-2837256.9695149227</v>
      </c>
      <c r="I456" s="45">
        <f t="shared" si="87"/>
        <v>-290565.50340785837</v>
      </c>
      <c r="J456" s="45">
        <f t="shared" si="87"/>
        <v>-2980633.2287683329</v>
      </c>
      <c r="K456" s="45">
        <f t="shared" si="87"/>
        <v>-267684.52007119835</v>
      </c>
      <c r="L456" s="45">
        <f t="shared" si="87"/>
        <v>-144470236.50492343</v>
      </c>
      <c r="M456" s="54"/>
    </row>
    <row r="457" spans="1:13" ht="31.5" outlineLevel="1" x14ac:dyDescent="0.25">
      <c r="A457" s="21">
        <f t="shared" si="83"/>
        <v>451</v>
      </c>
      <c r="B457" s="135" t="s">
        <v>471</v>
      </c>
      <c r="C457" s="142" t="s">
        <v>471</v>
      </c>
      <c r="D457" s="143">
        <v>114</v>
      </c>
      <c r="L457" s="54">
        <f>SUM(E457:K457)</f>
        <v>0</v>
      </c>
    </row>
    <row r="458" spans="1:13" outlineLevel="1" x14ac:dyDescent="0.25">
      <c r="A458" s="21">
        <f t="shared" si="83"/>
        <v>452</v>
      </c>
      <c r="B458" s="298" t="s">
        <v>472</v>
      </c>
      <c r="C458" s="309"/>
      <c r="D458" s="310"/>
      <c r="E458" s="45">
        <f t="shared" ref="E458:L458" si="88">SUM(E457)</f>
        <v>0</v>
      </c>
      <c r="F458" s="45">
        <f t="shared" si="88"/>
        <v>0</v>
      </c>
      <c r="G458" s="45">
        <f t="shared" si="88"/>
        <v>0</v>
      </c>
      <c r="H458" s="45">
        <f t="shared" si="88"/>
        <v>0</v>
      </c>
      <c r="I458" s="45">
        <f t="shared" si="88"/>
        <v>0</v>
      </c>
      <c r="J458" s="45">
        <f t="shared" si="88"/>
        <v>0</v>
      </c>
      <c r="K458" s="45">
        <f t="shared" si="88"/>
        <v>0</v>
      </c>
      <c r="L458" s="45">
        <f t="shared" si="88"/>
        <v>0</v>
      </c>
    </row>
    <row r="459" spans="1:13" ht="31.5" x14ac:dyDescent="0.25">
      <c r="A459" s="21">
        <f t="shared" si="83"/>
        <v>453</v>
      </c>
      <c r="B459" s="154" t="s">
        <v>473</v>
      </c>
      <c r="C459" s="142" t="s">
        <v>473</v>
      </c>
      <c r="D459" s="143">
        <v>115</v>
      </c>
      <c r="L459" s="54">
        <f>SUM(E459:K459)</f>
        <v>0</v>
      </c>
    </row>
    <row r="460" spans="1:13" x14ac:dyDescent="0.25">
      <c r="A460" s="21">
        <f t="shared" si="83"/>
        <v>454</v>
      </c>
      <c r="B460" s="293" t="s">
        <v>474</v>
      </c>
      <c r="C460" s="352"/>
      <c r="D460" s="295"/>
      <c r="E460" s="45">
        <f t="shared" ref="E460:L460" si="89">SUM(E459)</f>
        <v>0</v>
      </c>
      <c r="F460" s="45">
        <f t="shared" si="89"/>
        <v>0</v>
      </c>
      <c r="G460" s="45">
        <f t="shared" si="89"/>
        <v>0</v>
      </c>
      <c r="H460" s="45">
        <f t="shared" si="89"/>
        <v>0</v>
      </c>
      <c r="I460" s="45">
        <f t="shared" si="89"/>
        <v>0</v>
      </c>
      <c r="J460" s="45">
        <f t="shared" si="89"/>
        <v>0</v>
      </c>
      <c r="K460" s="45">
        <f t="shared" si="89"/>
        <v>0</v>
      </c>
      <c r="L460" s="45">
        <f t="shared" si="89"/>
        <v>0</v>
      </c>
    </row>
    <row r="461" spans="1:13" x14ac:dyDescent="0.25">
      <c r="A461" s="21">
        <f t="shared" si="83"/>
        <v>455</v>
      </c>
      <c r="B461" s="301" t="s">
        <v>475</v>
      </c>
      <c r="C461" s="198" t="s">
        <v>476</v>
      </c>
      <c r="D461" s="199">
        <v>117.1</v>
      </c>
      <c r="E461" s="54">
        <v>6061778.1903518075</v>
      </c>
      <c r="F461" s="54">
        <v>1979338.4810586213</v>
      </c>
      <c r="G461" s="54">
        <v>376481.08406668139</v>
      </c>
      <c r="H461" s="54">
        <v>107405.29317856357</v>
      </c>
      <c r="I461" s="54">
        <v>46302.845971419425</v>
      </c>
      <c r="J461" s="54">
        <v>83258.575372907479</v>
      </c>
      <c r="K461" s="54">
        <v>0</v>
      </c>
      <c r="L461" s="54">
        <f>SUM(E461:K461)</f>
        <v>8654564.4700000007</v>
      </c>
    </row>
    <row r="462" spans="1:13" x14ac:dyDescent="0.25">
      <c r="A462" s="21">
        <f t="shared" si="83"/>
        <v>456</v>
      </c>
      <c r="B462" s="302"/>
      <c r="C462" s="200" t="s">
        <v>477</v>
      </c>
      <c r="D462" s="201">
        <v>117.2</v>
      </c>
      <c r="L462" s="54">
        <f>SUM(E462:K462)</f>
        <v>0</v>
      </c>
    </row>
    <row r="463" spans="1:13" x14ac:dyDescent="0.25">
      <c r="A463" s="21">
        <f t="shared" si="83"/>
        <v>457</v>
      </c>
      <c r="B463" s="302"/>
      <c r="C463" s="200" t="s">
        <v>478</v>
      </c>
      <c r="D463" s="201">
        <v>117.3</v>
      </c>
      <c r="L463" s="54">
        <f>SUM(E463:K463)</f>
        <v>0</v>
      </c>
    </row>
    <row r="464" spans="1:13" x14ac:dyDescent="0.25">
      <c r="A464" s="21">
        <f t="shared" si="83"/>
        <v>458</v>
      </c>
      <c r="B464" s="303"/>
      <c r="C464" s="203" t="s">
        <v>479</v>
      </c>
      <c r="D464" s="204">
        <v>117.4</v>
      </c>
      <c r="L464" s="54">
        <f>SUM(E464:K464)</f>
        <v>0</v>
      </c>
    </row>
    <row r="465" spans="1:14" ht="15.6" customHeight="1" outlineLevel="1" x14ac:dyDescent="0.25">
      <c r="A465" s="21">
        <f t="shared" si="83"/>
        <v>459</v>
      </c>
      <c r="B465" s="293" t="s">
        <v>480</v>
      </c>
      <c r="C465" s="352"/>
      <c r="D465" s="295"/>
      <c r="E465" s="45">
        <f t="shared" ref="E465:L465" si="90">SUM(E461:E464)</f>
        <v>6061778.1903518075</v>
      </c>
      <c r="F465" s="45">
        <f t="shared" si="90"/>
        <v>1979338.4810586213</v>
      </c>
      <c r="G465" s="45">
        <f t="shared" si="90"/>
        <v>376481.08406668139</v>
      </c>
      <c r="H465" s="45">
        <f t="shared" si="90"/>
        <v>107405.29317856357</v>
      </c>
      <c r="I465" s="45">
        <f t="shared" si="90"/>
        <v>46302.845971419425</v>
      </c>
      <c r="J465" s="45">
        <f t="shared" si="90"/>
        <v>83258.575372907479</v>
      </c>
      <c r="K465" s="45">
        <f t="shared" si="90"/>
        <v>0</v>
      </c>
      <c r="L465" s="45">
        <f t="shared" si="90"/>
        <v>8654564.4700000007</v>
      </c>
      <c r="M465" s="54"/>
    </row>
    <row r="466" spans="1:14" ht="16.5" outlineLevel="1" thickBot="1" x14ac:dyDescent="0.3">
      <c r="A466" s="21">
        <f t="shared" si="83"/>
        <v>460</v>
      </c>
      <c r="B466" s="353" t="s">
        <v>481</v>
      </c>
      <c r="C466" s="353"/>
      <c r="D466" s="297"/>
      <c r="E466" s="210">
        <f t="shared" ref="E466:L466" si="91">E333+E356+E358+E449+E456+E458+E460+E465</f>
        <v>1920690227.7747374</v>
      </c>
      <c r="F466" s="210">
        <f t="shared" si="91"/>
        <v>828584205.54878449</v>
      </c>
      <c r="G466" s="210">
        <f t="shared" si="91"/>
        <v>132340244.07941051</v>
      </c>
      <c r="H466" s="210">
        <f t="shared" si="91"/>
        <v>66426125.530981384</v>
      </c>
      <c r="I466" s="210">
        <f t="shared" si="91"/>
        <v>6628143.4778473722</v>
      </c>
      <c r="J466" s="210">
        <f t="shared" si="91"/>
        <v>66645179.528667256</v>
      </c>
      <c r="K466" s="210">
        <f t="shared" si="91"/>
        <v>4862311.039636475</v>
      </c>
      <c r="L466" s="210">
        <f t="shared" si="91"/>
        <v>3026176436.980063</v>
      </c>
      <c r="M466" s="54"/>
      <c r="N466" s="54"/>
    </row>
    <row r="467" spans="1:14" outlineLevel="1" x14ac:dyDescent="0.25">
      <c r="A467" s="21">
        <f t="shared" si="83"/>
        <v>461</v>
      </c>
      <c r="B467" s="135" t="s">
        <v>482</v>
      </c>
      <c r="C467" s="156" t="s">
        <v>482</v>
      </c>
      <c r="D467" s="157">
        <v>165</v>
      </c>
      <c r="L467" s="54">
        <f>SUM(E467:K467)</f>
        <v>0</v>
      </c>
    </row>
    <row r="468" spans="1:14" x14ac:dyDescent="0.25">
      <c r="A468" s="21">
        <f t="shared" si="83"/>
        <v>462</v>
      </c>
      <c r="B468" s="298" t="s">
        <v>483</v>
      </c>
      <c r="C468" s="299"/>
      <c r="D468" s="300"/>
      <c r="E468" s="45">
        <f t="shared" ref="E468:L468" si="92">SUM(E467)</f>
        <v>0</v>
      </c>
      <c r="F468" s="45">
        <f t="shared" si="92"/>
        <v>0</v>
      </c>
      <c r="G468" s="45">
        <f t="shared" si="92"/>
        <v>0</v>
      </c>
      <c r="H468" s="45">
        <f t="shared" si="92"/>
        <v>0</v>
      </c>
      <c r="I468" s="45">
        <f t="shared" si="92"/>
        <v>0</v>
      </c>
      <c r="J468" s="45">
        <f t="shared" si="92"/>
        <v>0</v>
      </c>
      <c r="K468" s="45">
        <f t="shared" si="92"/>
        <v>0</v>
      </c>
      <c r="L468" s="45">
        <f t="shared" si="92"/>
        <v>0</v>
      </c>
    </row>
    <row r="469" spans="1:14" ht="16.5" thickBot="1" x14ac:dyDescent="0.3">
      <c r="A469" s="21">
        <f t="shared" si="83"/>
        <v>463</v>
      </c>
      <c r="B469" s="270" t="s">
        <v>484</v>
      </c>
      <c r="C469" s="270"/>
      <c r="D469" s="271"/>
      <c r="E469" s="210">
        <f t="shared" ref="E469:L469" si="93">E466+E468</f>
        <v>1920690227.7747374</v>
      </c>
      <c r="F469" s="210">
        <f t="shared" si="93"/>
        <v>828584205.54878449</v>
      </c>
      <c r="G469" s="210">
        <f t="shared" si="93"/>
        <v>132340244.07941051</v>
      </c>
      <c r="H469" s="210">
        <f t="shared" si="93"/>
        <v>66426125.530981384</v>
      </c>
      <c r="I469" s="210">
        <f t="shared" si="93"/>
        <v>6628143.4778473722</v>
      </c>
      <c r="J469" s="210">
        <f t="shared" si="93"/>
        <v>66645179.528667256</v>
      </c>
      <c r="K469" s="210">
        <f t="shared" si="93"/>
        <v>4862311.039636475</v>
      </c>
      <c r="L469" s="210">
        <f t="shared" si="93"/>
        <v>3026176436.980063</v>
      </c>
      <c r="M469" s="54"/>
    </row>
    <row r="470" spans="1:14" x14ac:dyDescent="0.25">
      <c r="A470" s="21">
        <f t="shared" si="83"/>
        <v>464</v>
      </c>
      <c r="B470" s="301" t="s">
        <v>485</v>
      </c>
      <c r="C470" s="93" t="s">
        <v>486</v>
      </c>
      <c r="D470" s="94">
        <v>182.3</v>
      </c>
      <c r="E470" s="54">
        <v>7710655.4264772628</v>
      </c>
      <c r="F470" s="54">
        <v>3505940.1926059406</v>
      </c>
      <c r="G470" s="54">
        <v>519227.95913703856</v>
      </c>
      <c r="H470" s="54">
        <v>264265.08305171353</v>
      </c>
      <c r="I470" s="54">
        <v>25889.847614920654</v>
      </c>
      <c r="J470" s="54">
        <v>261267.67778620354</v>
      </c>
      <c r="K470" s="54">
        <v>19873.984234413998</v>
      </c>
      <c r="L470" s="54">
        <f>SUM(E470:K470)</f>
        <v>12307120.170907492</v>
      </c>
    </row>
    <row r="471" spans="1:14" x14ac:dyDescent="0.25">
      <c r="A471" s="21">
        <f t="shared" si="83"/>
        <v>465</v>
      </c>
      <c r="B471" s="302"/>
      <c r="C471" s="72" t="s">
        <v>487</v>
      </c>
      <c r="D471" s="74">
        <v>186</v>
      </c>
      <c r="E471" s="54">
        <v>4033581.117682145</v>
      </c>
      <c r="F471" s="54">
        <v>1803130.984645559</v>
      </c>
      <c r="G471" s="54">
        <v>268574.93975216337</v>
      </c>
      <c r="H471" s="54">
        <v>136680.88453394256</v>
      </c>
      <c r="I471" s="54">
        <v>13445.193568026043</v>
      </c>
      <c r="J471" s="54">
        <v>135470.88635870258</v>
      </c>
      <c r="K471" s="54">
        <v>10383.991832881551</v>
      </c>
      <c r="L471" s="54">
        <f>SUM(E471:K471)</f>
        <v>6401267.99837342</v>
      </c>
    </row>
    <row r="472" spans="1:14" x14ac:dyDescent="0.25">
      <c r="A472" s="21">
        <f t="shared" si="83"/>
        <v>466</v>
      </c>
      <c r="B472" s="303"/>
      <c r="C472" s="75" t="s">
        <v>488</v>
      </c>
      <c r="D472" s="76">
        <v>190</v>
      </c>
      <c r="E472" s="54">
        <v>40513807.793220349</v>
      </c>
      <c r="F472" s="54">
        <v>18110879.639358468</v>
      </c>
      <c r="G472" s="54">
        <v>2697601.2554936623</v>
      </c>
      <c r="H472" s="54">
        <v>1372840.3925585453</v>
      </c>
      <c r="I472" s="54">
        <v>135045.25434477066</v>
      </c>
      <c r="J472" s="54">
        <v>1360687.0151820695</v>
      </c>
      <c r="K472" s="54">
        <v>104298.15019698454</v>
      </c>
      <c r="L472" s="54">
        <f>SUM(E472:K472)</f>
        <v>64295159.500354849</v>
      </c>
    </row>
    <row r="473" spans="1:14" x14ac:dyDescent="0.25">
      <c r="A473" s="21">
        <f t="shared" si="83"/>
        <v>467</v>
      </c>
      <c r="B473" s="278" t="s">
        <v>489</v>
      </c>
      <c r="C473" s="348"/>
      <c r="D473" s="280"/>
      <c r="E473" s="45">
        <f t="shared" ref="E473:L473" si="94">SUM(E470:E472)</f>
        <v>52258044.337379754</v>
      </c>
      <c r="F473" s="45">
        <f t="shared" si="94"/>
        <v>23419950.816609967</v>
      </c>
      <c r="G473" s="45">
        <f t="shared" si="94"/>
        <v>3485404.154382864</v>
      </c>
      <c r="H473" s="45">
        <f t="shared" si="94"/>
        <v>1773786.3601442014</v>
      </c>
      <c r="I473" s="45">
        <f t="shared" si="94"/>
        <v>174380.29552771736</v>
      </c>
      <c r="J473" s="45">
        <f t="shared" si="94"/>
        <v>1757425.5793269756</v>
      </c>
      <c r="K473" s="45">
        <f t="shared" si="94"/>
        <v>134556.12626428009</v>
      </c>
      <c r="L473" s="45">
        <f t="shared" si="94"/>
        <v>83003547.669635758</v>
      </c>
      <c r="M473" s="54"/>
    </row>
    <row r="474" spans="1:14" outlineLevel="2" x14ac:dyDescent="0.25">
      <c r="A474" s="21">
        <f t="shared" si="83"/>
        <v>468</v>
      </c>
      <c r="B474" s="349" t="s">
        <v>490</v>
      </c>
      <c r="C474" s="93" t="s">
        <v>491</v>
      </c>
      <c r="D474" s="94">
        <v>228.1</v>
      </c>
      <c r="L474" s="54">
        <f t="shared" ref="L474:L479" si="95">SUM(E474:K474)</f>
        <v>0</v>
      </c>
    </row>
    <row r="475" spans="1:14" outlineLevel="2" x14ac:dyDescent="0.25">
      <c r="A475" s="21">
        <f t="shared" si="83"/>
        <v>469</v>
      </c>
      <c r="B475" s="350"/>
      <c r="C475" s="72" t="s">
        <v>492</v>
      </c>
      <c r="D475" s="95">
        <v>228.2</v>
      </c>
      <c r="L475" s="54">
        <f t="shared" si="95"/>
        <v>0</v>
      </c>
    </row>
    <row r="476" spans="1:14" x14ac:dyDescent="0.25">
      <c r="A476" s="21">
        <f t="shared" si="83"/>
        <v>470</v>
      </c>
      <c r="B476" s="350"/>
      <c r="C476" s="72" t="s">
        <v>493</v>
      </c>
      <c r="D476" s="95">
        <v>228.3</v>
      </c>
      <c r="L476" s="54">
        <f t="shared" si="95"/>
        <v>0</v>
      </c>
    </row>
    <row r="477" spans="1:14" x14ac:dyDescent="0.25">
      <c r="A477" s="21">
        <f t="shared" si="83"/>
        <v>471</v>
      </c>
      <c r="B477" s="350"/>
      <c r="C477" s="72" t="s">
        <v>494</v>
      </c>
      <c r="D477" s="95">
        <v>228.4</v>
      </c>
      <c r="L477" s="54">
        <f t="shared" si="95"/>
        <v>0</v>
      </c>
    </row>
    <row r="478" spans="1:14" outlineLevel="1" x14ac:dyDescent="0.25">
      <c r="A478" s="21">
        <f t="shared" si="83"/>
        <v>472</v>
      </c>
      <c r="B478" s="350"/>
      <c r="C478" s="72" t="s">
        <v>495</v>
      </c>
      <c r="D478" s="74">
        <v>229</v>
      </c>
      <c r="L478" s="54">
        <f t="shared" si="95"/>
        <v>0</v>
      </c>
    </row>
    <row r="479" spans="1:14" outlineLevel="1" x14ac:dyDescent="0.25">
      <c r="A479" s="21">
        <f t="shared" si="83"/>
        <v>473</v>
      </c>
      <c r="B479" s="351"/>
      <c r="C479" s="75" t="s">
        <v>496</v>
      </c>
      <c r="D479" s="76">
        <v>230</v>
      </c>
      <c r="E479" s="54">
        <v>-9043296.4313292466</v>
      </c>
      <c r="F479" s="54">
        <v>-4138948.0847525354</v>
      </c>
      <c r="G479" s="54">
        <v>-607791.97305739054</v>
      </c>
      <c r="H479" s="54">
        <v>-309106.11384712491</v>
      </c>
      <c r="I479" s="54">
        <v>-30230.332201779034</v>
      </c>
      <c r="J479" s="54">
        <v>-304612.4505834991</v>
      </c>
      <c r="K479" s="54">
        <v>-22945.824992426995</v>
      </c>
      <c r="L479" s="54">
        <f t="shared" si="95"/>
        <v>-14456931.210764004</v>
      </c>
    </row>
    <row r="480" spans="1:14" outlineLevel="1" x14ac:dyDescent="0.25">
      <c r="A480" s="21">
        <f t="shared" si="83"/>
        <v>474</v>
      </c>
      <c r="B480" s="284" t="s">
        <v>497</v>
      </c>
      <c r="C480" s="285"/>
      <c r="D480" s="286"/>
      <c r="E480" s="45">
        <f t="shared" ref="E480:L480" si="96">SUM(E474:E479)</f>
        <v>-9043296.4313292466</v>
      </c>
      <c r="F480" s="45">
        <f t="shared" si="96"/>
        <v>-4138948.0847525354</v>
      </c>
      <c r="G480" s="45">
        <f t="shared" si="96"/>
        <v>-607791.97305739054</v>
      </c>
      <c r="H480" s="45">
        <f t="shared" si="96"/>
        <v>-309106.11384712491</v>
      </c>
      <c r="I480" s="45">
        <f t="shared" si="96"/>
        <v>-30230.332201779034</v>
      </c>
      <c r="J480" s="45">
        <f t="shared" si="96"/>
        <v>-304612.4505834991</v>
      </c>
      <c r="K480" s="45">
        <f t="shared" si="96"/>
        <v>-22945.824992426995</v>
      </c>
      <c r="L480" s="45">
        <f t="shared" si="96"/>
        <v>-14456931.210764004</v>
      </c>
      <c r="M480" s="54"/>
    </row>
    <row r="481" spans="1:15" outlineLevel="1" x14ac:dyDescent="0.25">
      <c r="A481" s="21">
        <f t="shared" si="83"/>
        <v>475</v>
      </c>
      <c r="B481" s="158" t="s">
        <v>498</v>
      </c>
      <c r="C481" s="190" t="s">
        <v>498</v>
      </c>
      <c r="D481" s="74">
        <v>235</v>
      </c>
      <c r="L481" s="54">
        <f>SUM(E481:K481)</f>
        <v>0</v>
      </c>
    </row>
    <row r="482" spans="1:15" ht="16.5" outlineLevel="1" thickBot="1" x14ac:dyDescent="0.3">
      <c r="A482" s="21">
        <f t="shared" si="83"/>
        <v>476</v>
      </c>
      <c r="B482" s="270" t="s">
        <v>499</v>
      </c>
      <c r="C482" s="270"/>
      <c r="D482" s="271"/>
      <c r="E482" s="210">
        <f t="shared" ref="E482:L482" si="97">E480+E473</f>
        <v>43214747.906050503</v>
      </c>
      <c r="F482" s="210">
        <f t="shared" si="97"/>
        <v>19281002.731857434</v>
      </c>
      <c r="G482" s="210">
        <f t="shared" si="97"/>
        <v>2877612.1813254734</v>
      </c>
      <c r="H482" s="210">
        <f t="shared" si="97"/>
        <v>1464680.2462970766</v>
      </c>
      <c r="I482" s="210">
        <f t="shared" si="97"/>
        <v>144149.96332593833</v>
      </c>
      <c r="J482" s="210">
        <f t="shared" si="97"/>
        <v>1452813.1287434765</v>
      </c>
      <c r="K482" s="210">
        <f t="shared" si="97"/>
        <v>111610.3012718531</v>
      </c>
      <c r="L482" s="210">
        <f t="shared" si="97"/>
        <v>68546616.458871752</v>
      </c>
      <c r="M482" s="54"/>
    </row>
    <row r="483" spans="1:15" x14ac:dyDescent="0.25">
      <c r="A483" s="21">
        <f t="shared" si="83"/>
        <v>477</v>
      </c>
      <c r="B483" s="287" t="s">
        <v>500</v>
      </c>
      <c r="C483" s="145" t="s">
        <v>501</v>
      </c>
      <c r="D483" s="73">
        <v>253</v>
      </c>
      <c r="E483" s="54">
        <v>-7039385.4896298656</v>
      </c>
      <c r="F483" s="54">
        <v>-1265972.4475883322</v>
      </c>
      <c r="G483" s="54">
        <v>-122596.1687518524</v>
      </c>
      <c r="H483" s="54">
        <v>0</v>
      </c>
      <c r="I483" s="54">
        <v>-38775.629467950879</v>
      </c>
      <c r="J483" s="54">
        <v>0</v>
      </c>
      <c r="K483" s="54">
        <v>0</v>
      </c>
      <c r="L483" s="54">
        <f t="shared" ref="L483:L489" si="98">SUM(E483:K483)</f>
        <v>-8466729.7354380004</v>
      </c>
      <c r="M483" s="54"/>
    </row>
    <row r="484" spans="1:15" x14ac:dyDescent="0.25">
      <c r="A484" s="21">
        <f t="shared" si="83"/>
        <v>478</v>
      </c>
      <c r="B484" s="288"/>
      <c r="C484" s="72" t="s">
        <v>502</v>
      </c>
      <c r="D484" s="74">
        <v>281</v>
      </c>
      <c r="L484" s="54">
        <f t="shared" si="98"/>
        <v>0</v>
      </c>
    </row>
    <row r="485" spans="1:15" x14ac:dyDescent="0.25">
      <c r="A485" s="21">
        <f t="shared" si="83"/>
        <v>479</v>
      </c>
      <c r="B485" s="288"/>
      <c r="C485" s="72" t="s">
        <v>503</v>
      </c>
      <c r="D485" s="74">
        <v>282</v>
      </c>
      <c r="E485" s="54">
        <v>-238371383.63872379</v>
      </c>
      <c r="F485" s="54">
        <v>-106559113.39123011</v>
      </c>
      <c r="G485" s="54">
        <v>-15871895.998015489</v>
      </c>
      <c r="H485" s="54">
        <v>-8077390.9369257363</v>
      </c>
      <c r="I485" s="54">
        <v>-794566.73873526265</v>
      </c>
      <c r="J485" s="54">
        <v>-8005884.0226435624</v>
      </c>
      <c r="K485" s="54">
        <v>-613659.77990286658</v>
      </c>
      <c r="L485" s="54">
        <f t="shared" si="98"/>
        <v>-378293894.50617677</v>
      </c>
    </row>
    <row r="486" spans="1:15" x14ac:dyDescent="0.25">
      <c r="A486" s="21">
        <f t="shared" si="83"/>
        <v>480</v>
      </c>
      <c r="B486" s="288"/>
      <c r="C486" s="72" t="s">
        <v>504</v>
      </c>
      <c r="D486" s="74">
        <v>283</v>
      </c>
      <c r="E486" s="54">
        <v>-2089829.268310295</v>
      </c>
      <c r="F486" s="54">
        <v>-934215.97244952084</v>
      </c>
      <c r="G486" s="54">
        <v>-139150.73317064624</v>
      </c>
      <c r="H486" s="54">
        <v>-70815.41304956151</v>
      </c>
      <c r="I486" s="54">
        <v>-6966.0577578031853</v>
      </c>
      <c r="J486" s="54">
        <v>-70188.503728181196</v>
      </c>
      <c r="K486" s="54">
        <v>-5380.0256945671772</v>
      </c>
      <c r="L486" s="54">
        <f t="shared" si="98"/>
        <v>-3316545.9741605753</v>
      </c>
    </row>
    <row r="487" spans="1:15" outlineLevel="1" x14ac:dyDescent="0.25">
      <c r="A487" s="21">
        <f t="shared" si="83"/>
        <v>481</v>
      </c>
      <c r="B487" s="288"/>
      <c r="C487" s="72" t="s">
        <v>505</v>
      </c>
      <c r="D487" s="74">
        <v>255</v>
      </c>
      <c r="L487" s="54">
        <f t="shared" si="98"/>
        <v>0</v>
      </c>
    </row>
    <row r="488" spans="1:15" outlineLevel="1" x14ac:dyDescent="0.25">
      <c r="A488" s="21">
        <f t="shared" si="83"/>
        <v>482</v>
      </c>
      <c r="B488" s="288"/>
      <c r="C488" s="72" t="s">
        <v>506</v>
      </c>
      <c r="D488" s="74">
        <v>252</v>
      </c>
      <c r="E488" s="54">
        <v>-4237381.726488485</v>
      </c>
      <c r="F488" s="54">
        <v>-305356.4311401507</v>
      </c>
      <c r="G488" s="54">
        <v>-7185.7023713637627</v>
      </c>
      <c r="H488" s="54">
        <v>0</v>
      </c>
      <c r="I488" s="54">
        <v>0</v>
      </c>
      <c r="J488" s="54">
        <v>0</v>
      </c>
      <c r="K488" s="54">
        <v>0</v>
      </c>
      <c r="L488" s="54">
        <f t="shared" si="98"/>
        <v>-4549923.8599999994</v>
      </c>
    </row>
    <row r="489" spans="1:15" outlineLevel="1" x14ac:dyDescent="0.25">
      <c r="A489" s="21">
        <f t="shared" si="83"/>
        <v>483</v>
      </c>
      <c r="B489" s="289"/>
      <c r="C489" s="75" t="s">
        <v>507</v>
      </c>
      <c r="D489" s="76">
        <v>254</v>
      </c>
      <c r="E489" s="54">
        <v>-179720370.78244564</v>
      </c>
      <c r="F489" s="54">
        <v>-80340362.490598291</v>
      </c>
      <c r="G489" s="54">
        <v>-11966633.705105383</v>
      </c>
      <c r="H489" s="54">
        <v>-6089957.9134851843</v>
      </c>
      <c r="I489" s="54">
        <v>-599064.4796244828</v>
      </c>
      <c r="J489" s="54">
        <v>-6036045.1956407567</v>
      </c>
      <c r="K489" s="54">
        <v>-462669.47607087193</v>
      </c>
      <c r="L489" s="54">
        <f t="shared" si="98"/>
        <v>-285215104.0429706</v>
      </c>
    </row>
    <row r="490" spans="1:15" ht="15.75" customHeight="1" outlineLevel="1" x14ac:dyDescent="0.25">
      <c r="A490" s="21">
        <f t="shared" si="83"/>
        <v>484</v>
      </c>
      <c r="B490" s="267" t="s">
        <v>508</v>
      </c>
      <c r="C490" s="285"/>
      <c r="D490" s="286"/>
      <c r="E490" s="45">
        <f t="shared" ref="E490:L490" si="99">SUM(E483:E489)</f>
        <v>-431458350.90559804</v>
      </c>
      <c r="F490" s="45">
        <f t="shared" si="99"/>
        <v>-189405020.73300642</v>
      </c>
      <c r="G490" s="45">
        <f t="shared" si="99"/>
        <v>-28107462.307414733</v>
      </c>
      <c r="H490" s="45">
        <f t="shared" si="99"/>
        <v>-14238164.263460483</v>
      </c>
      <c r="I490" s="45">
        <f t="shared" si="99"/>
        <v>-1439372.9055854995</v>
      </c>
      <c r="J490" s="45">
        <f t="shared" si="99"/>
        <v>-14112117.722012501</v>
      </c>
      <c r="K490" s="45">
        <f t="shared" si="99"/>
        <v>-1081709.2816683056</v>
      </c>
      <c r="L490" s="45">
        <f t="shared" si="99"/>
        <v>-679842198.11874592</v>
      </c>
      <c r="M490" s="54"/>
    </row>
    <row r="491" spans="1:15" ht="15.75" customHeight="1" outlineLevel="1" x14ac:dyDescent="0.25">
      <c r="A491" s="21">
        <f t="shared" si="83"/>
        <v>485</v>
      </c>
      <c r="B491" s="160" t="s">
        <v>509</v>
      </c>
      <c r="C491" s="142" t="s">
        <v>509</v>
      </c>
      <c r="D491" s="143" t="s">
        <v>510</v>
      </c>
      <c r="E491" s="54">
        <v>63255504.395282537</v>
      </c>
      <c r="F491" s="54">
        <v>19682246.556866638</v>
      </c>
      <c r="G491" s="54">
        <v>3639905.7644940773</v>
      </c>
      <c r="H491" s="54">
        <v>1898292.4553278426</v>
      </c>
      <c r="I491" s="54">
        <v>207678.6709509808</v>
      </c>
      <c r="J491" s="54">
        <v>2143132.391504379</v>
      </c>
      <c r="K491" s="54">
        <v>226968.40438333512</v>
      </c>
      <c r="L491" s="54">
        <f>SUM(E491:K491)</f>
        <v>91053728.638809785</v>
      </c>
    </row>
    <row r="492" spans="1:15" outlineLevel="1" x14ac:dyDescent="0.25">
      <c r="A492" s="21">
        <f t="shared" si="83"/>
        <v>486</v>
      </c>
      <c r="B492" s="267" t="s">
        <v>511</v>
      </c>
      <c r="C492" s="268"/>
      <c r="D492" s="269"/>
      <c r="E492" s="45">
        <f t="shared" ref="E492:L492" si="100">SUM(E491)</f>
        <v>63255504.395282537</v>
      </c>
      <c r="F492" s="45">
        <f t="shared" si="100"/>
        <v>19682246.556866638</v>
      </c>
      <c r="G492" s="45">
        <f t="shared" si="100"/>
        <v>3639905.7644940773</v>
      </c>
      <c r="H492" s="45">
        <f t="shared" si="100"/>
        <v>1898292.4553278426</v>
      </c>
      <c r="I492" s="45">
        <f t="shared" si="100"/>
        <v>207678.6709509808</v>
      </c>
      <c r="J492" s="45">
        <f t="shared" si="100"/>
        <v>2143132.391504379</v>
      </c>
      <c r="K492" s="45">
        <f t="shared" si="100"/>
        <v>226968.40438333512</v>
      </c>
      <c r="L492" s="45">
        <f t="shared" si="100"/>
        <v>91053728.638809785</v>
      </c>
      <c r="M492" s="54"/>
    </row>
    <row r="493" spans="1:15" ht="16.5" thickBot="1" x14ac:dyDescent="0.3">
      <c r="A493" s="21">
        <f t="shared" si="83"/>
        <v>487</v>
      </c>
      <c r="B493" s="270" t="s">
        <v>512</v>
      </c>
      <c r="C493" s="270"/>
      <c r="D493" s="271"/>
      <c r="E493" s="211">
        <f t="shared" ref="E493:L493" si="101">E469+E482+E490+E492</f>
        <v>1595702129.1704724</v>
      </c>
      <c r="F493" s="211">
        <f t="shared" si="101"/>
        <v>678142434.1045022</v>
      </c>
      <c r="G493" s="211">
        <f t="shared" si="101"/>
        <v>110750299.71781532</v>
      </c>
      <c r="H493" s="211">
        <f t="shared" si="101"/>
        <v>55550933.969145827</v>
      </c>
      <c r="I493" s="211">
        <f t="shared" si="101"/>
        <v>5540599.2065387918</v>
      </c>
      <c r="J493" s="211">
        <f t="shared" si="101"/>
        <v>56129007.326902598</v>
      </c>
      <c r="K493" s="211">
        <f t="shared" si="101"/>
        <v>4119180.4636233579</v>
      </c>
      <c r="L493" s="211">
        <f t="shared" si="101"/>
        <v>2505934583.9589987</v>
      </c>
      <c r="M493" s="54"/>
      <c r="N493" s="54"/>
      <c r="O493" s="54"/>
    </row>
    <row r="494" spans="1:15" x14ac:dyDescent="0.25">
      <c r="A494" s="21">
        <f t="shared" si="83"/>
        <v>488</v>
      </c>
      <c r="B494" s="161"/>
      <c r="C494" s="190"/>
      <c r="D494" s="117"/>
      <c r="N494" s="54"/>
    </row>
    <row r="495" spans="1:15" x14ac:dyDescent="0.25">
      <c r="A495" s="21">
        <f t="shared" si="83"/>
        <v>489</v>
      </c>
      <c r="B495" s="272" t="s">
        <v>513</v>
      </c>
      <c r="C495" s="347"/>
      <c r="D495" s="274"/>
      <c r="E495" s="212" t="s">
        <v>538</v>
      </c>
      <c r="F495" s="212" t="s">
        <v>538</v>
      </c>
      <c r="G495" s="212" t="s">
        <v>538</v>
      </c>
      <c r="H495" s="212" t="s">
        <v>538</v>
      </c>
      <c r="I495" s="212" t="s">
        <v>538</v>
      </c>
      <c r="J495" s="212" t="s">
        <v>538</v>
      </c>
      <c r="K495" s="212" t="s">
        <v>538</v>
      </c>
      <c r="L495" s="212" t="s">
        <v>538</v>
      </c>
      <c r="N495" s="54"/>
    </row>
    <row r="496" spans="1:15" x14ac:dyDescent="0.25">
      <c r="A496" s="21">
        <f t="shared" si="83"/>
        <v>490</v>
      </c>
      <c r="B496" s="272" t="s">
        <v>514</v>
      </c>
      <c r="C496" s="347"/>
      <c r="D496" s="274"/>
      <c r="E496" s="212" t="s">
        <v>538</v>
      </c>
      <c r="F496" s="212" t="s">
        <v>538</v>
      </c>
      <c r="G496" s="212" t="s">
        <v>538</v>
      </c>
      <c r="H496" s="212" t="s">
        <v>538</v>
      </c>
      <c r="I496" s="212" t="s">
        <v>538</v>
      </c>
      <c r="J496" s="212" t="s">
        <v>538</v>
      </c>
      <c r="K496" s="212" t="s">
        <v>538</v>
      </c>
      <c r="L496" s="212" t="s">
        <v>538</v>
      </c>
      <c r="N496" s="54"/>
    </row>
    <row r="497" spans="1:12" x14ac:dyDescent="0.25">
      <c r="A497" s="21">
        <f t="shared" si="83"/>
        <v>491</v>
      </c>
      <c r="B497" s="275" t="s">
        <v>515</v>
      </c>
      <c r="C497" s="276"/>
      <c r="D497" s="277"/>
      <c r="E497" s="212" t="s">
        <v>538</v>
      </c>
      <c r="F497" s="212" t="s">
        <v>538</v>
      </c>
      <c r="G497" s="212" t="s">
        <v>538</v>
      </c>
      <c r="H497" s="212" t="s">
        <v>538</v>
      </c>
      <c r="I497" s="212" t="s">
        <v>538</v>
      </c>
      <c r="J497" s="212" t="s">
        <v>538</v>
      </c>
      <c r="K497" s="212" t="s">
        <v>538</v>
      </c>
      <c r="L497" s="212" t="s">
        <v>538</v>
      </c>
    </row>
  </sheetData>
  <mergeCells count="99"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  <mergeCell ref="B150:D150"/>
    <mergeCell ref="B30:D30"/>
    <mergeCell ref="B31:B85"/>
    <mergeCell ref="C61:D61"/>
    <mergeCell ref="C85:D85"/>
    <mergeCell ref="B86:D86"/>
    <mergeCell ref="B87:B128"/>
    <mergeCell ref="C100:D100"/>
    <mergeCell ref="C109:D109"/>
    <mergeCell ref="C116:D116"/>
    <mergeCell ref="C126:D126"/>
    <mergeCell ref="C128:D128"/>
    <mergeCell ref="B129:D129"/>
    <mergeCell ref="B130:B149"/>
    <mergeCell ref="C141:D141"/>
    <mergeCell ref="C149:D149"/>
    <mergeCell ref="B206:D206"/>
    <mergeCell ref="B151:B174"/>
    <mergeCell ref="C163:D163"/>
    <mergeCell ref="C174:D174"/>
    <mergeCell ref="B175:D175"/>
    <mergeCell ref="B176:B180"/>
    <mergeCell ref="B181:D181"/>
    <mergeCell ref="B182:B185"/>
    <mergeCell ref="B186:D186"/>
    <mergeCell ref="B187:B190"/>
    <mergeCell ref="B191:D191"/>
    <mergeCell ref="B192:B205"/>
    <mergeCell ref="B246:D246"/>
    <mergeCell ref="B207:B218"/>
    <mergeCell ref="B219:D219"/>
    <mergeCell ref="B220:B226"/>
    <mergeCell ref="B227:D227"/>
    <mergeCell ref="B228:B229"/>
    <mergeCell ref="B230:D230"/>
    <mergeCell ref="B231:B236"/>
    <mergeCell ref="B237:D237"/>
    <mergeCell ref="B238:B243"/>
    <mergeCell ref="B244:D244"/>
    <mergeCell ref="B245:D245"/>
    <mergeCell ref="B349:D349"/>
    <mergeCell ref="B249:B332"/>
    <mergeCell ref="C252:D252"/>
    <mergeCell ref="C258:D258"/>
    <mergeCell ref="C272:D272"/>
    <mergeCell ref="C283:D283"/>
    <mergeCell ref="C293:D293"/>
    <mergeCell ref="C303:D303"/>
    <mergeCell ref="C319:D319"/>
    <mergeCell ref="C332:D332"/>
    <mergeCell ref="B333:D333"/>
    <mergeCell ref="B334:B339"/>
    <mergeCell ref="B340:D340"/>
    <mergeCell ref="B342:D342"/>
    <mergeCell ref="B343:B348"/>
    <mergeCell ref="B350:B355"/>
    <mergeCell ref="B356:D356"/>
    <mergeCell ref="B358:D358"/>
    <mergeCell ref="B359:B364"/>
    <mergeCell ref="B365:D365"/>
    <mergeCell ref="B469:D469"/>
    <mergeCell ref="C434:D434"/>
    <mergeCell ref="C447:D447"/>
    <mergeCell ref="B449:D449"/>
    <mergeCell ref="B450:B455"/>
    <mergeCell ref="B456:D456"/>
    <mergeCell ref="B458:D458"/>
    <mergeCell ref="B366:B448"/>
    <mergeCell ref="C369:D369"/>
    <mergeCell ref="C375:D375"/>
    <mergeCell ref="C408:D408"/>
    <mergeCell ref="C418:D418"/>
    <mergeCell ref="B460:D460"/>
    <mergeCell ref="B461:B464"/>
    <mergeCell ref="B465:D465"/>
    <mergeCell ref="B466:D466"/>
    <mergeCell ref="B468:D468"/>
    <mergeCell ref="B497:D497"/>
    <mergeCell ref="B470:B472"/>
    <mergeCell ref="B473:D473"/>
    <mergeCell ref="B474:B479"/>
    <mergeCell ref="B480:D480"/>
    <mergeCell ref="B482:D482"/>
    <mergeCell ref="B483:B489"/>
    <mergeCell ref="B490:D490"/>
    <mergeCell ref="B492:D492"/>
    <mergeCell ref="B493:D493"/>
    <mergeCell ref="B495:D495"/>
    <mergeCell ref="B496:D496"/>
  </mergeCells>
  <pageMargins left="0.45" right="0.45" top="0.5" bottom="0.5" header="0.3" footer="0.3"/>
  <pageSetup scale="46" orientation="landscape" horizontalDpi="1200" verticalDpi="1200" r:id="rId1"/>
  <headerFooter>
    <oddFooter>&amp;R&amp;A
 Page &amp;P of &amp;N</oddFooter>
  </headerFooter>
  <rowBreaks count="8" manualBreakCount="8">
    <brk id="61" max="11" man="1"/>
    <brk id="129" max="11" man="1"/>
    <brk id="186" max="11" man="1"/>
    <brk id="246" max="11" man="1"/>
    <brk id="303" max="16383" man="1"/>
    <brk id="365" max="16383" man="1"/>
    <brk id="418" max="11" man="1"/>
    <brk id="469" max="11" man="1"/>
  </rowBreaks>
  <colBreaks count="1" manualBreakCount="1">
    <brk id="7" max="49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97"/>
  <sheetViews>
    <sheetView zoomScale="70" zoomScaleNormal="70" workbookViewId="0">
      <pane xSplit="4" ySplit="4" topLeftCell="E464" activePane="bottomRight" state="frozen"/>
      <selection activeCell="F39" sqref="F39"/>
      <selection pane="topRight" activeCell="F39" sqref="F39"/>
      <selection pane="bottomLeft" activeCell="F39" sqref="F39"/>
      <selection pane="bottomRight" activeCell="F39" sqref="F39"/>
    </sheetView>
  </sheetViews>
  <sheetFormatPr defaultColWidth="8.5703125" defaultRowHeight="15.75" outlineLevelRow="2" x14ac:dyDescent="0.25"/>
  <cols>
    <col min="1" max="1" width="8.5703125" style="2"/>
    <col min="2" max="2" width="35.42578125" style="2" customWidth="1"/>
    <col min="3" max="3" width="72.85546875" style="2" customWidth="1"/>
    <col min="4" max="4" width="18" style="2" bestFit="1" customWidth="1"/>
    <col min="5" max="5" width="30.5703125" style="2" bestFit="1" customWidth="1"/>
    <col min="6" max="6" width="28.85546875" style="2" bestFit="1" customWidth="1"/>
    <col min="7" max="7" width="33.5703125" style="2" bestFit="1" customWidth="1"/>
    <col min="8" max="8" width="28.85546875" style="2" bestFit="1" customWidth="1"/>
    <col min="9" max="11" width="28.85546875" style="2" customWidth="1"/>
    <col min="12" max="12" width="28.7109375" style="2" bestFit="1" customWidth="1"/>
    <col min="13" max="13" width="17.7109375" style="2" bestFit="1" customWidth="1"/>
    <col min="14" max="14" width="18.42578125" style="2" customWidth="1"/>
    <col min="15" max="15" width="13.7109375" style="2" bestFit="1" customWidth="1"/>
    <col min="16" max="16384" width="8.5703125" style="2"/>
  </cols>
  <sheetData>
    <row r="1" spans="1:13" x14ac:dyDescent="0.25">
      <c r="A1" s="338" t="str">
        <f>Cover!A24</f>
        <v>Most Current Version as of:</v>
      </c>
      <c r="B1" s="338"/>
      <c r="C1" s="13" t="str">
        <f>Cover!A25</f>
        <v>August 2021</v>
      </c>
    </row>
    <row r="2" spans="1:13" ht="30.95" customHeight="1" x14ac:dyDescent="0.4">
      <c r="A2" s="17"/>
      <c r="B2" s="339" t="s">
        <v>524</v>
      </c>
      <c r="C2" s="339"/>
      <c r="D2" s="339"/>
      <c r="E2" s="18"/>
    </row>
    <row r="3" spans="1:13" s="19" customFormat="1" ht="16.5" thickBot="1" x14ac:dyDescent="0.3">
      <c r="A3" s="19" t="s">
        <v>19</v>
      </c>
      <c r="B3" s="340" t="s">
        <v>20</v>
      </c>
      <c r="C3" s="340"/>
      <c r="D3" s="340"/>
      <c r="E3" s="19" t="s">
        <v>21</v>
      </c>
      <c r="F3" s="19" t="s">
        <v>525</v>
      </c>
      <c r="G3" s="19" t="s">
        <v>526</v>
      </c>
      <c r="H3" s="19" t="s">
        <v>527</v>
      </c>
      <c r="I3" s="19" t="s">
        <v>528</v>
      </c>
      <c r="J3" s="19" t="s">
        <v>529</v>
      </c>
      <c r="K3" s="19" t="s">
        <v>530</v>
      </c>
      <c r="L3" s="19" t="s">
        <v>531</v>
      </c>
    </row>
    <row r="4" spans="1:13" s="21" customFormat="1" ht="31.5" x14ac:dyDescent="0.25">
      <c r="A4" s="21" t="s">
        <v>25</v>
      </c>
      <c r="B4" s="22"/>
      <c r="C4" s="23"/>
      <c r="D4" s="24" t="s">
        <v>26</v>
      </c>
      <c r="E4" s="178" t="s">
        <v>590</v>
      </c>
      <c r="F4" s="178" t="s">
        <v>591</v>
      </c>
      <c r="G4" s="178" t="s">
        <v>592</v>
      </c>
      <c r="H4" s="178" t="s">
        <v>593</v>
      </c>
      <c r="I4" s="178" t="s">
        <v>594</v>
      </c>
      <c r="J4" s="178" t="s">
        <v>595</v>
      </c>
      <c r="K4" s="178" t="s">
        <v>596</v>
      </c>
      <c r="L4" s="179" t="s">
        <v>532</v>
      </c>
    </row>
    <row r="5" spans="1:13" s="21" customFormat="1" ht="15.6" customHeight="1" x14ac:dyDescent="0.25">
      <c r="A5" s="21">
        <v>1</v>
      </c>
      <c r="B5" s="341"/>
      <c r="C5" s="342"/>
      <c r="D5" s="342"/>
      <c r="E5" s="29"/>
      <c r="F5" s="180"/>
      <c r="G5" s="29"/>
      <c r="H5" s="29"/>
      <c r="I5" s="29"/>
      <c r="J5" s="29"/>
      <c r="K5" s="29"/>
      <c r="L5" s="29"/>
    </row>
    <row r="6" spans="1:13" outlineLevel="1" x14ac:dyDescent="0.25">
      <c r="A6" s="21">
        <f>A5+1</f>
        <v>2</v>
      </c>
      <c r="B6" s="306" t="s">
        <v>85</v>
      </c>
      <c r="C6" s="181" t="s">
        <v>86</v>
      </c>
      <c r="D6" s="182">
        <v>480</v>
      </c>
      <c r="E6" s="54">
        <v>373297420.9992581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f>SUM(E6:K6)</f>
        <v>373297420.9992581</v>
      </c>
    </row>
    <row r="7" spans="1:13" outlineLevel="1" x14ac:dyDescent="0.25">
      <c r="A7" s="21">
        <f t="shared" ref="A7:A70" si="0">A6+1</f>
        <v>3</v>
      </c>
      <c r="B7" s="307"/>
      <c r="C7" s="183" t="s">
        <v>87</v>
      </c>
      <c r="D7" s="184">
        <v>481</v>
      </c>
      <c r="E7" s="54">
        <v>0</v>
      </c>
      <c r="F7" s="54">
        <v>111423891.32188874</v>
      </c>
      <c r="G7" s="54">
        <v>16099373.816760825</v>
      </c>
      <c r="H7" s="54">
        <v>1951708.4759720333</v>
      </c>
      <c r="I7" s="54">
        <v>1141594.4005907846</v>
      </c>
      <c r="J7" s="54">
        <v>1316023.5653802969</v>
      </c>
      <c r="K7" s="54">
        <v>0</v>
      </c>
      <c r="L7" s="54">
        <f t="shared" ref="L7:L28" si="1">SUM(E7:K7)</f>
        <v>131932591.58059266</v>
      </c>
    </row>
    <row r="8" spans="1:13" outlineLevel="1" x14ac:dyDescent="0.25">
      <c r="A8" s="21">
        <f t="shared" si="0"/>
        <v>4</v>
      </c>
      <c r="B8" s="307"/>
      <c r="C8" s="183" t="s">
        <v>88</v>
      </c>
      <c r="D8" s="184">
        <v>482</v>
      </c>
      <c r="E8" s="54">
        <v>0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f t="shared" si="1"/>
        <v>0</v>
      </c>
    </row>
    <row r="9" spans="1:13" outlineLevel="1" x14ac:dyDescent="0.25">
      <c r="A9" s="21">
        <f t="shared" si="0"/>
        <v>5</v>
      </c>
      <c r="B9" s="307"/>
      <c r="C9" s="183" t="s">
        <v>89</v>
      </c>
      <c r="D9" s="49">
        <v>484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f t="shared" si="1"/>
        <v>0</v>
      </c>
    </row>
    <row r="10" spans="1:13" outlineLevel="1" x14ac:dyDescent="0.25">
      <c r="A10" s="21">
        <f t="shared" si="0"/>
        <v>6</v>
      </c>
      <c r="B10" s="307"/>
      <c r="C10" s="183" t="s">
        <v>90</v>
      </c>
      <c r="D10" s="49">
        <v>485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f t="shared" si="1"/>
        <v>0</v>
      </c>
    </row>
    <row r="11" spans="1:13" x14ac:dyDescent="0.25">
      <c r="A11" s="21">
        <f t="shared" si="0"/>
        <v>7</v>
      </c>
      <c r="B11" s="307"/>
      <c r="C11" s="332" t="s">
        <v>91</v>
      </c>
      <c r="D11" s="333"/>
      <c r="E11" s="45">
        <f>SUM(E6:E10)</f>
        <v>373297420.9992581</v>
      </c>
      <c r="F11" s="45">
        <f t="shared" ref="F11:K11" si="2">SUM(F6:F10)</f>
        <v>111423891.32188874</v>
      </c>
      <c r="G11" s="45">
        <f t="shared" si="2"/>
        <v>16099373.816760825</v>
      </c>
      <c r="H11" s="45">
        <f t="shared" si="2"/>
        <v>1951708.4759720333</v>
      </c>
      <c r="I11" s="45">
        <f t="shared" si="2"/>
        <v>1141594.4005907846</v>
      </c>
      <c r="J11" s="45">
        <f t="shared" si="2"/>
        <v>1316023.5653802969</v>
      </c>
      <c r="K11" s="45">
        <f t="shared" si="2"/>
        <v>0</v>
      </c>
      <c r="L11" s="45">
        <f>SUM(L6:L10)</f>
        <v>505230012.57985079</v>
      </c>
      <c r="M11" s="54"/>
    </row>
    <row r="12" spans="1:13" outlineLevel="1" x14ac:dyDescent="0.25">
      <c r="A12" s="21">
        <f t="shared" si="0"/>
        <v>8</v>
      </c>
      <c r="B12" s="307"/>
      <c r="C12" s="185" t="s">
        <v>92</v>
      </c>
      <c r="D12" s="49">
        <v>483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f t="shared" si="1"/>
        <v>0</v>
      </c>
    </row>
    <row r="13" spans="1:13" x14ac:dyDescent="0.25">
      <c r="A13" s="21">
        <f t="shared" si="0"/>
        <v>9</v>
      </c>
      <c r="B13" s="307"/>
      <c r="C13" s="343" t="s">
        <v>93</v>
      </c>
      <c r="D13" s="336"/>
      <c r="E13" s="45">
        <f>E12</f>
        <v>0</v>
      </c>
      <c r="F13" s="45">
        <f t="shared" ref="F13:K13" si="3">F12</f>
        <v>0</v>
      </c>
      <c r="G13" s="45">
        <f t="shared" si="3"/>
        <v>0</v>
      </c>
      <c r="H13" s="45">
        <f t="shared" si="3"/>
        <v>0</v>
      </c>
      <c r="I13" s="45">
        <f t="shared" si="3"/>
        <v>0</v>
      </c>
      <c r="J13" s="45">
        <f t="shared" si="3"/>
        <v>0</v>
      </c>
      <c r="K13" s="45">
        <f t="shared" si="3"/>
        <v>0</v>
      </c>
      <c r="L13" s="45">
        <f>L12</f>
        <v>0</v>
      </c>
      <c r="M13" s="54"/>
    </row>
    <row r="14" spans="1:13" outlineLevel="1" x14ac:dyDescent="0.25">
      <c r="A14" s="21">
        <f t="shared" si="0"/>
        <v>10</v>
      </c>
      <c r="B14" s="307"/>
      <c r="C14" s="186" t="s">
        <v>94</v>
      </c>
      <c r="D14" s="49">
        <v>496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f t="shared" si="1"/>
        <v>0</v>
      </c>
    </row>
    <row r="15" spans="1:13" x14ac:dyDescent="0.25">
      <c r="A15" s="21">
        <f t="shared" si="0"/>
        <v>11</v>
      </c>
      <c r="B15" s="307"/>
      <c r="C15" s="343" t="s">
        <v>95</v>
      </c>
      <c r="D15" s="336"/>
      <c r="E15" s="45">
        <f>E14</f>
        <v>0</v>
      </c>
      <c r="F15" s="45">
        <f t="shared" ref="F15:K15" si="4">F14</f>
        <v>0</v>
      </c>
      <c r="G15" s="45">
        <f t="shared" si="4"/>
        <v>0</v>
      </c>
      <c r="H15" s="45">
        <f t="shared" si="4"/>
        <v>0</v>
      </c>
      <c r="I15" s="45">
        <f t="shared" si="4"/>
        <v>0</v>
      </c>
      <c r="J15" s="45">
        <f t="shared" si="4"/>
        <v>0</v>
      </c>
      <c r="K15" s="45">
        <f t="shared" si="4"/>
        <v>0</v>
      </c>
      <c r="L15" s="45">
        <f>L14</f>
        <v>0</v>
      </c>
      <c r="M15" s="54"/>
    </row>
    <row r="16" spans="1:13" outlineLevel="1" x14ac:dyDescent="0.25">
      <c r="A16" s="21">
        <f t="shared" si="0"/>
        <v>12</v>
      </c>
      <c r="B16" s="307"/>
      <c r="C16" s="2" t="s">
        <v>96</v>
      </c>
      <c r="D16" s="53">
        <v>489.1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f t="shared" si="1"/>
        <v>0</v>
      </c>
    </row>
    <row r="17" spans="1:13" outlineLevel="1" x14ac:dyDescent="0.25">
      <c r="A17" s="21">
        <f t="shared" si="0"/>
        <v>13</v>
      </c>
      <c r="B17" s="307"/>
      <c r="C17" s="2" t="s">
        <v>97</v>
      </c>
      <c r="D17" s="53">
        <v>489.2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f t="shared" si="1"/>
        <v>0</v>
      </c>
    </row>
    <row r="18" spans="1:13" outlineLevel="1" x14ac:dyDescent="0.25">
      <c r="A18" s="21">
        <f t="shared" si="0"/>
        <v>14</v>
      </c>
      <c r="B18" s="307"/>
      <c r="C18" s="2" t="s">
        <v>98</v>
      </c>
      <c r="D18" s="53">
        <v>489.3</v>
      </c>
      <c r="E18" s="54">
        <v>0</v>
      </c>
      <c r="F18" s="54">
        <v>23614.13409035069</v>
      </c>
      <c r="G18" s="54">
        <v>4220060.4380970374</v>
      </c>
      <c r="H18" s="54">
        <v>6736111.6716514546</v>
      </c>
      <c r="I18" s="54">
        <v>354888.86008747591</v>
      </c>
      <c r="J18" s="54">
        <v>4379365.2253098423</v>
      </c>
      <c r="K18" s="54">
        <v>1679324.4523564125</v>
      </c>
      <c r="L18" s="54">
        <f t="shared" si="1"/>
        <v>17393364.781592574</v>
      </c>
    </row>
    <row r="19" spans="1:13" outlineLevel="1" x14ac:dyDescent="0.25">
      <c r="A19" s="21">
        <f t="shared" si="0"/>
        <v>15</v>
      </c>
      <c r="B19" s="307"/>
      <c r="C19" s="343" t="s">
        <v>99</v>
      </c>
      <c r="D19" s="336"/>
      <c r="E19" s="45">
        <f>SUM(E16:E18)</f>
        <v>0</v>
      </c>
      <c r="F19" s="45">
        <f t="shared" ref="F19:K19" si="5">SUM(F16:F18)</f>
        <v>23614.13409035069</v>
      </c>
      <c r="G19" s="45">
        <f t="shared" si="5"/>
        <v>4220060.4380970374</v>
      </c>
      <c r="H19" s="45">
        <f t="shared" si="5"/>
        <v>6736111.6716514546</v>
      </c>
      <c r="I19" s="45">
        <f t="shared" si="5"/>
        <v>354888.86008747591</v>
      </c>
      <c r="J19" s="45">
        <f t="shared" si="5"/>
        <v>4379365.2253098423</v>
      </c>
      <c r="K19" s="45">
        <f t="shared" si="5"/>
        <v>1679324.4523564125</v>
      </c>
      <c r="L19" s="45">
        <f>SUM(L16:L18)</f>
        <v>17393364.781592574</v>
      </c>
      <c r="M19" s="54"/>
    </row>
    <row r="20" spans="1:13" outlineLevel="1" x14ac:dyDescent="0.25">
      <c r="A20" s="21">
        <f t="shared" si="0"/>
        <v>16</v>
      </c>
      <c r="B20" s="307"/>
      <c r="C20" s="2" t="s">
        <v>100</v>
      </c>
      <c r="D20" s="53">
        <v>489.4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f t="shared" si="1"/>
        <v>0</v>
      </c>
    </row>
    <row r="21" spans="1:13" outlineLevel="1" x14ac:dyDescent="0.25">
      <c r="A21" s="21">
        <f t="shared" si="0"/>
        <v>17</v>
      </c>
      <c r="B21" s="307"/>
      <c r="C21" s="2" t="s">
        <v>101</v>
      </c>
      <c r="D21" s="53">
        <v>487</v>
      </c>
      <c r="E21" s="54">
        <v>574241.64679921698</v>
      </c>
      <c r="F21" s="54">
        <v>181172.26313907278</v>
      </c>
      <c r="G21" s="54">
        <v>7406.2900617102741</v>
      </c>
      <c r="H21" s="54">
        <v>0</v>
      </c>
      <c r="I21" s="54">
        <v>0</v>
      </c>
      <c r="J21" s="54">
        <v>0</v>
      </c>
      <c r="K21" s="54">
        <v>0</v>
      </c>
      <c r="L21" s="54">
        <f t="shared" si="1"/>
        <v>762820.20000000007</v>
      </c>
    </row>
    <row r="22" spans="1:13" outlineLevel="1" x14ac:dyDescent="0.25">
      <c r="A22" s="21">
        <f t="shared" si="0"/>
        <v>18</v>
      </c>
      <c r="B22" s="307"/>
      <c r="C22" s="2" t="s">
        <v>102</v>
      </c>
      <c r="D22" s="53">
        <v>488</v>
      </c>
      <c r="E22" s="54">
        <v>2698680.5278083868</v>
      </c>
      <c r="F22" s="54">
        <v>366145.46282152226</v>
      </c>
      <c r="G22" s="54">
        <v>11766.146806370609</v>
      </c>
      <c r="H22" s="54">
        <v>20156.824460735788</v>
      </c>
      <c r="I22" s="54">
        <v>1098.2834843492371</v>
      </c>
      <c r="J22" s="54">
        <v>506.4046186357192</v>
      </c>
      <c r="K22" s="54">
        <v>0</v>
      </c>
      <c r="L22" s="54">
        <f t="shared" si="1"/>
        <v>3098353.6500000004</v>
      </c>
    </row>
    <row r="23" spans="1:13" outlineLevel="1" x14ac:dyDescent="0.25">
      <c r="A23" s="21">
        <f t="shared" si="0"/>
        <v>19</v>
      </c>
      <c r="B23" s="307"/>
      <c r="C23" s="2" t="s">
        <v>103</v>
      </c>
      <c r="D23" s="53">
        <v>490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f t="shared" si="1"/>
        <v>0</v>
      </c>
    </row>
    <row r="24" spans="1:13" outlineLevel="1" x14ac:dyDescent="0.25">
      <c r="A24" s="21">
        <f t="shared" si="0"/>
        <v>20</v>
      </c>
      <c r="B24" s="307"/>
      <c r="C24" s="2" t="s">
        <v>104</v>
      </c>
      <c r="D24" s="53">
        <v>491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f t="shared" si="1"/>
        <v>0</v>
      </c>
    </row>
    <row r="25" spans="1:13" outlineLevel="1" x14ac:dyDescent="0.25">
      <c r="A25" s="21">
        <f t="shared" si="0"/>
        <v>21</v>
      </c>
      <c r="B25" s="307"/>
      <c r="C25" s="2" t="s">
        <v>105</v>
      </c>
      <c r="D25" s="53">
        <v>492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f t="shared" si="1"/>
        <v>0</v>
      </c>
    </row>
    <row r="26" spans="1:13" outlineLevel="1" x14ac:dyDescent="0.25">
      <c r="A26" s="21">
        <f t="shared" si="0"/>
        <v>22</v>
      </c>
      <c r="B26" s="307"/>
      <c r="C26" s="2" t="s">
        <v>106</v>
      </c>
      <c r="D26" s="53">
        <v>493</v>
      </c>
      <c r="E26" s="54">
        <v>4255.5442044010051</v>
      </c>
      <c r="F26" s="54">
        <v>1947.3326527677134</v>
      </c>
      <c r="G26" s="54">
        <v>285.59003733454108</v>
      </c>
      <c r="H26" s="54">
        <v>144.68949126159467</v>
      </c>
      <c r="I26" s="54">
        <v>14.164080930562605</v>
      </c>
      <c r="J26" s="54">
        <v>142.40584967267549</v>
      </c>
      <c r="K26" s="54">
        <v>10.793683631925756</v>
      </c>
      <c r="L26" s="54">
        <f t="shared" si="1"/>
        <v>6800.5200000000186</v>
      </c>
    </row>
    <row r="27" spans="1:13" outlineLevel="1" x14ac:dyDescent="0.25">
      <c r="A27" s="21">
        <f t="shared" si="0"/>
        <v>23</v>
      </c>
      <c r="B27" s="307"/>
      <c r="C27" s="2" t="s">
        <v>107</v>
      </c>
      <c r="D27" s="53">
        <v>494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f t="shared" si="1"/>
        <v>0</v>
      </c>
    </row>
    <row r="28" spans="1:13" outlineLevel="1" x14ac:dyDescent="0.25">
      <c r="A28" s="21">
        <f t="shared" si="0"/>
        <v>24</v>
      </c>
      <c r="B28" s="307"/>
      <c r="C28" s="2" t="s">
        <v>108</v>
      </c>
      <c r="D28" s="53">
        <v>495</v>
      </c>
      <c r="E28" s="54">
        <v>158780.47742795429</v>
      </c>
      <c r="F28" s="54">
        <v>21542.657901079445</v>
      </c>
      <c r="G28" s="54">
        <v>692.27698060286093</v>
      </c>
      <c r="H28" s="54">
        <v>1185.9537200967791</v>
      </c>
      <c r="I28" s="54">
        <v>64.618977385155276</v>
      </c>
      <c r="J28" s="54">
        <v>29.794992882688383</v>
      </c>
      <c r="K28" s="54">
        <v>0</v>
      </c>
      <c r="L28" s="54">
        <f t="shared" si="1"/>
        <v>182295.78000000125</v>
      </c>
    </row>
    <row r="29" spans="1:13" x14ac:dyDescent="0.25">
      <c r="A29" s="21">
        <f t="shared" si="0"/>
        <v>25</v>
      </c>
      <c r="B29" s="308"/>
      <c r="C29" s="346" t="s">
        <v>109</v>
      </c>
      <c r="D29" s="336"/>
      <c r="E29" s="45">
        <f>SUM(E20:E28)</f>
        <v>3435958.196239959</v>
      </c>
      <c r="F29" s="45">
        <f t="shared" ref="F29:K29" si="6">SUM(F20:F28)</f>
        <v>570807.71651444223</v>
      </c>
      <c r="G29" s="45">
        <f t="shared" si="6"/>
        <v>20150.303886018286</v>
      </c>
      <c r="H29" s="45">
        <f t="shared" si="6"/>
        <v>21487.467672094161</v>
      </c>
      <c r="I29" s="45">
        <f t="shared" si="6"/>
        <v>1177.066542664955</v>
      </c>
      <c r="J29" s="45">
        <f t="shared" si="6"/>
        <v>678.60546119108301</v>
      </c>
      <c r="K29" s="45">
        <f t="shared" si="6"/>
        <v>10.793683631925756</v>
      </c>
      <c r="L29" s="45">
        <f>SUM(L20:L28)</f>
        <v>4050270.1500000018</v>
      </c>
      <c r="M29" s="54"/>
    </row>
    <row r="30" spans="1:13" ht="16.5" thickBot="1" x14ac:dyDescent="0.3">
      <c r="A30" s="21">
        <f t="shared" si="0"/>
        <v>26</v>
      </c>
      <c r="B30" s="270" t="s">
        <v>110</v>
      </c>
      <c r="C30" s="270"/>
      <c r="D30" s="271"/>
      <c r="E30" s="56">
        <f>E11+E13+E15+E19+E29</f>
        <v>376733379.19549805</v>
      </c>
      <c r="F30" s="56">
        <f t="shared" ref="F30:K30" si="7">F11+F13+F15+F19+F29</f>
        <v>112018313.17249353</v>
      </c>
      <c r="G30" s="56">
        <f t="shared" si="7"/>
        <v>20339584.558743879</v>
      </c>
      <c r="H30" s="56">
        <f t="shared" si="7"/>
        <v>8709307.6152955834</v>
      </c>
      <c r="I30" s="56">
        <f t="shared" si="7"/>
        <v>1497660.3272209256</v>
      </c>
      <c r="J30" s="56">
        <f t="shared" si="7"/>
        <v>5696067.3961513303</v>
      </c>
      <c r="K30" s="56">
        <f t="shared" si="7"/>
        <v>1679335.2460400444</v>
      </c>
      <c r="L30" s="56">
        <f>L11+L13+L15+L19+L29</f>
        <v>526673647.51144332</v>
      </c>
      <c r="M30" s="54"/>
    </row>
    <row r="31" spans="1:13" ht="15" customHeight="1" outlineLevel="1" x14ac:dyDescent="0.25">
      <c r="A31" s="21">
        <f t="shared" si="0"/>
        <v>27</v>
      </c>
      <c r="B31" s="306" t="s">
        <v>111</v>
      </c>
      <c r="C31" s="114" t="s">
        <v>112</v>
      </c>
      <c r="D31" s="53">
        <v>710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f t="shared" ref="L31:L84" si="8">SUM(E31:K31)</f>
        <v>0</v>
      </c>
    </row>
    <row r="32" spans="1:13" ht="15" customHeight="1" outlineLevel="1" x14ac:dyDescent="0.25">
      <c r="A32" s="21">
        <f t="shared" si="0"/>
        <v>28</v>
      </c>
      <c r="B32" s="327"/>
      <c r="C32" s="2" t="s">
        <v>113</v>
      </c>
      <c r="D32" s="53">
        <v>711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f t="shared" si="8"/>
        <v>0</v>
      </c>
    </row>
    <row r="33" spans="1:12" ht="15" customHeight="1" outlineLevel="1" x14ac:dyDescent="0.25">
      <c r="A33" s="21">
        <f t="shared" si="0"/>
        <v>29</v>
      </c>
      <c r="B33" s="327"/>
      <c r="C33" s="2" t="s">
        <v>114</v>
      </c>
      <c r="D33" s="53">
        <v>712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f t="shared" si="8"/>
        <v>0</v>
      </c>
    </row>
    <row r="34" spans="1:12" ht="15" customHeight="1" outlineLevel="1" x14ac:dyDescent="0.25">
      <c r="A34" s="21">
        <f t="shared" si="0"/>
        <v>30</v>
      </c>
      <c r="B34" s="327"/>
      <c r="C34" s="2" t="s">
        <v>115</v>
      </c>
      <c r="D34" s="53">
        <v>713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f t="shared" si="8"/>
        <v>0</v>
      </c>
    </row>
    <row r="35" spans="1:12" ht="15" customHeight="1" outlineLevel="1" x14ac:dyDescent="0.25">
      <c r="A35" s="21">
        <f t="shared" si="0"/>
        <v>31</v>
      </c>
      <c r="B35" s="327"/>
      <c r="C35" s="2" t="s">
        <v>116</v>
      </c>
      <c r="D35" s="53">
        <v>714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f t="shared" si="8"/>
        <v>0</v>
      </c>
    </row>
    <row r="36" spans="1:12" ht="15" customHeight="1" outlineLevel="1" x14ac:dyDescent="0.25">
      <c r="A36" s="21">
        <f t="shared" si="0"/>
        <v>32</v>
      </c>
      <c r="B36" s="327"/>
      <c r="C36" s="2" t="s">
        <v>117</v>
      </c>
      <c r="D36" s="53">
        <v>715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f t="shared" si="8"/>
        <v>0</v>
      </c>
    </row>
    <row r="37" spans="1:12" ht="15" customHeight="1" outlineLevel="1" x14ac:dyDescent="0.25">
      <c r="A37" s="21">
        <f t="shared" si="0"/>
        <v>33</v>
      </c>
      <c r="B37" s="327"/>
      <c r="C37" s="2" t="s">
        <v>118</v>
      </c>
      <c r="D37" s="53">
        <v>716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f t="shared" si="8"/>
        <v>0</v>
      </c>
    </row>
    <row r="38" spans="1:12" ht="15" customHeight="1" outlineLevel="1" x14ac:dyDescent="0.25">
      <c r="A38" s="21">
        <f t="shared" si="0"/>
        <v>34</v>
      </c>
      <c r="B38" s="327"/>
      <c r="C38" s="2" t="s">
        <v>119</v>
      </c>
      <c r="D38" s="53">
        <v>717</v>
      </c>
      <c r="E38" s="54">
        <v>88679.912701723137</v>
      </c>
      <c r="F38" s="54">
        <v>29200.265439199567</v>
      </c>
      <c r="G38" s="54">
        <v>6069.6252695238609</v>
      </c>
      <c r="H38" s="54">
        <v>2605.3648939403847</v>
      </c>
      <c r="I38" s="54">
        <v>709.74864650171889</v>
      </c>
      <c r="J38" s="54">
        <v>2665.0808009338152</v>
      </c>
      <c r="K38" s="54">
        <v>532.07037171593402</v>
      </c>
      <c r="L38" s="54">
        <f t="shared" si="8"/>
        <v>130462.06812353843</v>
      </c>
    </row>
    <row r="39" spans="1:12" ht="15" customHeight="1" outlineLevel="1" x14ac:dyDescent="0.25">
      <c r="A39" s="21">
        <f t="shared" si="0"/>
        <v>35</v>
      </c>
      <c r="B39" s="327"/>
      <c r="C39" s="2" t="s">
        <v>120</v>
      </c>
      <c r="D39" s="53">
        <v>718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f t="shared" si="8"/>
        <v>0</v>
      </c>
    </row>
    <row r="40" spans="1:12" ht="15" customHeight="1" outlineLevel="1" x14ac:dyDescent="0.25">
      <c r="A40" s="21">
        <f t="shared" si="0"/>
        <v>36</v>
      </c>
      <c r="B40" s="327"/>
      <c r="C40" s="2" t="s">
        <v>121</v>
      </c>
      <c r="D40" s="53">
        <v>719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f t="shared" si="8"/>
        <v>0</v>
      </c>
    </row>
    <row r="41" spans="1:12" ht="15" customHeight="1" outlineLevel="1" x14ac:dyDescent="0.25">
      <c r="A41" s="21">
        <f t="shared" si="0"/>
        <v>37</v>
      </c>
      <c r="B41" s="327"/>
      <c r="C41" s="2" t="s">
        <v>122</v>
      </c>
      <c r="D41" s="53">
        <v>720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f t="shared" si="8"/>
        <v>0</v>
      </c>
    </row>
    <row r="42" spans="1:12" ht="15" customHeight="1" outlineLevel="1" x14ac:dyDescent="0.25">
      <c r="A42" s="21">
        <f t="shared" si="0"/>
        <v>38</v>
      </c>
      <c r="B42" s="327"/>
      <c r="C42" s="2" t="s">
        <v>123</v>
      </c>
      <c r="D42" s="53">
        <v>721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f t="shared" si="8"/>
        <v>0</v>
      </c>
    </row>
    <row r="43" spans="1:12" ht="15" customHeight="1" outlineLevel="1" x14ac:dyDescent="0.25">
      <c r="A43" s="21">
        <f t="shared" si="0"/>
        <v>39</v>
      </c>
      <c r="B43" s="327"/>
      <c r="C43" s="2" t="s">
        <v>124</v>
      </c>
      <c r="D43" s="53">
        <v>722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f t="shared" si="8"/>
        <v>0</v>
      </c>
    </row>
    <row r="44" spans="1:12" ht="15" customHeight="1" outlineLevel="1" x14ac:dyDescent="0.25">
      <c r="A44" s="21">
        <f t="shared" si="0"/>
        <v>40</v>
      </c>
      <c r="B44" s="327"/>
      <c r="C44" s="2" t="s">
        <v>125</v>
      </c>
      <c r="D44" s="53">
        <v>723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f t="shared" si="8"/>
        <v>0</v>
      </c>
    </row>
    <row r="45" spans="1:12" ht="15" customHeight="1" outlineLevel="1" x14ac:dyDescent="0.25">
      <c r="A45" s="21">
        <f t="shared" si="0"/>
        <v>41</v>
      </c>
      <c r="B45" s="327"/>
      <c r="C45" s="2" t="s">
        <v>126</v>
      </c>
      <c r="D45" s="53">
        <v>724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f t="shared" si="8"/>
        <v>0</v>
      </c>
    </row>
    <row r="46" spans="1:12" ht="15" customHeight="1" outlineLevel="1" x14ac:dyDescent="0.25">
      <c r="A46" s="21">
        <f t="shared" si="0"/>
        <v>42</v>
      </c>
      <c r="B46" s="327"/>
      <c r="C46" s="2" t="s">
        <v>127</v>
      </c>
      <c r="D46" s="53">
        <v>725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f t="shared" si="8"/>
        <v>0</v>
      </c>
    </row>
    <row r="47" spans="1:12" ht="15" customHeight="1" outlineLevel="1" x14ac:dyDescent="0.25">
      <c r="A47" s="21">
        <f t="shared" si="0"/>
        <v>43</v>
      </c>
      <c r="B47" s="327"/>
      <c r="C47" s="2" t="s">
        <v>128</v>
      </c>
      <c r="D47" s="53">
        <v>726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f t="shared" si="8"/>
        <v>0</v>
      </c>
    </row>
    <row r="48" spans="1:12" ht="15" customHeight="1" outlineLevel="1" x14ac:dyDescent="0.25">
      <c r="A48" s="21">
        <f t="shared" si="0"/>
        <v>44</v>
      </c>
      <c r="B48" s="327"/>
      <c r="C48" s="2" t="s">
        <v>129</v>
      </c>
      <c r="D48" s="53">
        <v>727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f t="shared" si="8"/>
        <v>0</v>
      </c>
    </row>
    <row r="49" spans="1:13" ht="15" customHeight="1" outlineLevel="1" x14ac:dyDescent="0.25">
      <c r="A49" s="21">
        <f t="shared" si="0"/>
        <v>45</v>
      </c>
      <c r="B49" s="327"/>
      <c r="C49" s="2" t="s">
        <v>130</v>
      </c>
      <c r="D49" s="53">
        <v>728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f t="shared" si="8"/>
        <v>0</v>
      </c>
    </row>
    <row r="50" spans="1:13" ht="15" customHeight="1" outlineLevel="1" x14ac:dyDescent="0.25">
      <c r="A50" s="21">
        <f t="shared" si="0"/>
        <v>46</v>
      </c>
      <c r="B50" s="327"/>
      <c r="C50" s="2" t="s">
        <v>131</v>
      </c>
      <c r="D50" s="53">
        <v>729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f t="shared" si="8"/>
        <v>0</v>
      </c>
    </row>
    <row r="51" spans="1:13" ht="15" customHeight="1" outlineLevel="1" x14ac:dyDescent="0.25">
      <c r="A51" s="21">
        <f t="shared" si="0"/>
        <v>47</v>
      </c>
      <c r="B51" s="327"/>
      <c r="C51" s="2" t="s">
        <v>132</v>
      </c>
      <c r="D51" s="53">
        <v>730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f t="shared" si="8"/>
        <v>0</v>
      </c>
    </row>
    <row r="52" spans="1:13" ht="15" customHeight="1" outlineLevel="1" x14ac:dyDescent="0.25">
      <c r="A52" s="21">
        <f t="shared" si="0"/>
        <v>48</v>
      </c>
      <c r="B52" s="327"/>
      <c r="C52" s="2" t="s">
        <v>133</v>
      </c>
      <c r="D52" s="53">
        <v>731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f t="shared" si="8"/>
        <v>0</v>
      </c>
    </row>
    <row r="53" spans="1:13" ht="15" customHeight="1" outlineLevel="1" x14ac:dyDescent="0.25">
      <c r="A53" s="21">
        <f t="shared" si="0"/>
        <v>49</v>
      </c>
      <c r="B53" s="327"/>
      <c r="C53" s="2" t="s">
        <v>134</v>
      </c>
      <c r="D53" s="53">
        <v>732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f t="shared" si="8"/>
        <v>0</v>
      </c>
    </row>
    <row r="54" spans="1:13" ht="15" customHeight="1" outlineLevel="1" x14ac:dyDescent="0.25">
      <c r="A54" s="21">
        <f t="shared" si="0"/>
        <v>50</v>
      </c>
      <c r="B54" s="327"/>
      <c r="C54" s="2" t="s">
        <v>135</v>
      </c>
      <c r="D54" s="53">
        <v>733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f t="shared" si="8"/>
        <v>0</v>
      </c>
    </row>
    <row r="55" spans="1:13" ht="15" customHeight="1" outlineLevel="1" x14ac:dyDescent="0.25">
      <c r="A55" s="21">
        <f t="shared" si="0"/>
        <v>51</v>
      </c>
      <c r="B55" s="327"/>
      <c r="C55" s="2" t="s">
        <v>136</v>
      </c>
      <c r="D55" s="53">
        <v>734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f t="shared" si="8"/>
        <v>0</v>
      </c>
    </row>
    <row r="56" spans="1:13" ht="15" customHeight="1" outlineLevel="1" x14ac:dyDescent="0.25">
      <c r="A56" s="21">
        <f t="shared" si="0"/>
        <v>52</v>
      </c>
      <c r="B56" s="327"/>
      <c r="C56" s="2" t="s">
        <v>137</v>
      </c>
      <c r="D56" s="53">
        <v>735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f t="shared" si="8"/>
        <v>0</v>
      </c>
    </row>
    <row r="57" spans="1:13" ht="15" customHeight="1" outlineLevel="1" x14ac:dyDescent="0.25">
      <c r="A57" s="21">
        <f t="shared" si="0"/>
        <v>53</v>
      </c>
      <c r="B57" s="327"/>
      <c r="C57" s="2" t="s">
        <v>138</v>
      </c>
      <c r="D57" s="53">
        <v>736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f t="shared" si="8"/>
        <v>0</v>
      </c>
    </row>
    <row r="58" spans="1:13" ht="15" customHeight="1" outlineLevel="1" x14ac:dyDescent="0.25">
      <c r="A58" s="21">
        <f t="shared" si="0"/>
        <v>54</v>
      </c>
      <c r="B58" s="327"/>
      <c r="C58" s="2" t="s">
        <v>139</v>
      </c>
      <c r="D58" s="53">
        <v>740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f t="shared" si="8"/>
        <v>0</v>
      </c>
    </row>
    <row r="59" spans="1:13" ht="15" customHeight="1" outlineLevel="1" x14ac:dyDescent="0.25">
      <c r="A59" s="21">
        <f t="shared" si="0"/>
        <v>55</v>
      </c>
      <c r="B59" s="327"/>
      <c r="C59" s="2" t="s">
        <v>140</v>
      </c>
      <c r="D59" s="53">
        <v>741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f t="shared" si="8"/>
        <v>0</v>
      </c>
    </row>
    <row r="60" spans="1:13" ht="15" customHeight="1" outlineLevel="1" x14ac:dyDescent="0.25">
      <c r="A60" s="21">
        <f t="shared" si="0"/>
        <v>56</v>
      </c>
      <c r="B60" s="327"/>
      <c r="C60" s="2" t="s">
        <v>141</v>
      </c>
      <c r="D60" s="53">
        <v>742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f t="shared" si="8"/>
        <v>0</v>
      </c>
    </row>
    <row r="61" spans="1:13" ht="15" customHeight="1" x14ac:dyDescent="0.25">
      <c r="A61" s="21">
        <f t="shared" si="0"/>
        <v>57</v>
      </c>
      <c r="B61" s="327"/>
      <c r="C61" s="336" t="s">
        <v>142</v>
      </c>
      <c r="D61" s="337"/>
      <c r="E61" s="45">
        <f>SUM(E31:E60)</f>
        <v>88679.912701723137</v>
      </c>
      <c r="F61" s="45">
        <f t="shared" ref="F61:L61" si="9">SUM(F31:F60)</f>
        <v>29200.265439199567</v>
      </c>
      <c r="G61" s="45">
        <f t="shared" si="9"/>
        <v>6069.6252695238609</v>
      </c>
      <c r="H61" s="45">
        <f t="shared" si="9"/>
        <v>2605.3648939403847</v>
      </c>
      <c r="I61" s="45">
        <f t="shared" si="9"/>
        <v>709.74864650171889</v>
      </c>
      <c r="J61" s="45">
        <f t="shared" si="9"/>
        <v>2665.0808009338152</v>
      </c>
      <c r="K61" s="45">
        <f t="shared" si="9"/>
        <v>532.07037171593402</v>
      </c>
      <c r="L61" s="45">
        <f t="shared" si="9"/>
        <v>130462.06812353843</v>
      </c>
      <c r="M61" s="54"/>
    </row>
    <row r="62" spans="1:13" ht="15" customHeight="1" outlineLevel="1" x14ac:dyDescent="0.25">
      <c r="A62" s="21">
        <f t="shared" si="0"/>
        <v>58</v>
      </c>
      <c r="B62" s="327"/>
      <c r="C62" s="183" t="s">
        <v>143</v>
      </c>
      <c r="D62" s="74">
        <v>800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f t="shared" si="8"/>
        <v>0</v>
      </c>
    </row>
    <row r="63" spans="1:13" ht="15" customHeight="1" outlineLevel="1" x14ac:dyDescent="0.25">
      <c r="A63" s="21">
        <f t="shared" si="0"/>
        <v>59</v>
      </c>
      <c r="B63" s="327"/>
      <c r="C63" s="2" t="s">
        <v>144</v>
      </c>
      <c r="D63" s="95">
        <v>800.1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f t="shared" si="8"/>
        <v>0</v>
      </c>
    </row>
    <row r="64" spans="1:13" ht="15" customHeight="1" outlineLevel="1" x14ac:dyDescent="0.25">
      <c r="A64" s="21">
        <f t="shared" si="0"/>
        <v>60</v>
      </c>
      <c r="B64" s="327"/>
      <c r="C64" s="2" t="s">
        <v>145</v>
      </c>
      <c r="D64" s="74">
        <v>801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f t="shared" si="8"/>
        <v>0</v>
      </c>
    </row>
    <row r="65" spans="1:12" ht="15" customHeight="1" outlineLevel="1" x14ac:dyDescent="0.25">
      <c r="A65" s="21">
        <f t="shared" si="0"/>
        <v>61</v>
      </c>
      <c r="B65" s="327"/>
      <c r="C65" s="2" t="s">
        <v>146</v>
      </c>
      <c r="D65" s="74">
        <v>802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f t="shared" si="8"/>
        <v>0</v>
      </c>
    </row>
    <row r="66" spans="1:12" ht="15" customHeight="1" outlineLevel="1" x14ac:dyDescent="0.25">
      <c r="A66" s="21">
        <f t="shared" si="0"/>
        <v>62</v>
      </c>
      <c r="B66" s="327"/>
      <c r="C66" s="2" t="s">
        <v>147</v>
      </c>
      <c r="D66" s="74">
        <v>803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f t="shared" si="8"/>
        <v>0</v>
      </c>
    </row>
    <row r="67" spans="1:12" ht="15" customHeight="1" outlineLevel="1" x14ac:dyDescent="0.25">
      <c r="A67" s="21">
        <f t="shared" si="0"/>
        <v>63</v>
      </c>
      <c r="B67" s="327"/>
      <c r="C67" s="2" t="s">
        <v>148</v>
      </c>
      <c r="D67" s="74">
        <v>804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f t="shared" si="8"/>
        <v>0</v>
      </c>
    </row>
    <row r="68" spans="1:12" ht="15" customHeight="1" outlineLevel="1" x14ac:dyDescent="0.25">
      <c r="A68" s="21">
        <f t="shared" si="0"/>
        <v>64</v>
      </c>
      <c r="B68" s="327"/>
      <c r="C68" s="2" t="s">
        <v>149</v>
      </c>
      <c r="D68" s="95">
        <v>804.1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f t="shared" si="8"/>
        <v>0</v>
      </c>
    </row>
    <row r="69" spans="1:12" ht="15" customHeight="1" outlineLevel="1" x14ac:dyDescent="0.25">
      <c r="A69" s="21">
        <f t="shared" si="0"/>
        <v>65</v>
      </c>
      <c r="B69" s="327"/>
      <c r="C69" s="2" t="s">
        <v>150</v>
      </c>
      <c r="D69" s="74">
        <v>805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f t="shared" si="8"/>
        <v>0</v>
      </c>
    </row>
    <row r="70" spans="1:12" ht="15" customHeight="1" outlineLevel="1" x14ac:dyDescent="0.25">
      <c r="A70" s="21">
        <f t="shared" si="0"/>
        <v>66</v>
      </c>
      <c r="B70" s="327"/>
      <c r="C70" s="2" t="s">
        <v>151</v>
      </c>
      <c r="D70" s="95">
        <v>805.1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f t="shared" si="8"/>
        <v>0</v>
      </c>
    </row>
    <row r="71" spans="1:12" ht="15" customHeight="1" outlineLevel="1" x14ac:dyDescent="0.25">
      <c r="A71" s="21">
        <f t="shared" ref="A71:A134" si="10">A70+1</f>
        <v>67</v>
      </c>
      <c r="B71" s="327"/>
      <c r="C71" s="2" t="s">
        <v>152</v>
      </c>
      <c r="D71" s="74">
        <v>806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f t="shared" si="8"/>
        <v>0</v>
      </c>
    </row>
    <row r="72" spans="1:12" ht="15" customHeight="1" outlineLevel="1" x14ac:dyDescent="0.25">
      <c r="A72" s="21">
        <f t="shared" si="10"/>
        <v>68</v>
      </c>
      <c r="B72" s="327"/>
      <c r="C72" s="2" t="s">
        <v>153</v>
      </c>
      <c r="D72" s="95">
        <v>807.1</v>
      </c>
      <c r="E72" s="54">
        <v>6633.6487763618634</v>
      </c>
      <c r="F72" s="54">
        <v>2373.8252917145874</v>
      </c>
      <c r="G72" s="54">
        <v>667.99680997695714</v>
      </c>
      <c r="H72" s="54">
        <v>213.6220240404906</v>
      </c>
      <c r="I72" s="54">
        <v>61.685594784211105</v>
      </c>
      <c r="J72" s="54">
        <v>233.13811872323299</v>
      </c>
      <c r="K72" s="54">
        <v>0</v>
      </c>
      <c r="L72" s="54">
        <f t="shared" si="8"/>
        <v>10183.916615601343</v>
      </c>
    </row>
    <row r="73" spans="1:12" ht="15" customHeight="1" outlineLevel="1" x14ac:dyDescent="0.25">
      <c r="A73" s="21">
        <f t="shared" si="10"/>
        <v>69</v>
      </c>
      <c r="B73" s="327"/>
      <c r="C73" s="2" t="s">
        <v>154</v>
      </c>
      <c r="D73" s="95">
        <v>807.2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f t="shared" si="8"/>
        <v>0</v>
      </c>
    </row>
    <row r="74" spans="1:12" ht="15" customHeight="1" outlineLevel="1" x14ac:dyDescent="0.25">
      <c r="A74" s="21">
        <f t="shared" si="10"/>
        <v>70</v>
      </c>
      <c r="B74" s="327"/>
      <c r="C74" s="2" t="s">
        <v>155</v>
      </c>
      <c r="D74" s="95">
        <v>807.3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f t="shared" si="8"/>
        <v>0</v>
      </c>
    </row>
    <row r="75" spans="1:12" ht="15" customHeight="1" outlineLevel="1" x14ac:dyDescent="0.25">
      <c r="A75" s="21">
        <f t="shared" si="10"/>
        <v>71</v>
      </c>
      <c r="B75" s="327"/>
      <c r="C75" s="2" t="s">
        <v>156</v>
      </c>
      <c r="D75" s="95">
        <v>807.4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f t="shared" si="8"/>
        <v>0</v>
      </c>
    </row>
    <row r="76" spans="1:12" ht="15" customHeight="1" outlineLevel="1" x14ac:dyDescent="0.25">
      <c r="A76" s="21">
        <f t="shared" si="10"/>
        <v>72</v>
      </c>
      <c r="B76" s="327"/>
      <c r="C76" s="2" t="s">
        <v>157</v>
      </c>
      <c r="D76" s="95">
        <v>807.5</v>
      </c>
      <c r="E76" s="54">
        <v>1472471.1650357705</v>
      </c>
      <c r="F76" s="54">
        <v>526918.05229992245</v>
      </c>
      <c r="G76" s="54">
        <v>148275.26662730461</v>
      </c>
      <c r="H76" s="54">
        <v>47417.685382600648</v>
      </c>
      <c r="I76" s="54">
        <v>13692.352833254225</v>
      </c>
      <c r="J76" s="54">
        <v>51749.673349290446</v>
      </c>
      <c r="K76" s="54">
        <v>0</v>
      </c>
      <c r="L76" s="54">
        <f t="shared" si="8"/>
        <v>2260524.1955281436</v>
      </c>
    </row>
    <row r="77" spans="1:12" ht="15" customHeight="1" outlineLevel="1" x14ac:dyDescent="0.25">
      <c r="A77" s="21">
        <f t="shared" si="10"/>
        <v>73</v>
      </c>
      <c r="B77" s="327"/>
      <c r="C77" s="2" t="s">
        <v>158</v>
      </c>
      <c r="D77" s="95">
        <v>808.1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f t="shared" si="8"/>
        <v>0</v>
      </c>
    </row>
    <row r="78" spans="1:12" ht="15" customHeight="1" outlineLevel="1" x14ac:dyDescent="0.25">
      <c r="A78" s="21">
        <f t="shared" si="10"/>
        <v>74</v>
      </c>
      <c r="B78" s="327"/>
      <c r="C78" s="2" t="s">
        <v>159</v>
      </c>
      <c r="D78" s="95">
        <v>808.2</v>
      </c>
      <c r="E78" s="54">
        <v>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f t="shared" si="8"/>
        <v>0</v>
      </c>
    </row>
    <row r="79" spans="1:12" ht="15" customHeight="1" outlineLevel="1" x14ac:dyDescent="0.25">
      <c r="A79" s="21">
        <f t="shared" si="10"/>
        <v>75</v>
      </c>
      <c r="B79" s="327"/>
      <c r="C79" s="2" t="s">
        <v>160</v>
      </c>
      <c r="D79" s="95">
        <v>809.1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f t="shared" si="8"/>
        <v>0</v>
      </c>
    </row>
    <row r="80" spans="1:12" ht="15" customHeight="1" outlineLevel="1" x14ac:dyDescent="0.25">
      <c r="A80" s="21">
        <f t="shared" si="10"/>
        <v>76</v>
      </c>
      <c r="B80" s="327"/>
      <c r="C80" s="2" t="s">
        <v>161</v>
      </c>
      <c r="D80" s="95">
        <v>809.2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f t="shared" si="8"/>
        <v>0</v>
      </c>
    </row>
    <row r="81" spans="1:13" ht="15" customHeight="1" outlineLevel="1" x14ac:dyDescent="0.25">
      <c r="A81" s="21">
        <f t="shared" si="10"/>
        <v>77</v>
      </c>
      <c r="B81" s="327"/>
      <c r="C81" s="2" t="s">
        <v>162</v>
      </c>
      <c r="D81" s="74">
        <v>810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f t="shared" si="8"/>
        <v>0</v>
      </c>
    </row>
    <row r="82" spans="1:13" ht="15" customHeight="1" outlineLevel="1" x14ac:dyDescent="0.25">
      <c r="A82" s="21">
        <f t="shared" si="10"/>
        <v>78</v>
      </c>
      <c r="B82" s="327"/>
      <c r="C82" s="2" t="s">
        <v>163</v>
      </c>
      <c r="D82" s="74">
        <v>811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f t="shared" si="8"/>
        <v>0</v>
      </c>
    </row>
    <row r="83" spans="1:13" ht="15" customHeight="1" outlineLevel="1" x14ac:dyDescent="0.25">
      <c r="A83" s="21">
        <f t="shared" si="10"/>
        <v>79</v>
      </c>
      <c r="B83" s="327"/>
      <c r="C83" s="2" t="s">
        <v>164</v>
      </c>
      <c r="D83" s="74">
        <v>812</v>
      </c>
      <c r="E83" s="54">
        <v>-10197.389096230465</v>
      </c>
      <c r="F83" s="54">
        <v>-3649.7028834024131</v>
      </c>
      <c r="G83" s="54">
        <v>-1347.0568492274278</v>
      </c>
      <c r="H83" s="54">
        <v>-1459.8512968237351</v>
      </c>
      <c r="I83" s="54">
        <v>-123.05057577516749</v>
      </c>
      <c r="J83" s="54">
        <v>-1959.8313652131935</v>
      </c>
      <c r="K83" s="54">
        <v>-528.13793332759906</v>
      </c>
      <c r="L83" s="54">
        <f t="shared" si="8"/>
        <v>-19265.02</v>
      </c>
    </row>
    <row r="84" spans="1:13" ht="15" customHeight="1" outlineLevel="1" x14ac:dyDescent="0.25">
      <c r="A84" s="21">
        <f t="shared" si="10"/>
        <v>80</v>
      </c>
      <c r="B84" s="327"/>
      <c r="C84" s="2" t="s">
        <v>165</v>
      </c>
      <c r="D84" s="74">
        <v>813</v>
      </c>
      <c r="E84" s="54">
        <v>423303.94386844139</v>
      </c>
      <c r="F84" s="54">
        <v>151477.66213039315</v>
      </c>
      <c r="G84" s="54">
        <v>42625.965541374782</v>
      </c>
      <c r="H84" s="54">
        <v>13631.569641691549</v>
      </c>
      <c r="I84" s="54">
        <v>3936.2583748890856</v>
      </c>
      <c r="J84" s="54">
        <v>14876.923462284618</v>
      </c>
      <c r="K84" s="54">
        <v>0</v>
      </c>
      <c r="L84" s="54">
        <f t="shared" si="8"/>
        <v>649852.32301907451</v>
      </c>
    </row>
    <row r="85" spans="1:13" ht="15" customHeight="1" x14ac:dyDescent="0.25">
      <c r="A85" s="21">
        <f t="shared" si="10"/>
        <v>81</v>
      </c>
      <c r="B85" s="328"/>
      <c r="C85" s="336" t="s">
        <v>166</v>
      </c>
      <c r="D85" s="337"/>
      <c r="E85" s="45">
        <f>SUM(E62:E84)</f>
        <v>1892211.3685843432</v>
      </c>
      <c r="F85" s="45">
        <f t="shared" ref="F85:L85" si="11">SUM(F62:F84)</f>
        <v>677119.8368386277</v>
      </c>
      <c r="G85" s="45">
        <f t="shared" si="11"/>
        <v>190222.17212942892</v>
      </c>
      <c r="H85" s="45">
        <f t="shared" si="11"/>
        <v>59803.025751508947</v>
      </c>
      <c r="I85" s="45">
        <f t="shared" si="11"/>
        <v>17567.246227152355</v>
      </c>
      <c r="J85" s="45">
        <f t="shared" si="11"/>
        <v>64899.903565085107</v>
      </c>
      <c r="K85" s="45">
        <f t="shared" si="11"/>
        <v>-528.13793332759906</v>
      </c>
      <c r="L85" s="45">
        <f t="shared" si="11"/>
        <v>2901295.4151628194</v>
      </c>
      <c r="M85" s="54"/>
    </row>
    <row r="86" spans="1:13" ht="15" customHeight="1" x14ac:dyDescent="0.25">
      <c r="A86" s="21">
        <f t="shared" si="10"/>
        <v>82</v>
      </c>
      <c r="B86" s="335" t="s">
        <v>167</v>
      </c>
      <c r="C86" s="335"/>
      <c r="D86" s="335"/>
      <c r="E86" s="45">
        <f>E61+E85</f>
        <v>1980891.2812860664</v>
      </c>
      <c r="F86" s="45">
        <f t="shared" ref="F86:L86" si="12">F61+F85</f>
        <v>706320.10227782722</v>
      </c>
      <c r="G86" s="45">
        <f t="shared" si="12"/>
        <v>196291.79739895277</v>
      </c>
      <c r="H86" s="45">
        <f t="shared" si="12"/>
        <v>62408.390645449334</v>
      </c>
      <c r="I86" s="45">
        <f t="shared" si="12"/>
        <v>18276.994873654072</v>
      </c>
      <c r="J86" s="45">
        <f t="shared" si="12"/>
        <v>67564.984366018922</v>
      </c>
      <c r="K86" s="45">
        <f t="shared" si="12"/>
        <v>3.9324383883349583</v>
      </c>
      <c r="L86" s="45">
        <f t="shared" si="12"/>
        <v>3031757.483286358</v>
      </c>
      <c r="M86" s="54"/>
    </row>
    <row r="87" spans="1:13" ht="15" customHeight="1" outlineLevel="1" x14ac:dyDescent="0.25">
      <c r="A87" s="21">
        <f t="shared" si="10"/>
        <v>83</v>
      </c>
      <c r="B87" s="306" t="s">
        <v>168</v>
      </c>
      <c r="C87" s="2" t="s">
        <v>169</v>
      </c>
      <c r="D87" s="53">
        <v>814</v>
      </c>
      <c r="E87" s="54">
        <v>114633.48668009667</v>
      </c>
      <c r="F87" s="54">
        <v>37823.5057827735</v>
      </c>
      <c r="G87" s="54">
        <v>8024.2091416479761</v>
      </c>
      <c r="H87" s="54">
        <v>3695.8109508156494</v>
      </c>
      <c r="I87" s="54">
        <v>927.73265839765099</v>
      </c>
      <c r="J87" s="54">
        <v>3903.9688498840433</v>
      </c>
      <c r="K87" s="54">
        <v>856.52593638450037</v>
      </c>
      <c r="L87" s="54">
        <f t="shared" ref="L87:L99" si="13">SUM(E87:K87)</f>
        <v>169865.24</v>
      </c>
    </row>
    <row r="88" spans="1:13" ht="15" customHeight="1" outlineLevel="1" x14ac:dyDescent="0.25">
      <c r="A88" s="21">
        <f t="shared" si="10"/>
        <v>84</v>
      </c>
      <c r="B88" s="327"/>
      <c r="C88" s="2" t="s">
        <v>170</v>
      </c>
      <c r="D88" s="53">
        <v>815</v>
      </c>
      <c r="E88" s="54">
        <v>0</v>
      </c>
      <c r="F88" s="54">
        <v>0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f t="shared" si="13"/>
        <v>0</v>
      </c>
    </row>
    <row r="89" spans="1:13" ht="15" customHeight="1" outlineLevel="1" x14ac:dyDescent="0.25">
      <c r="A89" s="21">
        <f t="shared" si="10"/>
        <v>85</v>
      </c>
      <c r="B89" s="327"/>
      <c r="C89" s="2" t="s">
        <v>171</v>
      </c>
      <c r="D89" s="53">
        <v>816</v>
      </c>
      <c r="E89" s="54">
        <v>14804.654484206563</v>
      </c>
      <c r="F89" s="54">
        <v>4884.8198786626863</v>
      </c>
      <c r="G89" s="54">
        <v>1036.3083885132839</v>
      </c>
      <c r="H89" s="54">
        <v>477.30559150193403</v>
      </c>
      <c r="I89" s="54">
        <v>119.81456604927962</v>
      </c>
      <c r="J89" s="54">
        <v>504.18871146203708</v>
      </c>
      <c r="K89" s="54">
        <v>110.61837960421813</v>
      </c>
      <c r="L89" s="54">
        <f t="shared" si="13"/>
        <v>21937.710000000003</v>
      </c>
    </row>
    <row r="90" spans="1:13" ht="15" customHeight="1" outlineLevel="1" x14ac:dyDescent="0.25">
      <c r="A90" s="21">
        <f t="shared" si="10"/>
        <v>86</v>
      </c>
      <c r="B90" s="327"/>
      <c r="C90" s="2" t="s">
        <v>172</v>
      </c>
      <c r="D90" s="53">
        <v>817</v>
      </c>
      <c r="E90" s="54">
        <v>19185.858970454541</v>
      </c>
      <c r="F90" s="54">
        <v>6330.4054402670481</v>
      </c>
      <c r="G90" s="54">
        <v>1342.9875457833393</v>
      </c>
      <c r="H90" s="54">
        <v>618.55666906205931</v>
      </c>
      <c r="I90" s="54">
        <v>155.2718011271364</v>
      </c>
      <c r="J90" s="54">
        <v>653.39542526475032</v>
      </c>
      <c r="K90" s="54">
        <v>143.35414804113051</v>
      </c>
      <c r="L90" s="54">
        <f t="shared" si="13"/>
        <v>28429.83</v>
      </c>
    </row>
    <row r="91" spans="1:13" ht="15" customHeight="1" outlineLevel="1" x14ac:dyDescent="0.25">
      <c r="A91" s="21">
        <f t="shared" si="10"/>
        <v>87</v>
      </c>
      <c r="B91" s="327"/>
      <c r="C91" s="2" t="s">
        <v>173</v>
      </c>
      <c r="D91" s="53">
        <v>818</v>
      </c>
      <c r="E91" s="54">
        <v>226914.56918062599</v>
      </c>
      <c r="F91" s="54">
        <v>74870.831972078042</v>
      </c>
      <c r="G91" s="54">
        <v>15883.752759554076</v>
      </c>
      <c r="H91" s="54">
        <v>7315.7798298303096</v>
      </c>
      <c r="I91" s="54">
        <v>1836.4272307495892</v>
      </c>
      <c r="J91" s="54">
        <v>7727.8240008364928</v>
      </c>
      <c r="K91" s="54">
        <v>1695.4750263255034</v>
      </c>
      <c r="L91" s="54">
        <f t="shared" si="13"/>
        <v>336244.65999999992</v>
      </c>
    </row>
    <row r="92" spans="1:13" ht="15" customHeight="1" outlineLevel="1" x14ac:dyDescent="0.25">
      <c r="A92" s="21">
        <f t="shared" si="10"/>
        <v>88</v>
      </c>
      <c r="B92" s="327"/>
      <c r="C92" s="2" t="s">
        <v>174</v>
      </c>
      <c r="D92" s="53">
        <v>819</v>
      </c>
      <c r="E92" s="54">
        <v>38285.782594785036</v>
      </c>
      <c r="F92" s="54">
        <v>12632.456373005782</v>
      </c>
      <c r="G92" s="54">
        <v>2679.9597184856557</v>
      </c>
      <c r="H92" s="54">
        <v>1234.3427620693774</v>
      </c>
      <c r="I92" s="54">
        <v>309.84812461140507</v>
      </c>
      <c r="J92" s="54">
        <v>1303.8642282650267</v>
      </c>
      <c r="K92" s="54">
        <v>286.06619877772005</v>
      </c>
      <c r="L92" s="54">
        <f t="shared" si="13"/>
        <v>56732.32</v>
      </c>
    </row>
    <row r="93" spans="1:13" ht="15" customHeight="1" outlineLevel="1" x14ac:dyDescent="0.25">
      <c r="A93" s="21">
        <f t="shared" si="10"/>
        <v>89</v>
      </c>
      <c r="B93" s="327"/>
      <c r="C93" s="2" t="s">
        <v>175</v>
      </c>
      <c r="D93" s="53">
        <v>820</v>
      </c>
      <c r="E93" s="54">
        <v>6630.6603616593675</v>
      </c>
      <c r="F93" s="54">
        <v>2187.7971943112375</v>
      </c>
      <c r="G93" s="54">
        <v>464.1384208932717</v>
      </c>
      <c r="H93" s="54">
        <v>213.77407148180862</v>
      </c>
      <c r="I93" s="54">
        <v>53.662157039861114</v>
      </c>
      <c r="J93" s="54">
        <v>225.81439556416711</v>
      </c>
      <c r="K93" s="54">
        <v>49.543399050287789</v>
      </c>
      <c r="L93" s="54">
        <f t="shared" si="13"/>
        <v>9825.3900000000012</v>
      </c>
    </row>
    <row r="94" spans="1:13" ht="15" customHeight="1" outlineLevel="1" x14ac:dyDescent="0.25">
      <c r="A94" s="21">
        <f t="shared" si="10"/>
        <v>90</v>
      </c>
      <c r="B94" s="327"/>
      <c r="C94" s="2" t="s">
        <v>134</v>
      </c>
      <c r="D94" s="53">
        <v>821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f t="shared" si="13"/>
        <v>0</v>
      </c>
    </row>
    <row r="95" spans="1:13" ht="15" customHeight="1" outlineLevel="1" x14ac:dyDescent="0.25">
      <c r="A95" s="21">
        <f t="shared" si="10"/>
        <v>91</v>
      </c>
      <c r="B95" s="327"/>
      <c r="C95" s="2" t="s">
        <v>176</v>
      </c>
      <c r="D95" s="53">
        <v>822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f t="shared" si="13"/>
        <v>0</v>
      </c>
    </row>
    <row r="96" spans="1:13" ht="15" customHeight="1" outlineLevel="1" x14ac:dyDescent="0.25">
      <c r="A96" s="21">
        <f t="shared" si="10"/>
        <v>92</v>
      </c>
      <c r="B96" s="327"/>
      <c r="C96" s="2" t="s">
        <v>177</v>
      </c>
      <c r="D96" s="53">
        <v>823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f t="shared" si="13"/>
        <v>0</v>
      </c>
    </row>
    <row r="97" spans="1:15" ht="15" customHeight="1" outlineLevel="1" x14ac:dyDescent="0.25">
      <c r="A97" s="21">
        <f t="shared" si="10"/>
        <v>93</v>
      </c>
      <c r="B97" s="327"/>
      <c r="C97" s="2" t="s">
        <v>178</v>
      </c>
      <c r="D97" s="53">
        <v>824</v>
      </c>
      <c r="E97" s="54">
        <v>42140.183079240291</v>
      </c>
      <c r="F97" s="54">
        <v>13904.222095527686</v>
      </c>
      <c r="G97" s="54">
        <v>2949.763215689306</v>
      </c>
      <c r="H97" s="54">
        <v>1358.6095529682029</v>
      </c>
      <c r="I97" s="54">
        <v>341.04191720668621</v>
      </c>
      <c r="J97" s="54">
        <v>1435.1300552243306</v>
      </c>
      <c r="K97" s="54">
        <v>314.86575883438985</v>
      </c>
      <c r="L97" s="54">
        <f t="shared" si="13"/>
        <v>62443.815674690901</v>
      </c>
    </row>
    <row r="98" spans="1:15" ht="15" customHeight="1" outlineLevel="1" x14ac:dyDescent="0.25">
      <c r="A98" s="21">
        <f t="shared" si="10"/>
        <v>94</v>
      </c>
      <c r="B98" s="327"/>
      <c r="C98" s="2" t="s">
        <v>179</v>
      </c>
      <c r="D98" s="53">
        <v>825</v>
      </c>
      <c r="E98" s="54">
        <v>14450.075015379058</v>
      </c>
      <c r="F98" s="54">
        <v>4767.8258049582319</v>
      </c>
      <c r="G98" s="54">
        <v>1011.4882430426469</v>
      </c>
      <c r="H98" s="54">
        <v>465.87386485922855</v>
      </c>
      <c r="I98" s="54">
        <v>116.94494249724924</v>
      </c>
      <c r="J98" s="54">
        <v>492.11311958046042</v>
      </c>
      <c r="K98" s="54">
        <v>107.96900968312572</v>
      </c>
      <c r="L98" s="54">
        <f t="shared" si="13"/>
        <v>21412.29</v>
      </c>
    </row>
    <row r="99" spans="1:15" ht="15" customHeight="1" outlineLevel="1" x14ac:dyDescent="0.25">
      <c r="A99" s="21">
        <f t="shared" si="10"/>
        <v>95</v>
      </c>
      <c r="B99" s="327"/>
      <c r="C99" s="2" t="s">
        <v>138</v>
      </c>
      <c r="D99" s="53">
        <v>826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f t="shared" si="13"/>
        <v>0</v>
      </c>
    </row>
    <row r="100" spans="1:15" ht="15" customHeight="1" x14ac:dyDescent="0.25">
      <c r="A100" s="21">
        <f t="shared" si="10"/>
        <v>96</v>
      </c>
      <c r="B100" s="327"/>
      <c r="C100" s="332" t="s">
        <v>180</v>
      </c>
      <c r="D100" s="333"/>
      <c r="E100" s="45">
        <f>SUM(E87:E99)</f>
        <v>477045.27036644757</v>
      </c>
      <c r="F100" s="45">
        <f t="shared" ref="F100:L100" si="14">SUM(F87:F99)</f>
        <v>157401.86454158422</v>
      </c>
      <c r="G100" s="45">
        <f t="shared" si="14"/>
        <v>33392.607433609555</v>
      </c>
      <c r="H100" s="45">
        <f t="shared" si="14"/>
        <v>15380.053292588567</v>
      </c>
      <c r="I100" s="45">
        <f t="shared" si="14"/>
        <v>3860.7433976788575</v>
      </c>
      <c r="J100" s="45">
        <f t="shared" si="14"/>
        <v>16246.298786081306</v>
      </c>
      <c r="K100" s="45">
        <f t="shared" si="14"/>
        <v>3564.4178567008767</v>
      </c>
      <c r="L100" s="45">
        <f t="shared" si="14"/>
        <v>706891.25567469082</v>
      </c>
      <c r="M100" s="54"/>
      <c r="O100" s="54"/>
    </row>
    <row r="101" spans="1:15" ht="15" customHeight="1" outlineLevel="1" x14ac:dyDescent="0.25">
      <c r="A101" s="21">
        <f t="shared" si="10"/>
        <v>97</v>
      </c>
      <c r="B101" s="327"/>
      <c r="C101" s="2" t="s">
        <v>139</v>
      </c>
      <c r="D101" s="53">
        <v>830</v>
      </c>
      <c r="E101" s="54">
        <v>99164.186336846251</v>
      </c>
      <c r="F101" s="54">
        <v>32719.384919546002</v>
      </c>
      <c r="G101" s="54">
        <v>6941.3763253033922</v>
      </c>
      <c r="H101" s="54">
        <v>3197.0770182991596</v>
      </c>
      <c r="I101" s="54">
        <v>802.53909108476569</v>
      </c>
      <c r="J101" s="54">
        <v>3377.144896268439</v>
      </c>
      <c r="K101" s="54">
        <v>740.94141265199335</v>
      </c>
      <c r="L101" s="54">
        <f t="shared" ref="L101:L108" si="15">SUM(E101:K101)</f>
        <v>146942.65000000002</v>
      </c>
    </row>
    <row r="102" spans="1:15" ht="15" customHeight="1" outlineLevel="1" x14ac:dyDescent="0.25">
      <c r="A102" s="21">
        <f t="shared" si="10"/>
        <v>98</v>
      </c>
      <c r="B102" s="327"/>
      <c r="C102" s="2" t="s">
        <v>140</v>
      </c>
      <c r="D102" s="53">
        <v>831</v>
      </c>
      <c r="E102" s="54">
        <v>19762.045545927351</v>
      </c>
      <c r="F102" s="54">
        <v>6520.5191400288822</v>
      </c>
      <c r="G102" s="54">
        <v>1383.3199278830498</v>
      </c>
      <c r="H102" s="54">
        <v>637.13306167661904</v>
      </c>
      <c r="I102" s="54">
        <v>159.93489843733309</v>
      </c>
      <c r="J102" s="54">
        <v>673.01808970175352</v>
      </c>
      <c r="K102" s="54">
        <v>147.65933634501826</v>
      </c>
      <c r="L102" s="54">
        <f t="shared" si="15"/>
        <v>29283.630000000008</v>
      </c>
    </row>
    <row r="103" spans="1:15" ht="15" customHeight="1" outlineLevel="1" x14ac:dyDescent="0.25">
      <c r="A103" s="21">
        <f t="shared" si="10"/>
        <v>99</v>
      </c>
      <c r="B103" s="327"/>
      <c r="C103" s="2" t="s">
        <v>181</v>
      </c>
      <c r="D103" s="53">
        <v>832</v>
      </c>
      <c r="E103" s="54">
        <v>1061834.5950674242</v>
      </c>
      <c r="F103" s="54">
        <v>350354.05543374165</v>
      </c>
      <c r="G103" s="54">
        <v>74327.171853680164</v>
      </c>
      <c r="H103" s="54">
        <v>34233.800594032298</v>
      </c>
      <c r="I103" s="54">
        <v>8593.4630463572321</v>
      </c>
      <c r="J103" s="54">
        <v>36161.93926335666</v>
      </c>
      <c r="K103" s="54">
        <v>7933.8847414077036</v>
      </c>
      <c r="L103" s="54">
        <f t="shared" si="15"/>
        <v>1573438.9100000001</v>
      </c>
    </row>
    <row r="104" spans="1:15" ht="15" customHeight="1" outlineLevel="1" x14ac:dyDescent="0.25">
      <c r="A104" s="21">
        <f t="shared" si="10"/>
        <v>100</v>
      </c>
      <c r="B104" s="327"/>
      <c r="C104" s="2" t="s">
        <v>182</v>
      </c>
      <c r="D104" s="53">
        <v>833</v>
      </c>
      <c r="E104" s="54">
        <v>4827.2530677946006</v>
      </c>
      <c r="F104" s="54">
        <v>1592.7600181452162</v>
      </c>
      <c r="G104" s="54">
        <v>337.90203297001381</v>
      </c>
      <c r="H104" s="54">
        <v>155.63179021240842</v>
      </c>
      <c r="I104" s="54">
        <v>39.067121231695609</v>
      </c>
      <c r="J104" s="54">
        <v>164.39738642660828</v>
      </c>
      <c r="K104" s="54">
        <v>36.068583219458219</v>
      </c>
      <c r="L104" s="54">
        <f t="shared" si="15"/>
        <v>7153.0800000000008</v>
      </c>
    </row>
    <row r="105" spans="1:15" ht="15" customHeight="1" outlineLevel="1" x14ac:dyDescent="0.25">
      <c r="A105" s="21">
        <f t="shared" si="10"/>
        <v>101</v>
      </c>
      <c r="B105" s="327"/>
      <c r="C105" s="2" t="s">
        <v>183</v>
      </c>
      <c r="D105" s="53">
        <v>834</v>
      </c>
      <c r="E105" s="54">
        <v>360435.20615947241</v>
      </c>
      <c r="F105" s="54">
        <v>118926.18378199422</v>
      </c>
      <c r="G105" s="54">
        <v>25230.040191552274</v>
      </c>
      <c r="H105" s="54">
        <v>11620.517010889813</v>
      </c>
      <c r="I105" s="54">
        <v>2917.014230960237</v>
      </c>
      <c r="J105" s="54">
        <v>12275.0154252477</v>
      </c>
      <c r="K105" s="54">
        <v>2693.1231998833082</v>
      </c>
      <c r="L105" s="54">
        <f t="shared" si="15"/>
        <v>534097.09999999986</v>
      </c>
    </row>
    <row r="106" spans="1:15" ht="15" customHeight="1" outlineLevel="1" x14ac:dyDescent="0.25">
      <c r="A106" s="21">
        <f t="shared" si="10"/>
        <v>102</v>
      </c>
      <c r="B106" s="327"/>
      <c r="C106" s="2" t="s">
        <v>184</v>
      </c>
      <c r="D106" s="53">
        <v>835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f t="shared" si="15"/>
        <v>0</v>
      </c>
    </row>
    <row r="107" spans="1:15" ht="15" customHeight="1" outlineLevel="1" x14ac:dyDescent="0.25">
      <c r="A107" s="21">
        <f t="shared" si="10"/>
        <v>103</v>
      </c>
      <c r="B107" s="327"/>
      <c r="C107" s="2" t="s">
        <v>185</v>
      </c>
      <c r="D107" s="53">
        <v>836</v>
      </c>
      <c r="E107" s="54">
        <v>4706.3875071630937</v>
      </c>
      <c r="F107" s="54">
        <v>1552.8802294038896</v>
      </c>
      <c r="G107" s="54">
        <v>329.44158598704564</v>
      </c>
      <c r="H107" s="54">
        <v>151.73505571104084</v>
      </c>
      <c r="I107" s="54">
        <v>38.08895218946531</v>
      </c>
      <c r="J107" s="54">
        <v>160.28117747759529</v>
      </c>
      <c r="K107" s="54">
        <v>35.165492067869671</v>
      </c>
      <c r="L107" s="54">
        <f t="shared" si="15"/>
        <v>6973.9800000000005</v>
      </c>
    </row>
    <row r="108" spans="1:15" ht="15" customHeight="1" outlineLevel="1" x14ac:dyDescent="0.25">
      <c r="A108" s="21">
        <f t="shared" si="10"/>
        <v>104</v>
      </c>
      <c r="B108" s="327"/>
      <c r="C108" s="2" t="s">
        <v>186</v>
      </c>
      <c r="D108" s="53">
        <v>837</v>
      </c>
      <c r="E108" s="54">
        <v>4770.6534331203156</v>
      </c>
      <c r="F108" s="54">
        <v>1574.0848764269858</v>
      </c>
      <c r="G108" s="54">
        <v>333.94012516174166</v>
      </c>
      <c r="H108" s="54">
        <v>153.80700449141625</v>
      </c>
      <c r="I108" s="54">
        <v>38.609058487017464</v>
      </c>
      <c r="J108" s="54">
        <v>162.46982392212072</v>
      </c>
      <c r="K108" s="54">
        <v>35.645678390403319</v>
      </c>
      <c r="L108" s="54">
        <f t="shared" si="15"/>
        <v>7069.2100000000009</v>
      </c>
    </row>
    <row r="109" spans="1:15" ht="15" customHeight="1" x14ac:dyDescent="0.25">
      <c r="A109" s="21">
        <f t="shared" si="10"/>
        <v>105</v>
      </c>
      <c r="B109" s="327"/>
      <c r="C109" s="334" t="s">
        <v>187</v>
      </c>
      <c r="D109" s="333"/>
      <c r="E109" s="45">
        <f>SUM(E101:E108)</f>
        <v>1555500.3271177481</v>
      </c>
      <c r="F109" s="45">
        <f t="shared" ref="F109:L109" si="16">SUM(F101:F108)</f>
        <v>513239.86839928682</v>
      </c>
      <c r="G109" s="45">
        <f t="shared" si="16"/>
        <v>108883.19204253769</v>
      </c>
      <c r="H109" s="45">
        <f t="shared" si="16"/>
        <v>50149.70153531275</v>
      </c>
      <c r="I109" s="45">
        <f t="shared" si="16"/>
        <v>12588.716398747749</v>
      </c>
      <c r="J109" s="45">
        <f t="shared" si="16"/>
        <v>52974.266062400879</v>
      </c>
      <c r="K109" s="45">
        <f t="shared" si="16"/>
        <v>11622.488443965754</v>
      </c>
      <c r="L109" s="45">
        <f t="shared" si="16"/>
        <v>2304958.56</v>
      </c>
      <c r="M109" s="54"/>
      <c r="O109" s="54"/>
    </row>
    <row r="110" spans="1:15" ht="15" customHeight="1" outlineLevel="1" x14ac:dyDescent="0.25">
      <c r="A110" s="21">
        <f t="shared" si="10"/>
        <v>106</v>
      </c>
      <c r="B110" s="327"/>
      <c r="C110" s="93" t="s">
        <v>169</v>
      </c>
      <c r="D110" s="187">
        <v>840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f t="shared" ref="L110:L115" si="17">SUM(E110:K110)</f>
        <v>0</v>
      </c>
    </row>
    <row r="111" spans="1:15" ht="15" customHeight="1" outlineLevel="1" x14ac:dyDescent="0.25">
      <c r="A111" s="21">
        <f t="shared" si="10"/>
        <v>107</v>
      </c>
      <c r="B111" s="327"/>
      <c r="C111" s="64" t="s">
        <v>188</v>
      </c>
      <c r="D111" s="187">
        <v>841</v>
      </c>
      <c r="E111" s="54">
        <v>575737.57423471962</v>
      </c>
      <c r="F111" s="54">
        <v>189577.20501508805</v>
      </c>
      <c r="G111" s="54">
        <v>39405.895007399144</v>
      </c>
      <c r="H111" s="54">
        <v>16914.839204666787</v>
      </c>
      <c r="I111" s="54">
        <v>4607.908957101793</v>
      </c>
      <c r="J111" s="54">
        <v>17302.533445540299</v>
      </c>
      <c r="K111" s="54">
        <v>3454.3663361989875</v>
      </c>
      <c r="L111" s="54">
        <f t="shared" si="17"/>
        <v>847000.32220071473</v>
      </c>
    </row>
    <row r="112" spans="1:15" ht="15" customHeight="1" outlineLevel="1" x14ac:dyDescent="0.25">
      <c r="A112" s="21">
        <f t="shared" si="10"/>
        <v>108</v>
      </c>
      <c r="B112" s="327"/>
      <c r="C112" s="64" t="s">
        <v>138</v>
      </c>
      <c r="D112" s="187">
        <v>842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f t="shared" si="17"/>
        <v>0</v>
      </c>
    </row>
    <row r="113" spans="1:13" ht="15" customHeight="1" outlineLevel="1" x14ac:dyDescent="0.25">
      <c r="A113" s="21">
        <f t="shared" si="10"/>
        <v>109</v>
      </c>
      <c r="B113" s="327"/>
      <c r="C113" s="64" t="s">
        <v>189</v>
      </c>
      <c r="D113" s="187">
        <v>842.1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f t="shared" si="17"/>
        <v>0</v>
      </c>
    </row>
    <row r="114" spans="1:13" ht="15" customHeight="1" outlineLevel="1" x14ac:dyDescent="0.25">
      <c r="A114" s="21">
        <f t="shared" si="10"/>
        <v>110</v>
      </c>
      <c r="B114" s="327"/>
      <c r="C114" s="72" t="s">
        <v>190</v>
      </c>
      <c r="D114" s="187">
        <v>842.2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f t="shared" si="17"/>
        <v>0</v>
      </c>
    </row>
    <row r="115" spans="1:13" ht="15" customHeight="1" outlineLevel="1" x14ac:dyDescent="0.25">
      <c r="A115" s="21">
        <f t="shared" si="10"/>
        <v>111</v>
      </c>
      <c r="B115" s="327"/>
      <c r="C115" s="72" t="s">
        <v>177</v>
      </c>
      <c r="D115" s="187">
        <v>842.3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f t="shared" si="17"/>
        <v>0</v>
      </c>
    </row>
    <row r="116" spans="1:13" ht="15" customHeight="1" x14ac:dyDescent="0.25">
      <c r="A116" s="21">
        <f t="shared" si="10"/>
        <v>112</v>
      </c>
      <c r="B116" s="327"/>
      <c r="C116" s="334" t="s">
        <v>191</v>
      </c>
      <c r="D116" s="333"/>
      <c r="E116" s="45">
        <f>SUM(E110:E115)</f>
        <v>575737.57423471962</v>
      </c>
      <c r="F116" s="45">
        <f t="shared" ref="F116:L116" si="18">SUM(F110:F115)</f>
        <v>189577.20501508805</v>
      </c>
      <c r="G116" s="45">
        <f t="shared" si="18"/>
        <v>39405.895007399144</v>
      </c>
      <c r="H116" s="45">
        <f t="shared" si="18"/>
        <v>16914.839204666787</v>
      </c>
      <c r="I116" s="45">
        <f t="shared" si="18"/>
        <v>4607.908957101793</v>
      </c>
      <c r="J116" s="45">
        <f t="shared" si="18"/>
        <v>17302.533445540299</v>
      </c>
      <c r="K116" s="45">
        <f t="shared" si="18"/>
        <v>3454.3663361989875</v>
      </c>
      <c r="L116" s="45">
        <f t="shared" si="18"/>
        <v>847000.32220071473</v>
      </c>
      <c r="M116" s="54"/>
    </row>
    <row r="117" spans="1:13" ht="15" customHeight="1" outlineLevel="1" x14ac:dyDescent="0.25">
      <c r="A117" s="21">
        <f t="shared" si="10"/>
        <v>113</v>
      </c>
      <c r="B117" s="327"/>
      <c r="C117" s="64" t="s">
        <v>139</v>
      </c>
      <c r="D117" s="187">
        <v>843.1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f t="shared" ref="L117:L125" si="19">SUM(E117:K117)</f>
        <v>0</v>
      </c>
    </row>
    <row r="118" spans="1:13" ht="15" customHeight="1" outlineLevel="1" x14ac:dyDescent="0.25">
      <c r="A118" s="21">
        <f t="shared" si="10"/>
        <v>114</v>
      </c>
      <c r="B118" s="327"/>
      <c r="C118" s="64" t="s">
        <v>140</v>
      </c>
      <c r="D118" s="187">
        <v>843.2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f t="shared" si="19"/>
        <v>0</v>
      </c>
    </row>
    <row r="119" spans="1:13" ht="15" customHeight="1" outlineLevel="1" x14ac:dyDescent="0.25">
      <c r="A119" s="21">
        <f t="shared" si="10"/>
        <v>115</v>
      </c>
      <c r="B119" s="327"/>
      <c r="C119" s="64" t="s">
        <v>192</v>
      </c>
      <c r="D119" s="187">
        <v>843.3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f t="shared" si="19"/>
        <v>0</v>
      </c>
    </row>
    <row r="120" spans="1:13" ht="15" customHeight="1" outlineLevel="1" x14ac:dyDescent="0.25">
      <c r="A120" s="21">
        <f t="shared" si="10"/>
        <v>116</v>
      </c>
      <c r="B120" s="327"/>
      <c r="C120" s="64" t="s">
        <v>185</v>
      </c>
      <c r="D120" s="187">
        <v>843.4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f t="shared" si="19"/>
        <v>0</v>
      </c>
    </row>
    <row r="121" spans="1:13" ht="15" customHeight="1" outlineLevel="1" x14ac:dyDescent="0.25">
      <c r="A121" s="21">
        <f t="shared" si="10"/>
        <v>117</v>
      </c>
      <c r="B121" s="327"/>
      <c r="C121" s="64" t="s">
        <v>193</v>
      </c>
      <c r="D121" s="187">
        <v>843.5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f t="shared" si="19"/>
        <v>0</v>
      </c>
    </row>
    <row r="122" spans="1:13" ht="15" customHeight="1" outlineLevel="1" x14ac:dyDescent="0.25">
      <c r="A122" s="21">
        <f t="shared" si="10"/>
        <v>118</v>
      </c>
      <c r="B122" s="327"/>
      <c r="C122" s="64" t="s">
        <v>194</v>
      </c>
      <c r="D122" s="187">
        <v>843.6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f t="shared" si="19"/>
        <v>0</v>
      </c>
    </row>
    <row r="123" spans="1:13" ht="15" customHeight="1" outlineLevel="1" x14ac:dyDescent="0.25">
      <c r="A123" s="21">
        <f t="shared" si="10"/>
        <v>119</v>
      </c>
      <c r="B123" s="327"/>
      <c r="C123" s="64" t="s">
        <v>195</v>
      </c>
      <c r="D123" s="187">
        <v>843.7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f t="shared" si="19"/>
        <v>0</v>
      </c>
    </row>
    <row r="124" spans="1:13" ht="15" customHeight="1" outlineLevel="1" x14ac:dyDescent="0.25">
      <c r="A124" s="21">
        <f t="shared" si="10"/>
        <v>120</v>
      </c>
      <c r="B124" s="327"/>
      <c r="C124" s="64" t="s">
        <v>196</v>
      </c>
      <c r="D124" s="187">
        <v>843.8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f t="shared" si="19"/>
        <v>0</v>
      </c>
    </row>
    <row r="125" spans="1:13" ht="15" customHeight="1" outlineLevel="1" x14ac:dyDescent="0.25">
      <c r="A125" s="21">
        <f t="shared" si="10"/>
        <v>121</v>
      </c>
      <c r="B125" s="327"/>
      <c r="C125" s="64" t="s">
        <v>186</v>
      </c>
      <c r="D125" s="187">
        <v>843.9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f t="shared" si="19"/>
        <v>0</v>
      </c>
    </row>
    <row r="126" spans="1:13" ht="15" customHeight="1" x14ac:dyDescent="0.25">
      <c r="A126" s="21">
        <f t="shared" si="10"/>
        <v>122</v>
      </c>
      <c r="B126" s="327"/>
      <c r="C126" s="334" t="s">
        <v>197</v>
      </c>
      <c r="D126" s="333"/>
      <c r="E126" s="45">
        <f>SUM(E117:E125)</f>
        <v>0</v>
      </c>
      <c r="F126" s="45">
        <f t="shared" ref="F126:L126" si="20">SUM(F117:F125)</f>
        <v>0</v>
      </c>
      <c r="G126" s="45">
        <f t="shared" si="20"/>
        <v>0</v>
      </c>
      <c r="H126" s="45">
        <f t="shared" si="20"/>
        <v>0</v>
      </c>
      <c r="I126" s="45">
        <f t="shared" si="20"/>
        <v>0</v>
      </c>
      <c r="J126" s="45">
        <f t="shared" si="20"/>
        <v>0</v>
      </c>
      <c r="K126" s="45">
        <f t="shared" si="20"/>
        <v>0</v>
      </c>
      <c r="L126" s="45">
        <f t="shared" si="20"/>
        <v>0</v>
      </c>
    </row>
    <row r="127" spans="1:13" ht="15" customHeight="1" x14ac:dyDescent="0.25">
      <c r="A127" s="21">
        <f t="shared" si="10"/>
        <v>123</v>
      </c>
      <c r="B127" s="327"/>
      <c r="C127" s="64" t="s">
        <v>198</v>
      </c>
      <c r="D127" s="187">
        <v>844.1</v>
      </c>
      <c r="E127" s="54">
        <v>1182.1657673153463</v>
      </c>
      <c r="F127" s="54">
        <v>386.00986719734391</v>
      </c>
      <c r="G127" s="54">
        <v>73.42120342406848</v>
      </c>
      <c r="H127" s="54">
        <v>20.946141022820456</v>
      </c>
      <c r="I127" s="54">
        <v>9.029964099281985</v>
      </c>
      <c r="J127" s="54">
        <v>16.237056941138825</v>
      </c>
      <c r="K127" s="54">
        <v>0</v>
      </c>
      <c r="L127" s="54">
        <f>SUM(E127:K127)</f>
        <v>1687.8100000000002</v>
      </c>
    </row>
    <row r="128" spans="1:13" ht="15" customHeight="1" x14ac:dyDescent="0.25">
      <c r="A128" s="21">
        <f t="shared" si="10"/>
        <v>124</v>
      </c>
      <c r="B128" s="328"/>
      <c r="C128" s="334" t="s">
        <v>199</v>
      </c>
      <c r="D128" s="333"/>
      <c r="E128" s="45">
        <f>SUM(E127)</f>
        <v>1182.1657673153463</v>
      </c>
      <c r="F128" s="45">
        <f t="shared" ref="F128:L128" si="21">SUM(F127)</f>
        <v>386.00986719734391</v>
      </c>
      <c r="G128" s="45">
        <f t="shared" si="21"/>
        <v>73.42120342406848</v>
      </c>
      <c r="H128" s="45">
        <f t="shared" si="21"/>
        <v>20.946141022820456</v>
      </c>
      <c r="I128" s="45">
        <f t="shared" si="21"/>
        <v>9.029964099281985</v>
      </c>
      <c r="J128" s="45">
        <f t="shared" si="21"/>
        <v>16.237056941138825</v>
      </c>
      <c r="K128" s="45">
        <f t="shared" si="21"/>
        <v>0</v>
      </c>
      <c r="L128" s="45">
        <f t="shared" si="21"/>
        <v>1687.8100000000002</v>
      </c>
      <c r="M128" s="54"/>
    </row>
    <row r="129" spans="1:13" ht="15" customHeight="1" x14ac:dyDescent="0.25">
      <c r="A129" s="21">
        <f t="shared" si="10"/>
        <v>125</v>
      </c>
      <c r="B129" s="335" t="s">
        <v>200</v>
      </c>
      <c r="C129" s="335"/>
      <c r="D129" s="335"/>
      <c r="E129" s="45">
        <f>E100+E109+E116+E126+E128</f>
        <v>2609465.3374862303</v>
      </c>
      <c r="F129" s="45">
        <f t="shared" ref="F129:L129" si="22">F100+F109+F116+F126+F128</f>
        <v>860604.94782315649</v>
      </c>
      <c r="G129" s="45">
        <f t="shared" si="22"/>
        <v>181755.11568697047</v>
      </c>
      <c r="H129" s="45">
        <f t="shared" si="22"/>
        <v>82465.540173590925</v>
      </c>
      <c r="I129" s="45">
        <f t="shared" si="22"/>
        <v>21066.398717627682</v>
      </c>
      <c r="J129" s="45">
        <f t="shared" si="22"/>
        <v>86539.335350963636</v>
      </c>
      <c r="K129" s="45">
        <f t="shared" si="22"/>
        <v>18641.272636865619</v>
      </c>
      <c r="L129" s="45">
        <f t="shared" si="22"/>
        <v>3860537.9478754057</v>
      </c>
      <c r="M129" s="54"/>
    </row>
    <row r="130" spans="1:13" ht="15" customHeight="1" outlineLevel="1" x14ac:dyDescent="0.25">
      <c r="A130" s="21">
        <f t="shared" si="10"/>
        <v>126</v>
      </c>
      <c r="B130" s="306" t="s">
        <v>201</v>
      </c>
      <c r="C130" s="93" t="s">
        <v>169</v>
      </c>
      <c r="D130" s="73">
        <v>850</v>
      </c>
    </row>
    <row r="131" spans="1:13" ht="15" customHeight="1" outlineLevel="1" x14ac:dyDescent="0.25">
      <c r="A131" s="21">
        <f t="shared" si="10"/>
        <v>127</v>
      </c>
      <c r="B131" s="327"/>
      <c r="C131" s="72" t="s">
        <v>202</v>
      </c>
      <c r="D131" s="74">
        <v>851</v>
      </c>
    </row>
    <row r="132" spans="1:13" ht="15" customHeight="1" outlineLevel="1" x14ac:dyDescent="0.25">
      <c r="A132" s="21">
        <f t="shared" si="10"/>
        <v>128</v>
      </c>
      <c r="B132" s="327"/>
      <c r="C132" s="72" t="s">
        <v>203</v>
      </c>
      <c r="D132" s="74">
        <v>852</v>
      </c>
    </row>
    <row r="133" spans="1:13" ht="15" customHeight="1" outlineLevel="1" x14ac:dyDescent="0.25">
      <c r="A133" s="21">
        <f t="shared" si="10"/>
        <v>129</v>
      </c>
      <c r="B133" s="327"/>
      <c r="C133" s="72" t="s">
        <v>204</v>
      </c>
      <c r="D133" s="74">
        <v>853</v>
      </c>
    </row>
    <row r="134" spans="1:13" ht="15" customHeight="1" outlineLevel="1" x14ac:dyDescent="0.25">
      <c r="A134" s="21">
        <f t="shared" si="10"/>
        <v>130</v>
      </c>
      <c r="B134" s="327"/>
      <c r="C134" s="72" t="s">
        <v>205</v>
      </c>
      <c r="D134" s="74">
        <v>854</v>
      </c>
    </row>
    <row r="135" spans="1:13" ht="15" customHeight="1" outlineLevel="1" x14ac:dyDescent="0.25">
      <c r="A135" s="21">
        <f t="shared" ref="A135:A198" si="23">A134+1</f>
        <v>131</v>
      </c>
      <c r="B135" s="327"/>
      <c r="C135" s="72" t="s">
        <v>206</v>
      </c>
      <c r="D135" s="74">
        <v>855</v>
      </c>
    </row>
    <row r="136" spans="1:13" ht="15" customHeight="1" outlineLevel="1" x14ac:dyDescent="0.25">
      <c r="A136" s="21">
        <f t="shared" si="23"/>
        <v>132</v>
      </c>
      <c r="B136" s="327"/>
      <c r="C136" s="72" t="s">
        <v>207</v>
      </c>
      <c r="D136" s="74">
        <v>856</v>
      </c>
    </row>
    <row r="137" spans="1:13" ht="15" customHeight="1" outlineLevel="1" x14ac:dyDescent="0.25">
      <c r="A137" s="21">
        <f t="shared" si="23"/>
        <v>133</v>
      </c>
      <c r="B137" s="327"/>
      <c r="C137" s="72" t="s">
        <v>175</v>
      </c>
      <c r="D137" s="74">
        <v>857</v>
      </c>
    </row>
    <row r="138" spans="1:13" ht="15" customHeight="1" outlineLevel="1" x14ac:dyDescent="0.25">
      <c r="A138" s="21">
        <f t="shared" si="23"/>
        <v>134</v>
      </c>
      <c r="B138" s="327"/>
      <c r="C138" s="72" t="s">
        <v>208</v>
      </c>
      <c r="D138" s="74">
        <v>858</v>
      </c>
    </row>
    <row r="139" spans="1:13" ht="15" customHeight="1" outlineLevel="1" x14ac:dyDescent="0.25">
      <c r="A139" s="21">
        <f t="shared" si="23"/>
        <v>135</v>
      </c>
      <c r="B139" s="327"/>
      <c r="C139" s="72" t="s">
        <v>178</v>
      </c>
      <c r="D139" s="74">
        <v>859</v>
      </c>
    </row>
    <row r="140" spans="1:13" ht="15" customHeight="1" outlineLevel="1" x14ac:dyDescent="0.25">
      <c r="A140" s="21">
        <f t="shared" si="23"/>
        <v>136</v>
      </c>
      <c r="B140" s="327"/>
      <c r="C140" s="72" t="s">
        <v>138</v>
      </c>
      <c r="D140" s="74">
        <v>860</v>
      </c>
    </row>
    <row r="141" spans="1:13" ht="15" customHeight="1" x14ac:dyDescent="0.25">
      <c r="A141" s="21">
        <f t="shared" si="23"/>
        <v>137</v>
      </c>
      <c r="B141" s="327"/>
      <c r="C141" s="334" t="s">
        <v>209</v>
      </c>
      <c r="D141" s="333"/>
      <c r="E141" s="45">
        <f>SUM(E130:E140)</f>
        <v>0</v>
      </c>
      <c r="F141" s="45">
        <f t="shared" ref="F141:L141" si="24">SUM(F130:F140)</f>
        <v>0</v>
      </c>
      <c r="G141" s="45">
        <f t="shared" si="24"/>
        <v>0</v>
      </c>
      <c r="H141" s="45">
        <f t="shared" si="24"/>
        <v>0</v>
      </c>
      <c r="I141" s="45">
        <f t="shared" si="24"/>
        <v>0</v>
      </c>
      <c r="J141" s="45">
        <f t="shared" si="24"/>
        <v>0</v>
      </c>
      <c r="K141" s="45">
        <f t="shared" si="24"/>
        <v>0</v>
      </c>
      <c r="L141" s="45">
        <f t="shared" si="24"/>
        <v>0</v>
      </c>
    </row>
    <row r="142" spans="1:13" ht="15" customHeight="1" outlineLevel="1" x14ac:dyDescent="0.25">
      <c r="A142" s="21">
        <f t="shared" si="23"/>
        <v>138</v>
      </c>
      <c r="B142" s="327"/>
      <c r="C142" s="93" t="s">
        <v>139</v>
      </c>
      <c r="D142" s="73">
        <v>861</v>
      </c>
    </row>
    <row r="143" spans="1:13" ht="15" customHeight="1" outlineLevel="1" x14ac:dyDescent="0.25">
      <c r="A143" s="21">
        <f t="shared" si="23"/>
        <v>139</v>
      </c>
      <c r="B143" s="327"/>
      <c r="C143" s="72" t="s">
        <v>140</v>
      </c>
      <c r="D143" s="74">
        <v>862</v>
      </c>
    </row>
    <row r="144" spans="1:13" ht="15" customHeight="1" outlineLevel="1" x14ac:dyDescent="0.25">
      <c r="A144" s="21">
        <f t="shared" si="23"/>
        <v>140</v>
      </c>
      <c r="B144" s="327"/>
      <c r="C144" s="72" t="s">
        <v>210</v>
      </c>
      <c r="D144" s="74">
        <v>863</v>
      </c>
    </row>
    <row r="145" spans="1:12" ht="15" customHeight="1" outlineLevel="1" x14ac:dyDescent="0.25">
      <c r="A145" s="21">
        <f t="shared" si="23"/>
        <v>141</v>
      </c>
      <c r="B145" s="327"/>
      <c r="C145" s="72" t="s">
        <v>183</v>
      </c>
      <c r="D145" s="74">
        <v>864</v>
      </c>
    </row>
    <row r="146" spans="1:12" ht="15" customHeight="1" outlineLevel="1" x14ac:dyDescent="0.25">
      <c r="A146" s="21">
        <f t="shared" si="23"/>
        <v>142</v>
      </c>
      <c r="B146" s="327"/>
      <c r="C146" s="72" t="s">
        <v>184</v>
      </c>
      <c r="D146" s="74">
        <v>865</v>
      </c>
    </row>
    <row r="147" spans="1:12" ht="15" customHeight="1" outlineLevel="1" x14ac:dyDescent="0.25">
      <c r="A147" s="21">
        <f t="shared" si="23"/>
        <v>143</v>
      </c>
      <c r="B147" s="327"/>
      <c r="C147" s="72" t="s">
        <v>211</v>
      </c>
      <c r="D147" s="74">
        <v>866</v>
      </c>
    </row>
    <row r="148" spans="1:12" ht="15" customHeight="1" outlineLevel="1" x14ac:dyDescent="0.25">
      <c r="A148" s="21">
        <f t="shared" si="23"/>
        <v>144</v>
      </c>
      <c r="B148" s="327"/>
      <c r="C148" s="72" t="s">
        <v>186</v>
      </c>
      <c r="D148" s="74">
        <v>867</v>
      </c>
    </row>
    <row r="149" spans="1:12" ht="15" customHeight="1" x14ac:dyDescent="0.25">
      <c r="A149" s="21">
        <f t="shared" si="23"/>
        <v>145</v>
      </c>
      <c r="B149" s="328"/>
      <c r="C149" s="334" t="s">
        <v>212</v>
      </c>
      <c r="D149" s="333"/>
      <c r="E149" s="45">
        <f>SUM(E142:E148)</f>
        <v>0</v>
      </c>
      <c r="F149" s="45">
        <f t="shared" ref="F149:L149" si="25">SUM(F142:F148)</f>
        <v>0</v>
      </c>
      <c r="G149" s="45">
        <f t="shared" si="25"/>
        <v>0</v>
      </c>
      <c r="H149" s="45">
        <f t="shared" si="25"/>
        <v>0</v>
      </c>
      <c r="I149" s="45">
        <f t="shared" si="25"/>
        <v>0</v>
      </c>
      <c r="J149" s="45">
        <f t="shared" si="25"/>
        <v>0</v>
      </c>
      <c r="K149" s="45">
        <f t="shared" si="25"/>
        <v>0</v>
      </c>
      <c r="L149" s="45">
        <f t="shared" si="25"/>
        <v>0</v>
      </c>
    </row>
    <row r="150" spans="1:12" ht="15" customHeight="1" x14ac:dyDescent="0.25">
      <c r="A150" s="21">
        <f t="shared" si="23"/>
        <v>146</v>
      </c>
      <c r="B150" s="335" t="s">
        <v>213</v>
      </c>
      <c r="C150" s="335"/>
      <c r="D150" s="335"/>
      <c r="E150" s="45">
        <f>E149+E141</f>
        <v>0</v>
      </c>
      <c r="F150" s="45">
        <f t="shared" ref="F150:L150" si="26">F149+F141</f>
        <v>0</v>
      </c>
      <c r="G150" s="45">
        <f t="shared" si="26"/>
        <v>0</v>
      </c>
      <c r="H150" s="45">
        <f t="shared" si="26"/>
        <v>0</v>
      </c>
      <c r="I150" s="45">
        <f t="shared" si="26"/>
        <v>0</v>
      </c>
      <c r="J150" s="45">
        <f t="shared" si="26"/>
        <v>0</v>
      </c>
      <c r="K150" s="45">
        <f t="shared" si="26"/>
        <v>0</v>
      </c>
      <c r="L150" s="45">
        <f t="shared" si="26"/>
        <v>0</v>
      </c>
    </row>
    <row r="151" spans="1:12" ht="15" customHeight="1" outlineLevel="1" x14ac:dyDescent="0.25">
      <c r="A151" s="21">
        <f t="shared" si="23"/>
        <v>147</v>
      </c>
      <c r="B151" s="306" t="s">
        <v>214</v>
      </c>
      <c r="C151" s="2" t="s">
        <v>169</v>
      </c>
      <c r="D151" s="53">
        <v>870</v>
      </c>
      <c r="E151" s="54">
        <v>1438606.8311213145</v>
      </c>
      <c r="F151" s="54">
        <v>572809.20112679421</v>
      </c>
      <c r="G151" s="54">
        <v>148410.07035728649</v>
      </c>
      <c r="H151" s="54">
        <v>70387.304393230268</v>
      </c>
      <c r="I151" s="54">
        <v>7765.8464712952737</v>
      </c>
      <c r="J151" s="54">
        <v>71103.420023740851</v>
      </c>
      <c r="K151" s="54">
        <v>4707.7406085369903</v>
      </c>
      <c r="L151" s="54">
        <f t="shared" ref="L151:L162" si="27">SUM(E151:K151)</f>
        <v>2313790.4141021986</v>
      </c>
    </row>
    <row r="152" spans="1:12" ht="15" customHeight="1" outlineLevel="1" x14ac:dyDescent="0.25">
      <c r="A152" s="21">
        <f t="shared" si="23"/>
        <v>148</v>
      </c>
      <c r="B152" s="327"/>
      <c r="C152" s="2" t="s">
        <v>215</v>
      </c>
      <c r="D152" s="53">
        <v>871</v>
      </c>
      <c r="E152" s="54">
        <v>214585.24072990101</v>
      </c>
      <c r="F152" s="54">
        <v>71778.088058302819</v>
      </c>
      <c r="G152" s="54">
        <v>21013.839648229077</v>
      </c>
      <c r="H152" s="54">
        <v>9719.5976095147198</v>
      </c>
      <c r="I152" s="54">
        <v>856.66683449263644</v>
      </c>
      <c r="J152" s="54">
        <v>11686.900356864875</v>
      </c>
      <c r="K152" s="54">
        <v>418.80899996923358</v>
      </c>
      <c r="L152" s="54">
        <f t="shared" si="27"/>
        <v>330059.14223727433</v>
      </c>
    </row>
    <row r="153" spans="1:12" ht="15" customHeight="1" outlineLevel="1" x14ac:dyDescent="0.25">
      <c r="A153" s="21">
        <f t="shared" si="23"/>
        <v>149</v>
      </c>
      <c r="B153" s="327"/>
      <c r="C153" s="2" t="s">
        <v>204</v>
      </c>
      <c r="D153" s="53">
        <v>872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f t="shared" si="27"/>
        <v>0</v>
      </c>
    </row>
    <row r="154" spans="1:12" ht="15" customHeight="1" outlineLevel="1" x14ac:dyDescent="0.25">
      <c r="A154" s="21">
        <f t="shared" si="23"/>
        <v>150</v>
      </c>
      <c r="B154" s="327"/>
      <c r="C154" s="2" t="s">
        <v>216</v>
      </c>
      <c r="D154" s="53">
        <v>873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f t="shared" si="27"/>
        <v>0</v>
      </c>
    </row>
    <row r="155" spans="1:12" ht="15" customHeight="1" outlineLevel="1" x14ac:dyDescent="0.25">
      <c r="A155" s="21">
        <f t="shared" si="23"/>
        <v>151</v>
      </c>
      <c r="B155" s="327"/>
      <c r="C155" s="2" t="s">
        <v>217</v>
      </c>
      <c r="D155" s="53">
        <v>874</v>
      </c>
      <c r="E155" s="54">
        <v>12805109.589030344</v>
      </c>
      <c r="F155" s="54">
        <v>6433511.6092014015</v>
      </c>
      <c r="G155" s="54">
        <v>907239.52256189438</v>
      </c>
      <c r="H155" s="54">
        <v>467033.37431045854</v>
      </c>
      <c r="I155" s="54">
        <v>40150.443426445701</v>
      </c>
      <c r="J155" s="54">
        <v>477048.07037974993</v>
      </c>
      <c r="K155" s="54">
        <v>31995.656626237669</v>
      </c>
      <c r="L155" s="54">
        <f t="shared" si="27"/>
        <v>21162088.265536532</v>
      </c>
    </row>
    <row r="156" spans="1:12" ht="15" customHeight="1" outlineLevel="1" x14ac:dyDescent="0.25">
      <c r="A156" s="21">
        <f t="shared" si="23"/>
        <v>152</v>
      </c>
      <c r="B156" s="327"/>
      <c r="C156" s="2" t="s">
        <v>218</v>
      </c>
      <c r="D156" s="53">
        <v>875</v>
      </c>
      <c r="E156" s="54">
        <v>966577.19378793717</v>
      </c>
      <c r="F156" s="54">
        <v>323317.03100767022</v>
      </c>
      <c r="G156" s="54">
        <v>94654.684025827708</v>
      </c>
      <c r="H156" s="54">
        <v>43780.929900849354</v>
      </c>
      <c r="I156" s="54">
        <v>3858.7678354698078</v>
      </c>
      <c r="J156" s="54">
        <v>52642.443220204332</v>
      </c>
      <c r="K156" s="54">
        <v>1886.4821576099496</v>
      </c>
      <c r="L156" s="54">
        <f t="shared" si="27"/>
        <v>1486717.5319355687</v>
      </c>
    </row>
    <row r="157" spans="1:12" ht="15" customHeight="1" outlineLevel="1" x14ac:dyDescent="0.25">
      <c r="A157" s="21">
        <f t="shared" si="23"/>
        <v>153</v>
      </c>
      <c r="B157" s="327"/>
      <c r="C157" s="2" t="s">
        <v>219</v>
      </c>
      <c r="D157" s="53">
        <v>876</v>
      </c>
      <c r="E157" s="54">
        <v>5305.1783771652426</v>
      </c>
      <c r="F157" s="54">
        <v>674768.87206220056</v>
      </c>
      <c r="G157" s="54">
        <v>282012.51382911589</v>
      </c>
      <c r="H157" s="54">
        <v>142794.06782198237</v>
      </c>
      <c r="I157" s="54">
        <v>30517.584230564233</v>
      </c>
      <c r="J157" s="54">
        <v>31566.345476126604</v>
      </c>
      <c r="K157" s="54">
        <v>23175.714928789886</v>
      </c>
      <c r="L157" s="54">
        <f t="shared" si="27"/>
        <v>1190140.2767259448</v>
      </c>
    </row>
    <row r="158" spans="1:12" ht="15" customHeight="1" outlineLevel="1" x14ac:dyDescent="0.25">
      <c r="A158" s="21">
        <f t="shared" si="23"/>
        <v>154</v>
      </c>
      <c r="B158" s="327"/>
      <c r="C158" s="2" t="s">
        <v>220</v>
      </c>
      <c r="D158" s="53">
        <v>877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f t="shared" si="27"/>
        <v>0</v>
      </c>
    </row>
    <row r="159" spans="1:12" ht="15" customHeight="1" outlineLevel="1" x14ac:dyDescent="0.25">
      <c r="A159" s="21">
        <f t="shared" si="23"/>
        <v>155</v>
      </c>
      <c r="B159" s="327"/>
      <c r="C159" s="2" t="s">
        <v>221</v>
      </c>
      <c r="D159" s="53">
        <v>878</v>
      </c>
      <c r="E159" s="54">
        <v>1520684.0910785231</v>
      </c>
      <c r="F159" s="54">
        <v>412189.83806299756</v>
      </c>
      <c r="G159" s="54">
        <v>6768.1168496759301</v>
      </c>
      <c r="H159" s="54">
        <v>50.876886721577563</v>
      </c>
      <c r="I159" s="54">
        <v>828.98696976144493</v>
      </c>
      <c r="J159" s="54">
        <v>0</v>
      </c>
      <c r="K159" s="54">
        <v>16.958962240525853</v>
      </c>
      <c r="L159" s="54">
        <f t="shared" si="27"/>
        <v>1940538.86880992</v>
      </c>
    </row>
    <row r="160" spans="1:12" ht="15" customHeight="1" outlineLevel="1" x14ac:dyDescent="0.25">
      <c r="A160" s="21">
        <f t="shared" si="23"/>
        <v>156</v>
      </c>
      <c r="B160" s="327"/>
      <c r="C160" s="2" t="s">
        <v>222</v>
      </c>
      <c r="D160" s="53">
        <v>879</v>
      </c>
      <c r="E160" s="54">
        <v>818022.58625800791</v>
      </c>
      <c r="F160" s="54">
        <v>273625.98205910169</v>
      </c>
      <c r="G160" s="54">
        <v>80107.072591689837</v>
      </c>
      <c r="H160" s="54">
        <v>37052.177246104911</v>
      </c>
      <c r="I160" s="54">
        <v>3265.7083829693202</v>
      </c>
      <c r="J160" s="54">
        <v>44551.752127703992</v>
      </c>
      <c r="K160" s="54">
        <v>1596.5460631758358</v>
      </c>
      <c r="L160" s="54">
        <f t="shared" si="27"/>
        <v>1258221.8247287537</v>
      </c>
    </row>
    <row r="161" spans="1:13" ht="15" customHeight="1" outlineLevel="1" x14ac:dyDescent="0.25">
      <c r="A161" s="21">
        <f t="shared" si="23"/>
        <v>157</v>
      </c>
      <c r="B161" s="327"/>
      <c r="C161" s="2" t="s">
        <v>178</v>
      </c>
      <c r="D161" s="53">
        <v>880</v>
      </c>
      <c r="E161" s="54">
        <v>9729494.9016204625</v>
      </c>
      <c r="F161" s="54">
        <v>3254485.4410110856</v>
      </c>
      <c r="G161" s="54">
        <v>952787.08370377414</v>
      </c>
      <c r="H161" s="54">
        <v>440695.61851463647</v>
      </c>
      <c r="I161" s="54">
        <v>38842.073062586125</v>
      </c>
      <c r="J161" s="54">
        <v>529894.95946269319</v>
      </c>
      <c r="K161" s="54">
        <v>18989.190571043902</v>
      </c>
      <c r="L161" s="54">
        <f t="shared" si="27"/>
        <v>14965189.267946282</v>
      </c>
    </row>
    <row r="162" spans="1:13" ht="15" customHeight="1" outlineLevel="1" x14ac:dyDescent="0.25">
      <c r="A162" s="21">
        <f t="shared" si="23"/>
        <v>158</v>
      </c>
      <c r="B162" s="327"/>
      <c r="C162" s="2" t="s">
        <v>138</v>
      </c>
      <c r="D162" s="53">
        <v>881</v>
      </c>
      <c r="E162" s="54">
        <v>157554.80636787679</v>
      </c>
      <c r="F162" s="54">
        <v>52701.587150240943</v>
      </c>
      <c r="G162" s="54">
        <v>15428.980229771238</v>
      </c>
      <c r="H162" s="54">
        <v>7136.4149469548483</v>
      </c>
      <c r="I162" s="54">
        <v>628.9900310532488</v>
      </c>
      <c r="J162" s="54">
        <v>8580.8665894417172</v>
      </c>
      <c r="K162" s="54">
        <v>307.50190773060984</v>
      </c>
      <c r="L162" s="54">
        <f t="shared" si="27"/>
        <v>242339.14722306939</v>
      </c>
    </row>
    <row r="163" spans="1:13" ht="15" customHeight="1" x14ac:dyDescent="0.25">
      <c r="A163" s="21">
        <f t="shared" si="23"/>
        <v>159</v>
      </c>
      <c r="B163" s="327"/>
      <c r="C163" s="332" t="s">
        <v>223</v>
      </c>
      <c r="D163" s="333"/>
      <c r="E163" s="45">
        <f>SUM(E151:E162)</f>
        <v>27655940.418371536</v>
      </c>
      <c r="F163" s="45">
        <f t="shared" ref="F163:L163" si="28">SUM(F151:F162)</f>
        <v>12069187.649739796</v>
      </c>
      <c r="G163" s="45">
        <f t="shared" si="28"/>
        <v>2508421.8837972651</v>
      </c>
      <c r="H163" s="45">
        <f t="shared" si="28"/>
        <v>1218650.361630453</v>
      </c>
      <c r="I163" s="45">
        <f t="shared" si="28"/>
        <v>126715.06724463779</v>
      </c>
      <c r="J163" s="45">
        <f t="shared" si="28"/>
        <v>1227074.7576365254</v>
      </c>
      <c r="K163" s="45">
        <f t="shared" si="28"/>
        <v>83094.600825334594</v>
      </c>
      <c r="L163" s="45">
        <f t="shared" si="28"/>
        <v>44889084.739245541</v>
      </c>
      <c r="M163" s="54"/>
    </row>
    <row r="164" spans="1:13" ht="15" customHeight="1" outlineLevel="1" x14ac:dyDescent="0.25">
      <c r="A164" s="21">
        <f t="shared" si="23"/>
        <v>160</v>
      </c>
      <c r="B164" s="327"/>
      <c r="C164" s="2" t="s">
        <v>139</v>
      </c>
      <c r="D164" s="53">
        <v>885</v>
      </c>
      <c r="E164" s="54">
        <v>36954.033664735805</v>
      </c>
      <c r="F164" s="54">
        <v>15283.755328128933</v>
      </c>
      <c r="G164" s="54">
        <v>2943.4338672420909</v>
      </c>
      <c r="H164" s="54">
        <v>1322.6167476908397</v>
      </c>
      <c r="I164" s="54">
        <v>135.6551820809249</v>
      </c>
      <c r="J164" s="54">
        <v>1515.9510617966796</v>
      </c>
      <c r="K164" s="54">
        <v>66.044004671343231</v>
      </c>
      <c r="L164" s="54">
        <f t="shared" ref="L164:L173" si="29">SUM(E164:K164)</f>
        <v>58221.489856346612</v>
      </c>
    </row>
    <row r="165" spans="1:13" ht="15" customHeight="1" outlineLevel="1" x14ac:dyDescent="0.25">
      <c r="A165" s="21">
        <f t="shared" si="23"/>
        <v>161</v>
      </c>
      <c r="B165" s="327"/>
      <c r="C165" s="2" t="s">
        <v>140</v>
      </c>
      <c r="D165" s="53">
        <v>886</v>
      </c>
      <c r="E165" s="54">
        <v>70462.704361817581</v>
      </c>
      <c r="F165" s="54">
        <v>23569.552972540238</v>
      </c>
      <c r="G165" s="54">
        <v>6900.2507609717532</v>
      </c>
      <c r="H165" s="54">
        <v>3191.594773925347</v>
      </c>
      <c r="I165" s="54">
        <v>281.30108897567612</v>
      </c>
      <c r="J165" s="54">
        <v>3837.5920074965447</v>
      </c>
      <c r="K165" s="54">
        <v>137.52304048741829</v>
      </c>
      <c r="L165" s="54">
        <f t="shared" si="29"/>
        <v>108380.51900621456</v>
      </c>
    </row>
    <row r="166" spans="1:13" ht="15" customHeight="1" outlineLevel="1" x14ac:dyDescent="0.25">
      <c r="A166" s="21">
        <f t="shared" si="23"/>
        <v>162</v>
      </c>
      <c r="B166" s="327"/>
      <c r="C166" s="2" t="s">
        <v>210</v>
      </c>
      <c r="D166" s="53">
        <v>887</v>
      </c>
      <c r="E166" s="54">
        <v>5921045.2203351585</v>
      </c>
      <c r="F166" s="54">
        <v>1980571.0018861934</v>
      </c>
      <c r="G166" s="54">
        <v>579834.35574047186</v>
      </c>
      <c r="H166" s="54">
        <v>268192.61554822739</v>
      </c>
      <c r="I166" s="54">
        <v>23637.986697215918</v>
      </c>
      <c r="J166" s="54">
        <v>322476.35141714412</v>
      </c>
      <c r="K166" s="54">
        <v>11556.186339127082</v>
      </c>
      <c r="L166" s="54">
        <f t="shared" si="29"/>
        <v>9107313.7179635391</v>
      </c>
    </row>
    <row r="167" spans="1:13" ht="15" customHeight="1" outlineLevel="1" x14ac:dyDescent="0.25">
      <c r="A167" s="21">
        <f t="shared" si="23"/>
        <v>163</v>
      </c>
      <c r="B167" s="327"/>
      <c r="C167" s="2" t="s">
        <v>183</v>
      </c>
      <c r="D167" s="53">
        <v>888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f t="shared" si="29"/>
        <v>0</v>
      </c>
    </row>
    <row r="168" spans="1:13" ht="15" customHeight="1" outlineLevel="1" x14ac:dyDescent="0.25">
      <c r="A168" s="21">
        <f t="shared" si="23"/>
        <v>164</v>
      </c>
      <c r="B168" s="327"/>
      <c r="C168" s="2" t="s">
        <v>224</v>
      </c>
      <c r="D168" s="53">
        <v>889</v>
      </c>
      <c r="E168" s="54">
        <v>566154.69035310845</v>
      </c>
      <c r="F168" s="54">
        <v>189376.96311526437</v>
      </c>
      <c r="G168" s="54">
        <v>55442.228173315503</v>
      </c>
      <c r="H168" s="54">
        <v>25643.868871196049</v>
      </c>
      <c r="I168" s="54">
        <v>2260.2017956511486</v>
      </c>
      <c r="J168" s="54">
        <v>30834.336183711672</v>
      </c>
      <c r="K168" s="54">
        <v>1104.9719863684768</v>
      </c>
      <c r="L168" s="54">
        <f t="shared" si="29"/>
        <v>870817.26047861564</v>
      </c>
    </row>
    <row r="169" spans="1:13" ht="15" customHeight="1" outlineLevel="1" x14ac:dyDescent="0.25">
      <c r="A169" s="21">
        <f t="shared" si="23"/>
        <v>165</v>
      </c>
      <c r="B169" s="327"/>
      <c r="C169" s="2" t="s">
        <v>225</v>
      </c>
      <c r="D169" s="53">
        <v>890</v>
      </c>
      <c r="E169" s="54">
        <v>423.25194324449541</v>
      </c>
      <c r="F169" s="54">
        <v>53833.672694305918</v>
      </c>
      <c r="G169" s="54">
        <v>22499.214166144262</v>
      </c>
      <c r="H169" s="54">
        <v>11392.240258985325</v>
      </c>
      <c r="I169" s="54">
        <v>2434.7205523399807</v>
      </c>
      <c r="J169" s="54">
        <v>2518.3916758396917</v>
      </c>
      <c r="K169" s="54">
        <v>1848.9795596528443</v>
      </c>
      <c r="L169" s="54">
        <f t="shared" si="29"/>
        <v>94950.470850512516</v>
      </c>
    </row>
    <row r="170" spans="1:13" ht="15" customHeight="1" outlineLevel="1" x14ac:dyDescent="0.25">
      <c r="A170" s="21">
        <f t="shared" si="23"/>
        <v>166</v>
      </c>
      <c r="B170" s="327"/>
      <c r="C170" s="2" t="s">
        <v>226</v>
      </c>
      <c r="D170" s="53">
        <v>891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f t="shared" si="29"/>
        <v>0</v>
      </c>
    </row>
    <row r="171" spans="1:13" ht="15" customHeight="1" outlineLevel="1" x14ac:dyDescent="0.25">
      <c r="A171" s="21">
        <f t="shared" si="23"/>
        <v>167</v>
      </c>
      <c r="B171" s="327"/>
      <c r="C171" s="2" t="s">
        <v>227</v>
      </c>
      <c r="D171" s="53">
        <v>892</v>
      </c>
      <c r="E171" s="54">
        <v>2672103.7783056074</v>
      </c>
      <c r="F171" s="54">
        <v>2271697.994166411</v>
      </c>
      <c r="G171" s="54">
        <v>39482.954891362671</v>
      </c>
      <c r="H171" s="54">
        <v>0</v>
      </c>
      <c r="I171" s="54">
        <v>3637.8703809432532</v>
      </c>
      <c r="J171" s="54">
        <v>0</v>
      </c>
      <c r="K171" s="54">
        <v>0</v>
      </c>
      <c r="L171" s="54">
        <f t="shared" si="29"/>
        <v>4986922.5977443242</v>
      </c>
    </row>
    <row r="172" spans="1:13" ht="15" customHeight="1" outlineLevel="1" x14ac:dyDescent="0.25">
      <c r="A172" s="21">
        <f t="shared" si="23"/>
        <v>168</v>
      </c>
      <c r="B172" s="327"/>
      <c r="C172" s="2" t="s">
        <v>228</v>
      </c>
      <c r="D172" s="53">
        <v>893</v>
      </c>
      <c r="E172" s="54">
        <v>575032.62561152317</v>
      </c>
      <c r="F172" s="54">
        <v>155865.77529304539</v>
      </c>
      <c r="G172" s="54">
        <v>2559.3007945223362</v>
      </c>
      <c r="H172" s="54">
        <v>19.238624199520288</v>
      </c>
      <c r="I172" s="54">
        <v>313.47375606565026</v>
      </c>
      <c r="J172" s="54">
        <v>0</v>
      </c>
      <c r="K172" s="54">
        <v>6.412874733173429</v>
      </c>
      <c r="L172" s="54">
        <f t="shared" si="29"/>
        <v>733796.82695408922</v>
      </c>
    </row>
    <row r="173" spans="1:13" ht="15" customHeight="1" outlineLevel="1" x14ac:dyDescent="0.25">
      <c r="A173" s="21">
        <f t="shared" si="23"/>
        <v>169</v>
      </c>
      <c r="B173" s="327"/>
      <c r="C173" s="2" t="s">
        <v>186</v>
      </c>
      <c r="D173" s="53">
        <v>894</v>
      </c>
      <c r="E173" s="54">
        <v>304125.25846505933</v>
      </c>
      <c r="F173" s="54">
        <v>101728.94234760544</v>
      </c>
      <c r="G173" s="54">
        <v>29782.287880670901</v>
      </c>
      <c r="H173" s="54">
        <v>13775.295659270108</v>
      </c>
      <c r="I173" s="54">
        <v>1214.1283415966716</v>
      </c>
      <c r="J173" s="54">
        <v>16563.49513879525</v>
      </c>
      <c r="K173" s="54">
        <v>593.5654984000397</v>
      </c>
      <c r="L173" s="54">
        <f t="shared" si="29"/>
        <v>467782.97333139775</v>
      </c>
    </row>
    <row r="174" spans="1:13" ht="15" customHeight="1" x14ac:dyDescent="0.25">
      <c r="A174" s="21">
        <f t="shared" si="23"/>
        <v>170</v>
      </c>
      <c r="B174" s="328"/>
      <c r="C174" s="332" t="s">
        <v>229</v>
      </c>
      <c r="D174" s="333"/>
      <c r="E174" s="45">
        <f>SUM(E164:E173)</f>
        <v>10146301.563040255</v>
      </c>
      <c r="F174" s="45">
        <f t="shared" ref="F174:L174" si="30">SUM(F164:F173)</f>
        <v>4791927.6578034945</v>
      </c>
      <c r="G174" s="45">
        <f t="shared" si="30"/>
        <v>739444.02627470146</v>
      </c>
      <c r="H174" s="45">
        <f t="shared" si="30"/>
        <v>323537.47048349457</v>
      </c>
      <c r="I174" s="45">
        <f t="shared" si="30"/>
        <v>33915.337794869221</v>
      </c>
      <c r="J174" s="45">
        <f t="shared" si="30"/>
        <v>377746.11748478387</v>
      </c>
      <c r="K174" s="45">
        <f t="shared" si="30"/>
        <v>15313.683303440377</v>
      </c>
      <c r="L174" s="45">
        <f t="shared" si="30"/>
        <v>16428185.85618504</v>
      </c>
      <c r="M174" s="54"/>
    </row>
    <row r="175" spans="1:13" x14ac:dyDescent="0.25">
      <c r="A175" s="21">
        <f t="shared" si="23"/>
        <v>171</v>
      </c>
      <c r="B175" s="298" t="s">
        <v>230</v>
      </c>
      <c r="C175" s="299"/>
      <c r="D175" s="300"/>
      <c r="E175" s="45">
        <f>E174+E163</f>
        <v>37802241.981411792</v>
      </c>
      <c r="F175" s="45">
        <f t="shared" ref="F175:L175" si="31">F174+F163</f>
        <v>16861115.307543293</v>
      </c>
      <c r="G175" s="45">
        <f t="shared" si="31"/>
        <v>3247865.9100719667</v>
      </c>
      <c r="H175" s="45">
        <f t="shared" si="31"/>
        <v>1542187.8321139477</v>
      </c>
      <c r="I175" s="45">
        <f t="shared" si="31"/>
        <v>160630.40503950702</v>
      </c>
      <c r="J175" s="45">
        <f t="shared" si="31"/>
        <v>1604820.8751213094</v>
      </c>
      <c r="K175" s="45">
        <f t="shared" si="31"/>
        <v>98408.284128774976</v>
      </c>
      <c r="L175" s="45">
        <f t="shared" si="31"/>
        <v>61317270.595430583</v>
      </c>
      <c r="M175" s="54"/>
    </row>
    <row r="176" spans="1:13" outlineLevel="1" x14ac:dyDescent="0.25">
      <c r="A176" s="21">
        <f t="shared" si="23"/>
        <v>172</v>
      </c>
      <c r="B176" s="306" t="s">
        <v>231</v>
      </c>
      <c r="C176" s="188" t="s">
        <v>232</v>
      </c>
      <c r="D176" s="53">
        <v>901</v>
      </c>
      <c r="E176" s="54">
        <v>84867.192741714607</v>
      </c>
      <c r="F176" s="54">
        <v>8094.8160423485497</v>
      </c>
      <c r="G176" s="54">
        <v>672.30266144916186</v>
      </c>
      <c r="H176" s="54">
        <v>1157.3709059606347</v>
      </c>
      <c r="I176" s="54">
        <v>70.526028798338132</v>
      </c>
      <c r="J176" s="54">
        <v>1834.7954040834784</v>
      </c>
      <c r="K176" s="54">
        <v>487.99037953736541</v>
      </c>
      <c r="L176" s="54">
        <f>SUM(E176:K176)</f>
        <v>97184.994163892145</v>
      </c>
    </row>
    <row r="177" spans="1:13" outlineLevel="1" x14ac:dyDescent="0.25">
      <c r="A177" s="21">
        <f t="shared" si="23"/>
        <v>173</v>
      </c>
      <c r="B177" s="307"/>
      <c r="C177" s="188" t="s">
        <v>233</v>
      </c>
      <c r="D177" s="53">
        <v>902</v>
      </c>
      <c r="E177" s="54">
        <v>8698671.5840579905</v>
      </c>
      <c r="F177" s="54">
        <v>626848.24781395763</v>
      </c>
      <c r="G177" s="54">
        <v>14751.105532585285</v>
      </c>
      <c r="H177" s="54">
        <v>1332.7338002780091</v>
      </c>
      <c r="I177" s="54">
        <v>1359.1335818408932</v>
      </c>
      <c r="J177" s="54">
        <v>163.86071314893553</v>
      </c>
      <c r="K177" s="54">
        <v>109.2404754326237</v>
      </c>
      <c r="L177" s="54">
        <f>SUM(E177:K177)</f>
        <v>9343235.9059752319</v>
      </c>
    </row>
    <row r="178" spans="1:13" outlineLevel="1" x14ac:dyDescent="0.25">
      <c r="A178" s="21">
        <f t="shared" si="23"/>
        <v>174</v>
      </c>
      <c r="B178" s="307"/>
      <c r="C178" s="188" t="s">
        <v>234</v>
      </c>
      <c r="D178" s="53">
        <v>903</v>
      </c>
      <c r="E178" s="54">
        <v>10799477.59620497</v>
      </c>
      <c r="F178" s="54">
        <v>886316.20392330375</v>
      </c>
      <c r="G178" s="54">
        <v>131874.63597963972</v>
      </c>
      <c r="H178" s="54">
        <v>286046.53922120482</v>
      </c>
      <c r="I178" s="54">
        <v>16152.727810887025</v>
      </c>
      <c r="J178" s="54">
        <v>455422.30155608134</v>
      </c>
      <c r="K178" s="54">
        <v>121060.48980781283</v>
      </c>
      <c r="L178" s="54">
        <f>SUM(E178:K178)</f>
        <v>12696350.494503899</v>
      </c>
    </row>
    <row r="179" spans="1:13" outlineLevel="1" x14ac:dyDescent="0.25">
      <c r="A179" s="21">
        <f t="shared" si="23"/>
        <v>175</v>
      </c>
      <c r="B179" s="307"/>
      <c r="C179" s="188" t="s">
        <v>235</v>
      </c>
      <c r="D179" s="53">
        <v>904</v>
      </c>
      <c r="E179" s="54">
        <v>1574673.7392355392</v>
      </c>
      <c r="F179" s="54">
        <v>496806.88719311781</v>
      </c>
      <c r="G179" s="54">
        <v>20309.377646748962</v>
      </c>
      <c r="H179" s="54">
        <v>0</v>
      </c>
      <c r="I179" s="54">
        <v>0</v>
      </c>
      <c r="J179" s="54">
        <v>0</v>
      </c>
      <c r="K179" s="54">
        <v>0</v>
      </c>
      <c r="L179" s="54">
        <f>SUM(E179:K179)</f>
        <v>2091790.0040754059</v>
      </c>
    </row>
    <row r="180" spans="1:13" x14ac:dyDescent="0.25">
      <c r="A180" s="21">
        <f t="shared" si="23"/>
        <v>176</v>
      </c>
      <c r="B180" s="308"/>
      <c r="C180" s="188" t="s">
        <v>236</v>
      </c>
      <c r="D180" s="53">
        <v>905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f>SUM(E180:K180)</f>
        <v>0</v>
      </c>
    </row>
    <row r="181" spans="1:13" x14ac:dyDescent="0.25">
      <c r="A181" s="21">
        <f t="shared" si="23"/>
        <v>177</v>
      </c>
      <c r="B181" s="298" t="s">
        <v>237</v>
      </c>
      <c r="C181" s="299"/>
      <c r="D181" s="300"/>
      <c r="E181" s="45">
        <f>SUM(E176:E180)</f>
        <v>21157690.112240214</v>
      </c>
      <c r="F181" s="45">
        <f t="shared" ref="F181:L181" si="32">SUM(F176:F180)</f>
        <v>2018066.1549727276</v>
      </c>
      <c r="G181" s="45">
        <f t="shared" si="32"/>
        <v>167607.42182042313</v>
      </c>
      <c r="H181" s="45">
        <f t="shared" si="32"/>
        <v>288536.64392744348</v>
      </c>
      <c r="I181" s="45">
        <f t="shared" si="32"/>
        <v>17582.387421526255</v>
      </c>
      <c r="J181" s="45">
        <f t="shared" si="32"/>
        <v>457420.95767331374</v>
      </c>
      <c r="K181" s="45">
        <f t="shared" si="32"/>
        <v>121657.72066278283</v>
      </c>
      <c r="L181" s="45">
        <f t="shared" si="32"/>
        <v>24228561.398718428</v>
      </c>
      <c r="M181" s="54"/>
    </row>
    <row r="182" spans="1:13" ht="15.6" customHeight="1" outlineLevel="1" x14ac:dyDescent="0.25">
      <c r="A182" s="21">
        <f t="shared" si="23"/>
        <v>178</v>
      </c>
      <c r="B182" s="302" t="s">
        <v>238</v>
      </c>
      <c r="C182" s="72" t="s">
        <v>232</v>
      </c>
      <c r="D182" s="73">
        <v>907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f>SUM(E182:K182)</f>
        <v>0</v>
      </c>
    </row>
    <row r="183" spans="1:13" outlineLevel="1" x14ac:dyDescent="0.25">
      <c r="A183" s="21">
        <f t="shared" si="23"/>
        <v>179</v>
      </c>
      <c r="B183" s="302"/>
      <c r="C183" s="72" t="s">
        <v>239</v>
      </c>
      <c r="D183" s="74">
        <v>908</v>
      </c>
      <c r="E183" s="54">
        <v>963583.44412743673</v>
      </c>
      <c r="F183" s="54">
        <v>69438.257064539328</v>
      </c>
      <c r="G183" s="54">
        <v>1634.033534479632</v>
      </c>
      <c r="H183" s="54">
        <v>147.63176342126522</v>
      </c>
      <c r="I183" s="54">
        <v>150.55616310652249</v>
      </c>
      <c r="J183" s="54">
        <v>18.151446322286706</v>
      </c>
      <c r="K183" s="54">
        <v>12.100964214857804</v>
      </c>
      <c r="L183" s="54">
        <f>SUM(E183:K183)</f>
        <v>1034984.1750635208</v>
      </c>
    </row>
    <row r="184" spans="1:13" outlineLevel="1" x14ac:dyDescent="0.25">
      <c r="A184" s="21">
        <f t="shared" si="23"/>
        <v>180</v>
      </c>
      <c r="B184" s="302"/>
      <c r="C184" s="72" t="s">
        <v>240</v>
      </c>
      <c r="D184" s="74">
        <v>909</v>
      </c>
      <c r="E184" s="54">
        <v>1535999.9468701635</v>
      </c>
      <c r="F184" s="54">
        <v>110684.17830942485</v>
      </c>
      <c r="G184" s="54">
        <v>2412.4783398340733</v>
      </c>
      <c r="H184" s="54">
        <v>56.421901471332596</v>
      </c>
      <c r="I184" s="54">
        <v>226.65208283355827</v>
      </c>
      <c r="J184" s="54">
        <v>9.6447694822790755</v>
      </c>
      <c r="K184" s="54">
        <v>0</v>
      </c>
      <c r="L184" s="54">
        <f>SUM(E184:K184)</f>
        <v>1649389.3222732097</v>
      </c>
    </row>
    <row r="185" spans="1:13" x14ac:dyDescent="0.25">
      <c r="A185" s="21">
        <f t="shared" si="23"/>
        <v>181</v>
      </c>
      <c r="B185" s="303"/>
      <c r="C185" s="75" t="s">
        <v>241</v>
      </c>
      <c r="D185" s="76">
        <v>910</v>
      </c>
      <c r="E185" s="54">
        <v>61.586492204209726</v>
      </c>
      <c r="F185" s="54">
        <v>4.4380782001206613</v>
      </c>
      <c r="G185" s="54">
        <v>0.10443765316430438</v>
      </c>
      <c r="H185" s="54">
        <v>9.4357395848273049E-3</v>
      </c>
      <c r="I185" s="54">
        <v>9.6226497268764779E-3</v>
      </c>
      <c r="J185" s="54">
        <v>1.1601319161672913E-3</v>
      </c>
      <c r="K185" s="54">
        <v>7.7342127744486097E-4</v>
      </c>
      <c r="L185" s="54">
        <f>SUM(E185:K185)</f>
        <v>66.15000000000002</v>
      </c>
    </row>
    <row r="186" spans="1:13" x14ac:dyDescent="0.25">
      <c r="A186" s="21">
        <f t="shared" si="23"/>
        <v>182</v>
      </c>
      <c r="B186" s="298" t="s">
        <v>242</v>
      </c>
      <c r="C186" s="316"/>
      <c r="D186" s="317"/>
      <c r="E186" s="45">
        <f>SUM(E182:E185)</f>
        <v>2499644.9774898044</v>
      </c>
      <c r="F186" s="45">
        <f t="shared" ref="F186:L186" si="33">SUM(F182:F185)</f>
        <v>180126.87345216432</v>
      </c>
      <c r="G186" s="45">
        <f t="shared" si="33"/>
        <v>4046.6163119668699</v>
      </c>
      <c r="H186" s="45">
        <f t="shared" si="33"/>
        <v>204.06310063218265</v>
      </c>
      <c r="I186" s="45">
        <f t="shared" si="33"/>
        <v>377.21786858980761</v>
      </c>
      <c r="J186" s="45">
        <f t="shared" si="33"/>
        <v>27.797375936481949</v>
      </c>
      <c r="K186" s="45">
        <f t="shared" si="33"/>
        <v>12.101737636135249</v>
      </c>
      <c r="L186" s="45">
        <f t="shared" si="33"/>
        <v>2684439.6473367303</v>
      </c>
      <c r="M186" s="54"/>
    </row>
    <row r="187" spans="1:13" ht="15.6" customHeight="1" outlineLevel="1" x14ac:dyDescent="0.25">
      <c r="A187" s="21">
        <f t="shared" si="23"/>
        <v>183</v>
      </c>
      <c r="B187" s="302" t="s">
        <v>243</v>
      </c>
      <c r="C187" s="80" t="s">
        <v>244</v>
      </c>
      <c r="D187" s="53">
        <v>911</v>
      </c>
      <c r="E187" s="54">
        <v>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f>SUM(E187:K187)</f>
        <v>0</v>
      </c>
    </row>
    <row r="188" spans="1:13" ht="15.6" customHeight="1" outlineLevel="1" x14ac:dyDescent="0.25">
      <c r="A188" s="21">
        <f t="shared" si="23"/>
        <v>184</v>
      </c>
      <c r="B188" s="302"/>
      <c r="C188" s="64" t="s">
        <v>245</v>
      </c>
      <c r="D188" s="53">
        <v>912</v>
      </c>
      <c r="E188" s="54">
        <v>-59485.532167438403</v>
      </c>
      <c r="F188" s="54">
        <v>-4286.5283053348494</v>
      </c>
      <c r="G188" s="54">
        <v>-93.42940289800589</v>
      </c>
      <c r="H188" s="54">
        <v>-2.1850826503997913</v>
      </c>
      <c r="I188" s="54">
        <v>-8.7776824417769372</v>
      </c>
      <c r="J188" s="54">
        <v>-0.37351840177774209</v>
      </c>
      <c r="K188" s="54">
        <v>0</v>
      </c>
      <c r="L188" s="54">
        <f>SUM(E188:K188)</f>
        <v>-63876.826159165212</v>
      </c>
    </row>
    <row r="189" spans="1:13" ht="15.6" customHeight="1" outlineLevel="1" x14ac:dyDescent="0.25">
      <c r="A189" s="21">
        <f t="shared" si="23"/>
        <v>185</v>
      </c>
      <c r="B189" s="302"/>
      <c r="C189" s="64" t="s">
        <v>246</v>
      </c>
      <c r="D189" s="53">
        <v>913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f>SUM(E189:K189)</f>
        <v>0</v>
      </c>
    </row>
    <row r="190" spans="1:13" ht="15.6" customHeight="1" outlineLevel="1" x14ac:dyDescent="0.25">
      <c r="A190" s="21">
        <f t="shared" si="23"/>
        <v>186</v>
      </c>
      <c r="B190" s="303"/>
      <c r="C190" s="44" t="s">
        <v>247</v>
      </c>
      <c r="D190" s="189">
        <v>916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f>SUM(E190:K190)</f>
        <v>0</v>
      </c>
    </row>
    <row r="191" spans="1:13" ht="15.6" customHeight="1" outlineLevel="1" x14ac:dyDescent="0.25">
      <c r="A191" s="21">
        <f t="shared" si="23"/>
        <v>187</v>
      </c>
      <c r="B191" s="298" t="s">
        <v>248</v>
      </c>
      <c r="C191" s="316"/>
      <c r="D191" s="317"/>
      <c r="E191" s="45">
        <f>SUM(E187:E190)</f>
        <v>-59485.532167438403</v>
      </c>
      <c r="F191" s="45">
        <f t="shared" ref="F191:L191" si="34">SUM(F187:F190)</f>
        <v>-4286.5283053348494</v>
      </c>
      <c r="G191" s="45">
        <f t="shared" si="34"/>
        <v>-93.42940289800589</v>
      </c>
      <c r="H191" s="45">
        <f t="shared" si="34"/>
        <v>-2.1850826503997913</v>
      </c>
      <c r="I191" s="45">
        <f t="shared" si="34"/>
        <v>-8.7776824417769372</v>
      </c>
      <c r="J191" s="45">
        <f t="shared" si="34"/>
        <v>-0.37351840177774209</v>
      </c>
      <c r="K191" s="45">
        <f t="shared" si="34"/>
        <v>0</v>
      </c>
      <c r="L191" s="45">
        <f t="shared" si="34"/>
        <v>-63876.826159165212</v>
      </c>
      <c r="M191" s="54"/>
    </row>
    <row r="192" spans="1:13" ht="15.6" customHeight="1" outlineLevel="1" x14ac:dyDescent="0.25">
      <c r="A192" s="21">
        <f t="shared" si="23"/>
        <v>188</v>
      </c>
      <c r="B192" s="301" t="s">
        <v>249</v>
      </c>
      <c r="C192" s="80" t="s">
        <v>250</v>
      </c>
      <c r="D192" s="81">
        <v>920</v>
      </c>
      <c r="E192" s="54">
        <v>18253311.668533526</v>
      </c>
      <c r="F192" s="54">
        <v>5746187.0065765977</v>
      </c>
      <c r="G192" s="54">
        <v>1344013.6032092287</v>
      </c>
      <c r="H192" s="54">
        <v>705265.82767988788</v>
      </c>
      <c r="I192" s="54">
        <v>75158.114154388997</v>
      </c>
      <c r="J192" s="54">
        <v>783879.96872072527</v>
      </c>
      <c r="K192" s="54">
        <v>83230.67016737783</v>
      </c>
      <c r="L192" s="54">
        <f t="shared" ref="L192:L205" si="35">SUM(E192:K192)</f>
        <v>26991046.859041732</v>
      </c>
    </row>
    <row r="193" spans="1:13" outlineLevel="1" x14ac:dyDescent="0.25">
      <c r="A193" s="21">
        <f t="shared" si="23"/>
        <v>189</v>
      </c>
      <c r="B193" s="302"/>
      <c r="C193" s="64" t="s">
        <v>251</v>
      </c>
      <c r="D193" s="53">
        <v>921</v>
      </c>
      <c r="E193" s="54">
        <v>2237132.6501033148</v>
      </c>
      <c r="F193" s="54">
        <v>704254.81137060467</v>
      </c>
      <c r="G193" s="54">
        <v>164722.80584052109</v>
      </c>
      <c r="H193" s="54">
        <v>86437.641495197982</v>
      </c>
      <c r="I193" s="54">
        <v>9211.4063545425652</v>
      </c>
      <c r="J193" s="54">
        <v>96072.619787135176</v>
      </c>
      <c r="K193" s="54">
        <v>10200.781814425678</v>
      </c>
      <c r="L193" s="54">
        <f t="shared" si="35"/>
        <v>3308032.7167657418</v>
      </c>
    </row>
    <row r="194" spans="1:13" outlineLevel="1" x14ac:dyDescent="0.25">
      <c r="A194" s="21">
        <f t="shared" si="23"/>
        <v>190</v>
      </c>
      <c r="B194" s="302"/>
      <c r="C194" s="64" t="s">
        <v>252</v>
      </c>
      <c r="D194" s="53">
        <v>922</v>
      </c>
      <c r="E194" s="54">
        <v>-8213889.9618997052</v>
      </c>
      <c r="F194" s="54">
        <v>-2585752.5817565778</v>
      </c>
      <c r="G194" s="54">
        <v>-604798.73704714188</v>
      </c>
      <c r="H194" s="54">
        <v>-317365.74752279604</v>
      </c>
      <c r="I194" s="54">
        <v>-33820.738429195138</v>
      </c>
      <c r="J194" s="54">
        <v>-352741.67906248791</v>
      </c>
      <c r="K194" s="54">
        <v>-37453.344282097292</v>
      </c>
      <c r="L194" s="54">
        <f t="shared" si="35"/>
        <v>-12145822.789999999</v>
      </c>
    </row>
    <row r="195" spans="1:13" outlineLevel="1" x14ac:dyDescent="0.25">
      <c r="A195" s="21">
        <f t="shared" si="23"/>
        <v>191</v>
      </c>
      <c r="B195" s="302"/>
      <c r="C195" s="64" t="s">
        <v>253</v>
      </c>
      <c r="D195" s="53">
        <v>923</v>
      </c>
      <c r="E195" s="54">
        <v>4635354.3450071551</v>
      </c>
      <c r="F195" s="54">
        <v>1459220.846706684</v>
      </c>
      <c r="G195" s="54">
        <v>341306.79454316996</v>
      </c>
      <c r="H195" s="54">
        <v>179099.3918301774</v>
      </c>
      <c r="I195" s="54">
        <v>19086.097763216465</v>
      </c>
      <c r="J195" s="54">
        <v>199063.13358126133</v>
      </c>
      <c r="K195" s="54">
        <v>21136.090568337277</v>
      </c>
      <c r="L195" s="54">
        <f t="shared" si="35"/>
        <v>6854266.7000000011</v>
      </c>
    </row>
    <row r="196" spans="1:13" outlineLevel="1" x14ac:dyDescent="0.25">
      <c r="A196" s="21">
        <f t="shared" si="23"/>
        <v>192</v>
      </c>
      <c r="B196" s="302"/>
      <c r="C196" s="64" t="s">
        <v>254</v>
      </c>
      <c r="D196" s="53">
        <v>924</v>
      </c>
      <c r="E196" s="54">
        <v>96489.288588708281</v>
      </c>
      <c r="F196" s="54">
        <v>43138.209638466462</v>
      </c>
      <c r="G196" s="54">
        <v>6415.9807039497964</v>
      </c>
      <c r="H196" s="54">
        <v>3252.992372293018</v>
      </c>
      <c r="I196" s="54">
        <v>320.49467079637094</v>
      </c>
      <c r="J196" s="54">
        <v>3218.6613964744947</v>
      </c>
      <c r="K196" s="54">
        <v>248.54594246447198</v>
      </c>
      <c r="L196" s="54">
        <f t="shared" si="35"/>
        <v>153084.17331315289</v>
      </c>
    </row>
    <row r="197" spans="1:13" outlineLevel="1" x14ac:dyDescent="0.25">
      <c r="A197" s="21">
        <f t="shared" si="23"/>
        <v>193</v>
      </c>
      <c r="B197" s="302"/>
      <c r="C197" s="64" t="s">
        <v>255</v>
      </c>
      <c r="D197" s="53">
        <v>925</v>
      </c>
      <c r="E197" s="54">
        <v>2315911.8493535146</v>
      </c>
      <c r="F197" s="54">
        <v>729054.69532264234</v>
      </c>
      <c r="G197" s="54">
        <v>170523.41437473701</v>
      </c>
      <c r="H197" s="54">
        <v>89481.487903569476</v>
      </c>
      <c r="I197" s="54">
        <v>9535.7801535417238</v>
      </c>
      <c r="J197" s="54">
        <v>99455.755810092873</v>
      </c>
      <c r="K197" s="54">
        <v>10559.995839141355</v>
      </c>
      <c r="L197" s="54">
        <f t="shared" si="35"/>
        <v>3424522.9787572389</v>
      </c>
    </row>
    <row r="198" spans="1:13" outlineLevel="1" x14ac:dyDescent="0.25">
      <c r="A198" s="21">
        <f t="shared" si="23"/>
        <v>194</v>
      </c>
      <c r="B198" s="302"/>
      <c r="C198" s="64" t="s">
        <v>256</v>
      </c>
      <c r="D198" s="53">
        <v>926</v>
      </c>
      <c r="E198" s="54">
        <v>9351195.9015759211</v>
      </c>
      <c r="F198" s="54">
        <v>2943779.2638043994</v>
      </c>
      <c r="G198" s="54">
        <v>688539.96065044717</v>
      </c>
      <c r="H198" s="54">
        <v>361308.62372173398</v>
      </c>
      <c r="I198" s="54">
        <v>38503.602075795927</v>
      </c>
      <c r="J198" s="54">
        <v>401582.75297874288</v>
      </c>
      <c r="K198" s="54">
        <v>42639.183282905615</v>
      </c>
      <c r="L198" s="54">
        <f t="shared" si="35"/>
        <v>13827549.288089948</v>
      </c>
    </row>
    <row r="199" spans="1:13" outlineLevel="1" x14ac:dyDescent="0.25">
      <c r="A199" s="21">
        <f t="shared" ref="A199:A246" si="36">A198+1</f>
        <v>195</v>
      </c>
      <c r="B199" s="302"/>
      <c r="C199" s="64" t="s">
        <v>257</v>
      </c>
      <c r="D199" s="53">
        <v>927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f t="shared" si="35"/>
        <v>0</v>
      </c>
    </row>
    <row r="200" spans="1:13" outlineLevel="1" x14ac:dyDescent="0.25">
      <c r="A200" s="21">
        <f t="shared" si="36"/>
        <v>196</v>
      </c>
      <c r="B200" s="302"/>
      <c r="C200" s="64" t="s">
        <v>258</v>
      </c>
      <c r="D200" s="53">
        <v>928</v>
      </c>
      <c r="E200" s="54">
        <v>1027161.5842475687</v>
      </c>
      <c r="F200" s="54">
        <v>306656.72638770274</v>
      </c>
      <c r="G200" s="54">
        <v>55704.343921500164</v>
      </c>
      <c r="H200" s="54">
        <v>23575.839300476226</v>
      </c>
      <c r="I200" s="54">
        <v>4100.3502626450445</v>
      </c>
      <c r="J200" s="54">
        <v>15457.16936761183</v>
      </c>
      <c r="K200" s="54">
        <v>4538.6723188748101</v>
      </c>
      <c r="L200" s="54">
        <f t="shared" si="35"/>
        <v>1437194.6858063797</v>
      </c>
    </row>
    <row r="201" spans="1:13" outlineLevel="1" x14ac:dyDescent="0.25">
      <c r="A201" s="21">
        <f t="shared" si="36"/>
        <v>197</v>
      </c>
      <c r="B201" s="302"/>
      <c r="C201" s="64" t="s">
        <v>259</v>
      </c>
      <c r="D201" s="53">
        <v>929</v>
      </c>
      <c r="E201" s="54">
        <v>0</v>
      </c>
      <c r="F201" s="54">
        <v>0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f t="shared" si="35"/>
        <v>0</v>
      </c>
    </row>
    <row r="202" spans="1:13" outlineLevel="1" x14ac:dyDescent="0.25">
      <c r="A202" s="21">
        <f t="shared" si="36"/>
        <v>198</v>
      </c>
      <c r="B202" s="302"/>
      <c r="C202" s="64" t="s">
        <v>260</v>
      </c>
      <c r="D202" s="53">
        <v>930.1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f t="shared" si="35"/>
        <v>0</v>
      </c>
    </row>
    <row r="203" spans="1:13" outlineLevel="1" x14ac:dyDescent="0.25">
      <c r="A203" s="21">
        <f t="shared" si="36"/>
        <v>199</v>
      </c>
      <c r="B203" s="302"/>
      <c r="C203" s="64" t="s">
        <v>261</v>
      </c>
      <c r="D203" s="53">
        <v>930.2</v>
      </c>
      <c r="E203" s="54">
        <v>2475320.2416957351</v>
      </c>
      <c r="F203" s="54">
        <v>773535.01764640235</v>
      </c>
      <c r="G203" s="54">
        <v>142444.29482858628</v>
      </c>
      <c r="H203" s="54">
        <v>74112.8235258637</v>
      </c>
      <c r="I203" s="54">
        <v>8174.4139273392821</v>
      </c>
      <c r="J203" s="54">
        <v>83136.795246965892</v>
      </c>
      <c r="K203" s="54">
        <v>8954.5784560603879</v>
      </c>
      <c r="L203" s="54">
        <f t="shared" si="35"/>
        <v>3565678.1653269534</v>
      </c>
    </row>
    <row r="204" spans="1:13" outlineLevel="1" x14ac:dyDescent="0.25">
      <c r="A204" s="21">
        <f t="shared" si="36"/>
        <v>200</v>
      </c>
      <c r="B204" s="302"/>
      <c r="C204" s="64" t="s">
        <v>138</v>
      </c>
      <c r="D204" s="53">
        <v>931</v>
      </c>
      <c r="E204" s="54">
        <v>2090679.2988264461</v>
      </c>
      <c r="F204" s="54">
        <v>658150.93940158177</v>
      </c>
      <c r="G204" s="54">
        <v>153939.26694489093</v>
      </c>
      <c r="H204" s="54">
        <v>80779.022068738996</v>
      </c>
      <c r="I204" s="54">
        <v>8608.3838513693627</v>
      </c>
      <c r="J204" s="54">
        <v>89783.248822420763</v>
      </c>
      <c r="K204" s="54">
        <v>9532.9900845531629</v>
      </c>
      <c r="L204" s="54">
        <f t="shared" si="35"/>
        <v>3091473.1500000008</v>
      </c>
    </row>
    <row r="205" spans="1:13" x14ac:dyDescent="0.25">
      <c r="A205" s="21">
        <f t="shared" si="36"/>
        <v>201</v>
      </c>
      <c r="B205" s="303"/>
      <c r="C205" s="75" t="s">
        <v>262</v>
      </c>
      <c r="D205" s="76">
        <v>932</v>
      </c>
      <c r="E205" s="54">
        <v>5779803.3634653911</v>
      </c>
      <c r="F205" s="54">
        <v>2254615.3888499336</v>
      </c>
      <c r="G205" s="54">
        <v>405703.31919853797</v>
      </c>
      <c r="H205" s="54">
        <v>209187.33150444247</v>
      </c>
      <c r="I205" s="54">
        <v>21393.815921811722</v>
      </c>
      <c r="J205" s="54">
        <v>219321.36588790416</v>
      </c>
      <c r="K205" s="54">
        <v>20189.017060977352</v>
      </c>
      <c r="L205" s="54">
        <f t="shared" si="35"/>
        <v>8910213.6018889975</v>
      </c>
    </row>
    <row r="206" spans="1:13" x14ac:dyDescent="0.25">
      <c r="A206" s="21">
        <f t="shared" si="36"/>
        <v>202</v>
      </c>
      <c r="B206" s="329" t="s">
        <v>263</v>
      </c>
      <c r="C206" s="329"/>
      <c r="D206" s="329"/>
      <c r="E206" s="45">
        <f>SUM(E192:E205)</f>
        <v>40048470.229497582</v>
      </c>
      <c r="F206" s="45">
        <f t="shared" ref="F206:L206" si="37">SUM(F192:F205)</f>
        <v>13032840.323948435</v>
      </c>
      <c r="G206" s="45">
        <f t="shared" si="37"/>
        <v>2868515.0471684271</v>
      </c>
      <c r="H206" s="45">
        <f t="shared" si="37"/>
        <v>1495135.2338795851</v>
      </c>
      <c r="I206" s="45">
        <f t="shared" si="37"/>
        <v>160271.72070625232</v>
      </c>
      <c r="J206" s="45">
        <f t="shared" si="37"/>
        <v>1638229.7925368468</v>
      </c>
      <c r="K206" s="45">
        <f t="shared" si="37"/>
        <v>173777.18125302062</v>
      </c>
      <c r="L206" s="45">
        <f t="shared" si="37"/>
        <v>59417239.528990149</v>
      </c>
      <c r="M206" s="54"/>
    </row>
    <row r="207" spans="1:13" x14ac:dyDescent="0.25">
      <c r="A207" s="21">
        <f t="shared" si="36"/>
        <v>203</v>
      </c>
      <c r="B207" s="306" t="s">
        <v>264</v>
      </c>
      <c r="C207" s="190" t="s">
        <v>265</v>
      </c>
      <c r="D207" s="191">
        <v>403</v>
      </c>
      <c r="E207" s="54">
        <v>0</v>
      </c>
      <c r="F207" s="54">
        <v>0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f t="shared" ref="L207:L218" si="38">SUM(E207:K207)</f>
        <v>0</v>
      </c>
    </row>
    <row r="208" spans="1:13" x14ac:dyDescent="0.25">
      <c r="A208" s="21">
        <f t="shared" si="36"/>
        <v>204</v>
      </c>
      <c r="B208" s="327"/>
      <c r="C208" s="190" t="s">
        <v>266</v>
      </c>
      <c r="D208" s="191">
        <v>403</v>
      </c>
      <c r="E208" s="54">
        <v>1162102.9245215144</v>
      </c>
      <c r="F208" s="54">
        <v>382653.89342268667</v>
      </c>
      <c r="G208" s="54">
        <v>79539.19959515598</v>
      </c>
      <c r="H208" s="54">
        <v>34141.916364730205</v>
      </c>
      <c r="I208" s="54">
        <v>9300.8771958207781</v>
      </c>
      <c r="J208" s="54">
        <v>34924.461453502845</v>
      </c>
      <c r="K208" s="54">
        <v>6972.4982375892851</v>
      </c>
      <c r="L208" s="54">
        <f t="shared" si="38"/>
        <v>1709635.770791</v>
      </c>
    </row>
    <row r="209" spans="1:13" x14ac:dyDescent="0.25">
      <c r="A209" s="21">
        <f t="shared" si="36"/>
        <v>205</v>
      </c>
      <c r="B209" s="327"/>
      <c r="C209" s="190" t="s">
        <v>267</v>
      </c>
      <c r="D209" s="191">
        <v>403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f t="shared" si="38"/>
        <v>0</v>
      </c>
    </row>
    <row r="210" spans="1:13" x14ac:dyDescent="0.25">
      <c r="A210" s="21">
        <f t="shared" si="36"/>
        <v>206</v>
      </c>
      <c r="B210" s="327"/>
      <c r="C210" s="190" t="s">
        <v>268</v>
      </c>
      <c r="D210" s="191">
        <v>403</v>
      </c>
      <c r="E210" s="54">
        <v>78989959.377986237</v>
      </c>
      <c r="F210" s="54">
        <v>36482772.51447133</v>
      </c>
      <c r="G210" s="54">
        <v>5263408.2554738084</v>
      </c>
      <c r="H210" s="54">
        <v>2680357.9254171061</v>
      </c>
      <c r="I210" s="54">
        <v>255153.70993206504</v>
      </c>
      <c r="J210" s="54">
        <v>2625170.4556003017</v>
      </c>
      <c r="K210" s="54">
        <v>196362.40468071148</v>
      </c>
      <c r="L210" s="54">
        <f t="shared" si="38"/>
        <v>126493184.64356157</v>
      </c>
    </row>
    <row r="211" spans="1:13" x14ac:dyDescent="0.25">
      <c r="A211" s="21">
        <f t="shared" si="36"/>
        <v>207</v>
      </c>
      <c r="B211" s="327"/>
      <c r="C211" s="190" t="s">
        <v>269</v>
      </c>
      <c r="D211" s="191">
        <v>403</v>
      </c>
      <c r="E211" s="54">
        <v>1270755.7407958491</v>
      </c>
      <c r="F211" s="54">
        <v>495702.92767709563</v>
      </c>
      <c r="G211" s="54">
        <v>89198.505469979384</v>
      </c>
      <c r="H211" s="54">
        <v>45992.22251942732</v>
      </c>
      <c r="I211" s="54">
        <v>4703.6746218770686</v>
      </c>
      <c r="J211" s="54">
        <v>48220.305649661219</v>
      </c>
      <c r="K211" s="54">
        <v>4438.7858406103596</v>
      </c>
      <c r="L211" s="54">
        <f t="shared" si="38"/>
        <v>1959012.1625745001</v>
      </c>
    </row>
    <row r="212" spans="1:13" x14ac:dyDescent="0.25">
      <c r="A212" s="21">
        <f t="shared" si="36"/>
        <v>208</v>
      </c>
      <c r="B212" s="327"/>
      <c r="C212" s="190" t="s">
        <v>270</v>
      </c>
      <c r="D212" s="191">
        <v>403</v>
      </c>
      <c r="E212" s="54">
        <v>6288187.8711343976</v>
      </c>
      <c r="F212" s="54">
        <v>1979536.8695924957</v>
      </c>
      <c r="G212" s="54">
        <v>463006.94316796795</v>
      </c>
      <c r="H212" s="54">
        <v>242961.06394695275</v>
      </c>
      <c r="I212" s="54">
        <v>25891.649166199371</v>
      </c>
      <c r="J212" s="54">
        <v>270043.29960749997</v>
      </c>
      <c r="K212" s="54">
        <v>28672.610217636215</v>
      </c>
      <c r="L212" s="54">
        <f t="shared" si="38"/>
        <v>9298300.3068331499</v>
      </c>
    </row>
    <row r="213" spans="1:13" x14ac:dyDescent="0.25">
      <c r="A213" s="21">
        <f t="shared" si="36"/>
        <v>209</v>
      </c>
      <c r="B213" s="327"/>
      <c r="C213" s="190" t="s">
        <v>271</v>
      </c>
      <c r="D213" s="191">
        <v>403.1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f t="shared" si="38"/>
        <v>0</v>
      </c>
    </row>
    <row r="214" spans="1:13" outlineLevel="1" x14ac:dyDescent="0.25">
      <c r="A214" s="21">
        <f t="shared" si="36"/>
        <v>210</v>
      </c>
      <c r="B214" s="327"/>
      <c r="C214" s="185" t="s">
        <v>272</v>
      </c>
      <c r="D214" s="191">
        <v>403.1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f t="shared" si="38"/>
        <v>0</v>
      </c>
    </row>
    <row r="215" spans="1:13" outlineLevel="1" x14ac:dyDescent="0.25">
      <c r="A215" s="21">
        <f t="shared" si="36"/>
        <v>211</v>
      </c>
      <c r="B215" s="327"/>
      <c r="C215" s="190" t="s">
        <v>273</v>
      </c>
      <c r="D215" s="191">
        <v>403.1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f t="shared" si="38"/>
        <v>0</v>
      </c>
    </row>
    <row r="216" spans="1:13" outlineLevel="1" x14ac:dyDescent="0.25">
      <c r="A216" s="21">
        <f t="shared" si="36"/>
        <v>212</v>
      </c>
      <c r="B216" s="327"/>
      <c r="C216" s="190" t="s">
        <v>274</v>
      </c>
      <c r="D216" s="191">
        <v>403.1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f t="shared" si="38"/>
        <v>0</v>
      </c>
    </row>
    <row r="217" spans="1:13" outlineLevel="1" x14ac:dyDescent="0.25">
      <c r="A217" s="21">
        <f t="shared" si="36"/>
        <v>213</v>
      </c>
      <c r="B217" s="327"/>
      <c r="C217" s="190" t="s">
        <v>275</v>
      </c>
      <c r="D217" s="191">
        <v>403.1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f t="shared" si="38"/>
        <v>0</v>
      </c>
    </row>
    <row r="218" spans="1:13" outlineLevel="1" x14ac:dyDescent="0.25">
      <c r="A218" s="21">
        <f t="shared" si="36"/>
        <v>214</v>
      </c>
      <c r="B218" s="328"/>
      <c r="C218" s="190" t="s">
        <v>276</v>
      </c>
      <c r="D218" s="191">
        <v>403.1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f t="shared" si="38"/>
        <v>0</v>
      </c>
    </row>
    <row r="219" spans="1:13" x14ac:dyDescent="0.25">
      <c r="A219" s="21">
        <f t="shared" si="36"/>
        <v>215</v>
      </c>
      <c r="B219" s="329" t="s">
        <v>277</v>
      </c>
      <c r="C219" s="329"/>
      <c r="D219" s="329"/>
      <c r="E219" s="45">
        <f>SUM(E207:E218)</f>
        <v>87711005.914438009</v>
      </c>
      <c r="F219" s="45">
        <f t="shared" ref="F219:L219" si="39">SUM(F207:F218)</f>
        <v>39340666.205163606</v>
      </c>
      <c r="G219" s="45">
        <f t="shared" si="39"/>
        <v>5895152.903706912</v>
      </c>
      <c r="H219" s="45">
        <f t="shared" si="39"/>
        <v>3003453.1282482166</v>
      </c>
      <c r="I219" s="45">
        <f t="shared" si="39"/>
        <v>295049.9109159623</v>
      </c>
      <c r="J219" s="45">
        <f t="shared" si="39"/>
        <v>2978358.5223109657</v>
      </c>
      <c r="K219" s="45">
        <f t="shared" si="39"/>
        <v>236446.29897654735</v>
      </c>
      <c r="L219" s="45">
        <f t="shared" si="39"/>
        <v>139460132.88376021</v>
      </c>
      <c r="M219" s="54"/>
    </row>
    <row r="220" spans="1:13" x14ac:dyDescent="0.25">
      <c r="A220" s="21">
        <f t="shared" si="36"/>
        <v>216</v>
      </c>
      <c r="B220" s="306" t="s">
        <v>278</v>
      </c>
      <c r="C220" s="183" t="s">
        <v>279</v>
      </c>
      <c r="D220" s="187">
        <v>404.1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f t="shared" ref="L220:L226" si="40">SUM(E220:K220)</f>
        <v>0</v>
      </c>
    </row>
    <row r="221" spans="1:13" x14ac:dyDescent="0.25">
      <c r="A221" s="21">
        <f t="shared" si="36"/>
        <v>217</v>
      </c>
      <c r="B221" s="327"/>
      <c r="C221" s="183" t="s">
        <v>280</v>
      </c>
      <c r="D221" s="187">
        <v>404.2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f t="shared" si="40"/>
        <v>0</v>
      </c>
    </row>
    <row r="222" spans="1:13" x14ac:dyDescent="0.25">
      <c r="A222" s="21">
        <f t="shared" si="36"/>
        <v>218</v>
      </c>
      <c r="B222" s="327"/>
      <c r="C222" s="183" t="s">
        <v>281</v>
      </c>
      <c r="D222" s="187">
        <v>404.3</v>
      </c>
      <c r="E222" s="54">
        <v>26806907.811710678</v>
      </c>
      <c r="F222" s="54">
        <v>8509572.4688569661</v>
      </c>
      <c r="G222" s="54">
        <v>1441589.2444181517</v>
      </c>
      <c r="H222" s="54">
        <v>738006.22044235177</v>
      </c>
      <c r="I222" s="54">
        <v>76198.192613661682</v>
      </c>
      <c r="J222" s="54">
        <v>770298.78349854518</v>
      </c>
      <c r="K222" s="54">
        <v>70339.81542763843</v>
      </c>
      <c r="L222" s="54">
        <f t="shared" si="40"/>
        <v>38412912.536968</v>
      </c>
    </row>
    <row r="223" spans="1:13" x14ac:dyDescent="0.25">
      <c r="A223" s="21">
        <f t="shared" si="36"/>
        <v>219</v>
      </c>
      <c r="B223" s="327"/>
      <c r="C223" s="183" t="s">
        <v>282</v>
      </c>
      <c r="D223" s="187">
        <v>405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f t="shared" si="40"/>
        <v>0</v>
      </c>
    </row>
    <row r="224" spans="1:13" outlineLevel="1" x14ac:dyDescent="0.25">
      <c r="A224" s="21">
        <f t="shared" si="36"/>
        <v>220</v>
      </c>
      <c r="B224" s="327"/>
      <c r="C224" s="183" t="s">
        <v>283</v>
      </c>
      <c r="D224" s="187">
        <v>406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f t="shared" si="40"/>
        <v>0</v>
      </c>
    </row>
    <row r="225" spans="1:13" outlineLevel="1" x14ac:dyDescent="0.25">
      <c r="A225" s="21">
        <f t="shared" si="36"/>
        <v>221</v>
      </c>
      <c r="B225" s="327"/>
      <c r="C225" s="183" t="s">
        <v>284</v>
      </c>
      <c r="D225" s="187">
        <v>407.1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f t="shared" si="40"/>
        <v>0</v>
      </c>
    </row>
    <row r="226" spans="1:13" outlineLevel="1" x14ac:dyDescent="0.25">
      <c r="A226" s="21">
        <f t="shared" si="36"/>
        <v>222</v>
      </c>
      <c r="B226" s="328"/>
      <c r="C226" s="183" t="s">
        <v>285</v>
      </c>
      <c r="D226" s="187">
        <v>407.2</v>
      </c>
      <c r="E226" s="54">
        <v>0</v>
      </c>
      <c r="F226" s="54">
        <v>0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f t="shared" si="40"/>
        <v>0</v>
      </c>
    </row>
    <row r="227" spans="1:13" outlineLevel="1" x14ac:dyDescent="0.25">
      <c r="A227" s="21">
        <f t="shared" si="36"/>
        <v>223</v>
      </c>
      <c r="B227" s="323" t="s">
        <v>286</v>
      </c>
      <c r="C227" s="323"/>
      <c r="D227" s="323"/>
      <c r="E227" s="45">
        <f>SUM(E220:E226)</f>
        <v>26806907.811710678</v>
      </c>
      <c r="F227" s="45">
        <f t="shared" ref="F227:L227" si="41">SUM(F220:F226)</f>
        <v>8509572.4688569661</v>
      </c>
      <c r="G227" s="45">
        <f t="shared" si="41"/>
        <v>1441589.2444181517</v>
      </c>
      <c r="H227" s="45">
        <f t="shared" si="41"/>
        <v>738006.22044235177</v>
      </c>
      <c r="I227" s="45">
        <f t="shared" si="41"/>
        <v>76198.192613661682</v>
      </c>
      <c r="J227" s="45">
        <f t="shared" si="41"/>
        <v>770298.78349854518</v>
      </c>
      <c r="K227" s="45">
        <f t="shared" si="41"/>
        <v>70339.81542763843</v>
      </c>
      <c r="L227" s="45">
        <f t="shared" si="41"/>
        <v>38412912.536968</v>
      </c>
      <c r="M227" s="54"/>
    </row>
    <row r="228" spans="1:13" outlineLevel="1" x14ac:dyDescent="0.25">
      <c r="A228" s="21">
        <f t="shared" si="36"/>
        <v>224</v>
      </c>
      <c r="B228" s="301" t="s">
        <v>287</v>
      </c>
      <c r="C228" s="93" t="s">
        <v>288</v>
      </c>
      <c r="D228" s="94">
        <v>407.3</v>
      </c>
      <c r="E228" s="54">
        <v>5659267.4706332712</v>
      </c>
      <c r="F228" s="54">
        <v>2530132.3091825703</v>
      </c>
      <c r="G228" s="54">
        <v>376308.61851253203</v>
      </c>
      <c r="H228" s="54">
        <v>190793.75735899477</v>
      </c>
      <c r="I228" s="54">
        <v>18797.579415063465</v>
      </c>
      <c r="J228" s="54">
        <v>188780.1848938372</v>
      </c>
      <c r="K228" s="54">
        <v>14577.659217104869</v>
      </c>
      <c r="L228" s="54">
        <f>SUM(E228:K228)</f>
        <v>8978657.5792133734</v>
      </c>
    </row>
    <row r="229" spans="1:13" outlineLevel="1" x14ac:dyDescent="0.25">
      <c r="A229" s="21">
        <f t="shared" si="36"/>
        <v>225</v>
      </c>
      <c r="B229" s="351"/>
      <c r="C229" s="75" t="s">
        <v>289</v>
      </c>
      <c r="D229" s="97">
        <v>407.4</v>
      </c>
      <c r="E229" s="54">
        <v>1215928.3581365685</v>
      </c>
      <c r="F229" s="54">
        <v>543614.45903322753</v>
      </c>
      <c r="G229" s="54">
        <v>80852.216834590086</v>
      </c>
      <c r="H229" s="54">
        <v>40993.210045657994</v>
      </c>
      <c r="I229" s="54">
        <v>4038.775335095133</v>
      </c>
      <c r="J229" s="54">
        <v>40560.581640258722</v>
      </c>
      <c r="K229" s="54">
        <v>3132.0995746018821</v>
      </c>
      <c r="L229" s="54">
        <f>SUM(E229:K229)</f>
        <v>1929119.7005999999</v>
      </c>
    </row>
    <row r="230" spans="1:13" outlineLevel="1" x14ac:dyDescent="0.25">
      <c r="A230" s="21">
        <f t="shared" si="36"/>
        <v>226</v>
      </c>
      <c r="B230" s="324" t="s">
        <v>290</v>
      </c>
      <c r="C230" s="316"/>
      <c r="D230" s="317"/>
      <c r="E230" s="45">
        <f>SUM(E228:E229)</f>
        <v>6875195.8287698394</v>
      </c>
      <c r="F230" s="45">
        <f t="shared" ref="F230:L230" si="42">SUM(F228:F229)</f>
        <v>3073746.7682157978</v>
      </c>
      <c r="G230" s="45">
        <f t="shared" si="42"/>
        <v>457160.83534712211</v>
      </c>
      <c r="H230" s="45">
        <f t="shared" si="42"/>
        <v>231786.96740465277</v>
      </c>
      <c r="I230" s="45">
        <f t="shared" si="42"/>
        <v>22836.354750158596</v>
      </c>
      <c r="J230" s="45">
        <f t="shared" si="42"/>
        <v>229340.76653409592</v>
      </c>
      <c r="K230" s="45">
        <f t="shared" si="42"/>
        <v>17709.75879170675</v>
      </c>
      <c r="L230" s="45">
        <f t="shared" si="42"/>
        <v>10907777.279813373</v>
      </c>
      <c r="M230" s="54"/>
    </row>
    <row r="231" spans="1:13" outlineLevel="1" x14ac:dyDescent="0.25">
      <c r="A231" s="21">
        <f t="shared" si="36"/>
        <v>227</v>
      </c>
      <c r="B231" s="306" t="s">
        <v>291</v>
      </c>
      <c r="C231" s="93" t="s">
        <v>292</v>
      </c>
      <c r="D231" s="94">
        <v>408.1</v>
      </c>
      <c r="E231" s="54">
        <v>16929317.729960315</v>
      </c>
      <c r="F231" s="54">
        <v>5097993.6750131007</v>
      </c>
      <c r="G231" s="54">
        <v>970356.31001514581</v>
      </c>
      <c r="H231" s="54">
        <v>430819.62705538387</v>
      </c>
      <c r="I231" s="54">
        <v>67918.814859096761</v>
      </c>
      <c r="J231" s="54">
        <v>329902.4421664289</v>
      </c>
      <c r="K231" s="54">
        <v>75184.891890067724</v>
      </c>
      <c r="L231" s="54">
        <f t="shared" ref="L231:L236" si="43">SUM(E231:K231)</f>
        <v>23901493.49095954</v>
      </c>
    </row>
    <row r="232" spans="1:13" x14ac:dyDescent="0.25">
      <c r="A232" s="21">
        <f t="shared" si="36"/>
        <v>228</v>
      </c>
      <c r="B232" s="307"/>
      <c r="C232" s="72" t="s">
        <v>293</v>
      </c>
      <c r="D232" s="95">
        <v>409.1</v>
      </c>
      <c r="E232" s="54">
        <v>9697094.1716770288</v>
      </c>
      <c r="F232" s="54">
        <v>4121809.4949868713</v>
      </c>
      <c r="G232" s="54">
        <v>672118.66626359639</v>
      </c>
      <c r="H232" s="54">
        <v>335849.43261339172</v>
      </c>
      <c r="I232" s="54">
        <v>33554.862295094397</v>
      </c>
      <c r="J232" s="54">
        <v>338771.78794638574</v>
      </c>
      <c r="K232" s="54">
        <v>25051.173868461658</v>
      </c>
      <c r="L232" s="54">
        <f t="shared" si="43"/>
        <v>15224249.589650832</v>
      </c>
    </row>
    <row r="233" spans="1:13" x14ac:dyDescent="0.25">
      <c r="A233" s="21">
        <f t="shared" si="36"/>
        <v>229</v>
      </c>
      <c r="B233" s="307"/>
      <c r="C233" s="72" t="s">
        <v>294</v>
      </c>
      <c r="D233" s="95">
        <v>409.1</v>
      </c>
      <c r="E233" s="54">
        <v>138121.52462021814</v>
      </c>
      <c r="F233" s="54">
        <v>58709.403204983071</v>
      </c>
      <c r="G233" s="54">
        <v>9573.389024227723</v>
      </c>
      <c r="H233" s="54">
        <v>4783.7047732181063</v>
      </c>
      <c r="I233" s="54">
        <v>477.94201608938158</v>
      </c>
      <c r="J233" s="54">
        <v>4825.329631854016</v>
      </c>
      <c r="K233" s="54">
        <v>356.81888481028295</v>
      </c>
      <c r="L233" s="54">
        <f t="shared" si="43"/>
        <v>216848.11215540074</v>
      </c>
    </row>
    <row r="234" spans="1:13" s="96" customFormat="1" x14ac:dyDescent="0.25">
      <c r="A234" s="21">
        <f t="shared" si="36"/>
        <v>230</v>
      </c>
      <c r="B234" s="307"/>
      <c r="C234" s="72" t="s">
        <v>294</v>
      </c>
      <c r="D234" s="95">
        <v>410.1</v>
      </c>
      <c r="E234" s="54">
        <v>44181771.919143751</v>
      </c>
      <c r="F234" s="54">
        <v>18779733.781854868</v>
      </c>
      <c r="G234" s="54">
        <v>3062298.1575440094</v>
      </c>
      <c r="H234" s="54">
        <v>1530192.7328125075</v>
      </c>
      <c r="I234" s="54">
        <v>152882.21878160327</v>
      </c>
      <c r="J234" s="54">
        <v>1543507.5294415997</v>
      </c>
      <c r="K234" s="54">
        <v>114137.82629809962</v>
      </c>
      <c r="L234" s="54">
        <f t="shared" si="43"/>
        <v>69364524.165876433</v>
      </c>
    </row>
    <row r="235" spans="1:13" outlineLevel="1" x14ac:dyDescent="0.25">
      <c r="A235" s="21">
        <f t="shared" si="36"/>
        <v>231</v>
      </c>
      <c r="B235" s="307"/>
      <c r="C235" s="72" t="s">
        <v>295</v>
      </c>
      <c r="D235" s="95">
        <v>411.1</v>
      </c>
      <c r="E235" s="54">
        <v>-44177570.469838791</v>
      </c>
      <c r="F235" s="54">
        <v>-18777947.929997467</v>
      </c>
      <c r="G235" s="54">
        <v>-3062006.9494301942</v>
      </c>
      <c r="H235" s="54">
        <v>-1530047.2196989662</v>
      </c>
      <c r="I235" s="54">
        <v>-152867.68050339626</v>
      </c>
      <c r="J235" s="54">
        <v>-1543360.750162384</v>
      </c>
      <c r="K235" s="54">
        <v>-114126.97240360561</v>
      </c>
      <c r="L235" s="54">
        <f t="shared" si="43"/>
        <v>-69357927.972034797</v>
      </c>
    </row>
    <row r="236" spans="1:13" outlineLevel="1" x14ac:dyDescent="0.25">
      <c r="A236" s="21">
        <f t="shared" si="36"/>
        <v>232</v>
      </c>
      <c r="B236" s="308"/>
      <c r="C236" s="75" t="s">
        <v>296</v>
      </c>
      <c r="D236" s="97">
        <v>411.4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f t="shared" si="43"/>
        <v>0</v>
      </c>
    </row>
    <row r="237" spans="1:13" outlineLevel="1" x14ac:dyDescent="0.25">
      <c r="A237" s="21">
        <f t="shared" si="36"/>
        <v>233</v>
      </c>
      <c r="B237" s="323" t="s">
        <v>297</v>
      </c>
      <c r="C237" s="323"/>
      <c r="D237" s="323"/>
      <c r="E237" s="45">
        <f>SUM(E231:E236)</f>
        <v>26768734.875562526</v>
      </c>
      <c r="F237" s="45">
        <f t="shared" ref="F237:L237" si="44">SUM(F231:F236)</f>
        <v>9280298.4250623584</v>
      </c>
      <c r="G237" s="45">
        <f t="shared" si="44"/>
        <v>1652339.5734167849</v>
      </c>
      <c r="H237" s="45">
        <f t="shared" si="44"/>
        <v>771598.27755553485</v>
      </c>
      <c r="I237" s="45">
        <f t="shared" si="44"/>
        <v>101966.15744848753</v>
      </c>
      <c r="J237" s="45">
        <f t="shared" si="44"/>
        <v>673646.33902388439</v>
      </c>
      <c r="K237" s="45">
        <f t="shared" si="44"/>
        <v>100603.73853783368</v>
      </c>
      <c r="L237" s="45">
        <f t="shared" si="44"/>
        <v>39349187.386607409</v>
      </c>
      <c r="M237" s="54"/>
    </row>
    <row r="238" spans="1:13" outlineLevel="1" x14ac:dyDescent="0.25">
      <c r="A238" s="21">
        <f t="shared" si="36"/>
        <v>234</v>
      </c>
      <c r="B238" s="301" t="s">
        <v>298</v>
      </c>
      <c r="C238" s="80" t="s">
        <v>299</v>
      </c>
      <c r="D238" s="81">
        <v>411.6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f t="shared" ref="L238:L243" si="45">SUM(E238:K238)</f>
        <v>0</v>
      </c>
    </row>
    <row r="239" spans="1:13" outlineLevel="1" x14ac:dyDescent="0.25">
      <c r="A239" s="21">
        <f t="shared" si="36"/>
        <v>235</v>
      </c>
      <c r="B239" s="302"/>
      <c r="C239" s="64" t="s">
        <v>300</v>
      </c>
      <c r="D239" s="53">
        <v>411.7</v>
      </c>
      <c r="E239" s="54">
        <v>0</v>
      </c>
      <c r="F239" s="54">
        <v>0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f t="shared" si="45"/>
        <v>0</v>
      </c>
    </row>
    <row r="240" spans="1:13" x14ac:dyDescent="0.25">
      <c r="A240" s="21">
        <f t="shared" si="36"/>
        <v>236</v>
      </c>
      <c r="B240" s="302"/>
      <c r="C240" s="64" t="s">
        <v>301</v>
      </c>
      <c r="D240" s="53">
        <v>412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f t="shared" si="45"/>
        <v>0</v>
      </c>
    </row>
    <row r="241" spans="1:14" x14ac:dyDescent="0.25">
      <c r="A241" s="21">
        <f t="shared" si="36"/>
        <v>237</v>
      </c>
      <c r="B241" s="302"/>
      <c r="C241" s="64" t="s">
        <v>302</v>
      </c>
      <c r="D241" s="53">
        <v>413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f t="shared" si="45"/>
        <v>0</v>
      </c>
    </row>
    <row r="242" spans="1:14" x14ac:dyDescent="0.25">
      <c r="A242" s="21">
        <f t="shared" si="36"/>
        <v>238</v>
      </c>
      <c r="B242" s="302"/>
      <c r="C242" s="64" t="s">
        <v>303</v>
      </c>
      <c r="D242" s="192">
        <v>414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f t="shared" si="45"/>
        <v>0</v>
      </c>
    </row>
    <row r="243" spans="1:14" ht="15.6" customHeight="1" outlineLevel="1" x14ac:dyDescent="0.25">
      <c r="A243" s="21">
        <f t="shared" si="36"/>
        <v>239</v>
      </c>
      <c r="B243" s="303"/>
      <c r="C243" s="44" t="s">
        <v>304</v>
      </c>
      <c r="D243" s="193">
        <v>411.1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f t="shared" si="45"/>
        <v>0</v>
      </c>
    </row>
    <row r="244" spans="1:14" outlineLevel="1" x14ac:dyDescent="0.25">
      <c r="A244" s="21">
        <f t="shared" si="36"/>
        <v>240</v>
      </c>
      <c r="B244" s="324" t="s">
        <v>305</v>
      </c>
      <c r="C244" s="316"/>
      <c r="D244" s="317"/>
      <c r="E244" s="45">
        <f>SUM(E238:E243)</f>
        <v>0</v>
      </c>
      <c r="F244" s="45">
        <f t="shared" ref="F244:L244" si="46">SUM(F238:F243)</f>
        <v>0</v>
      </c>
      <c r="G244" s="45">
        <f t="shared" si="46"/>
        <v>0</v>
      </c>
      <c r="H244" s="45">
        <f t="shared" si="46"/>
        <v>0</v>
      </c>
      <c r="I244" s="45">
        <f t="shared" si="46"/>
        <v>0</v>
      </c>
      <c r="J244" s="45">
        <f t="shared" si="46"/>
        <v>0</v>
      </c>
      <c r="K244" s="45">
        <f t="shared" si="46"/>
        <v>0</v>
      </c>
      <c r="L244" s="45">
        <f t="shared" si="46"/>
        <v>0</v>
      </c>
    </row>
    <row r="245" spans="1:14" ht="16.5" outlineLevel="1" thickBot="1" x14ac:dyDescent="0.3">
      <c r="A245" s="21">
        <f t="shared" si="36"/>
        <v>241</v>
      </c>
      <c r="B245" s="270" t="s">
        <v>306</v>
      </c>
      <c r="C245" s="270"/>
      <c r="D245" s="271"/>
      <c r="E245" s="56">
        <f>SUM(E86,E129,E150,E175,E181,E186,E191,E206,E219,E227,E230,E237,E244)</f>
        <v>254200762.8177253</v>
      </c>
      <c r="F245" s="56">
        <f t="shared" ref="F245:L245" si="47">SUM(F86,F129,F150,F175,F181,F186,F191,F206,F219,F227,F230,F237,F244)</f>
        <v>93859071.049010992</v>
      </c>
      <c r="G245" s="56">
        <f t="shared" si="47"/>
        <v>16112231.035944778</v>
      </c>
      <c r="H245" s="56">
        <f t="shared" si="47"/>
        <v>8215780.1124087535</v>
      </c>
      <c r="I245" s="56">
        <f t="shared" si="47"/>
        <v>874246.96267298539</v>
      </c>
      <c r="J245" s="56">
        <f t="shared" si="47"/>
        <v>8506247.7802734785</v>
      </c>
      <c r="K245" s="56">
        <f t="shared" si="47"/>
        <v>837600.10459119477</v>
      </c>
      <c r="L245" s="56">
        <f t="shared" si="47"/>
        <v>382605939.86262745</v>
      </c>
      <c r="M245" s="54"/>
      <c r="N245" s="38"/>
    </row>
    <row r="246" spans="1:14" ht="16.5" outlineLevel="1" thickBot="1" x14ac:dyDescent="0.3">
      <c r="A246" s="21">
        <f t="shared" si="36"/>
        <v>242</v>
      </c>
      <c r="B246" s="325" t="s">
        <v>307</v>
      </c>
      <c r="C246" s="325"/>
      <c r="D246" s="326"/>
      <c r="E246" s="56">
        <f>+E30-E245</f>
        <v>122532616.37777275</v>
      </c>
      <c r="F246" s="56">
        <f t="shared" ref="F246:L246" si="48">+F30-F245</f>
        <v>18159242.12348254</v>
      </c>
      <c r="G246" s="56">
        <f t="shared" si="48"/>
        <v>4227353.5227991007</v>
      </c>
      <c r="H246" s="56">
        <f t="shared" si="48"/>
        <v>493527.5028868299</v>
      </c>
      <c r="I246" s="56">
        <f t="shared" si="48"/>
        <v>623413.3645479402</v>
      </c>
      <c r="J246" s="56">
        <f t="shared" si="48"/>
        <v>-2810180.3841221482</v>
      </c>
      <c r="K246" s="56">
        <f t="shared" si="48"/>
        <v>841735.14144884958</v>
      </c>
      <c r="L246" s="56">
        <f t="shared" si="48"/>
        <v>144067707.64881587</v>
      </c>
      <c r="M246" s="54"/>
    </row>
    <row r="247" spans="1:14" x14ac:dyDescent="0.25">
      <c r="A247" s="21"/>
      <c r="B247" s="194"/>
      <c r="C247" s="194"/>
      <c r="D247" s="194"/>
      <c r="L247" s="102"/>
    </row>
    <row r="248" spans="1:14" x14ac:dyDescent="0.25">
      <c r="A248" s="21"/>
      <c r="B248" s="195"/>
      <c r="C248" s="195"/>
      <c r="D248" s="195"/>
      <c r="L248" s="102"/>
    </row>
    <row r="249" spans="1:14" x14ac:dyDescent="0.25">
      <c r="A249" s="21">
        <f>A246+1</f>
        <v>243</v>
      </c>
      <c r="B249" s="306" t="s">
        <v>308</v>
      </c>
      <c r="C249" s="190" t="s">
        <v>309</v>
      </c>
      <c r="D249" s="74">
        <v>301</v>
      </c>
      <c r="E249" s="54">
        <v>99304.266535946415</v>
      </c>
      <c r="F249" s="54">
        <v>45441.530271171468</v>
      </c>
      <c r="G249" s="54">
        <v>6664.3201962631356</v>
      </c>
      <c r="H249" s="54">
        <v>3376.3681247471177</v>
      </c>
      <c r="I249" s="54">
        <v>330.52263127960765</v>
      </c>
      <c r="J249" s="54">
        <v>3323.0787351588074</v>
      </c>
      <c r="K249" s="54">
        <v>251.87350543343928</v>
      </c>
      <c r="L249" s="54">
        <f>SUM(E249:K249)</f>
        <v>158691.96</v>
      </c>
    </row>
    <row r="250" spans="1:14" x14ac:dyDescent="0.25">
      <c r="A250" s="21">
        <f t="shared" ref="A250:A313" si="49">A249+1</f>
        <v>244</v>
      </c>
      <c r="B250" s="307"/>
      <c r="C250" s="190" t="s">
        <v>310</v>
      </c>
      <c r="D250" s="74">
        <v>302</v>
      </c>
      <c r="E250" s="54">
        <v>590064.01480675431</v>
      </c>
      <c r="F250" s="54">
        <v>270012.68652504578</v>
      </c>
      <c r="G250" s="54">
        <v>39599.260617279833</v>
      </c>
      <c r="H250" s="54">
        <v>20062.313540503001</v>
      </c>
      <c r="I250" s="54">
        <v>1963.9590281525368</v>
      </c>
      <c r="J250" s="54">
        <v>19745.669026989599</v>
      </c>
      <c r="K250" s="54">
        <v>1496.6274564417395</v>
      </c>
      <c r="L250" s="54">
        <f>SUM(E250:K250)</f>
        <v>942944.53100116679</v>
      </c>
    </row>
    <row r="251" spans="1:14" x14ac:dyDescent="0.25">
      <c r="A251" s="21">
        <f t="shared" si="49"/>
        <v>245</v>
      </c>
      <c r="B251" s="307"/>
      <c r="C251" s="107" t="s">
        <v>311</v>
      </c>
      <c r="D251" s="76">
        <v>303</v>
      </c>
      <c r="E251" s="54">
        <v>171102098.81172767</v>
      </c>
      <c r="F251" s="54">
        <v>54217949.972444735</v>
      </c>
      <c r="G251" s="54">
        <v>9192128.7389450688</v>
      </c>
      <c r="H251" s="54">
        <v>4706057.6192179825</v>
      </c>
      <c r="I251" s="54">
        <v>486019.92561520345</v>
      </c>
      <c r="J251" s="54">
        <v>4913373.718735734</v>
      </c>
      <c r="K251" s="54">
        <v>449022.62759368902</v>
      </c>
      <c r="L251" s="54">
        <f>SUM(E251:K251)</f>
        <v>245066651.41428009</v>
      </c>
    </row>
    <row r="252" spans="1:14" x14ac:dyDescent="0.25">
      <c r="A252" s="21">
        <f t="shared" si="49"/>
        <v>246</v>
      </c>
      <c r="B252" s="307"/>
      <c r="C252" s="321" t="s">
        <v>312</v>
      </c>
      <c r="D252" s="322"/>
      <c r="E252" s="45">
        <f t="shared" ref="E252:L252" si="50">SUM(E249:E251)</f>
        <v>171791467.09307039</v>
      </c>
      <c r="F252" s="45">
        <f t="shared" si="50"/>
        <v>54533404.189240955</v>
      </c>
      <c r="G252" s="45">
        <f t="shared" si="50"/>
        <v>9238392.3197586127</v>
      </c>
      <c r="H252" s="45">
        <f t="shared" si="50"/>
        <v>4729496.3008832326</v>
      </c>
      <c r="I252" s="45">
        <f t="shared" si="50"/>
        <v>488314.40727463557</v>
      </c>
      <c r="J252" s="45">
        <f t="shared" si="50"/>
        <v>4936442.4664978823</v>
      </c>
      <c r="K252" s="45">
        <f t="shared" si="50"/>
        <v>450771.12855556421</v>
      </c>
      <c r="L252" s="45">
        <f t="shared" si="50"/>
        <v>246168287.90528125</v>
      </c>
      <c r="M252" s="54"/>
    </row>
    <row r="253" spans="1:14" outlineLevel="1" x14ac:dyDescent="0.25">
      <c r="A253" s="21">
        <f t="shared" si="49"/>
        <v>247</v>
      </c>
      <c r="B253" s="302"/>
      <c r="C253" s="93" t="s">
        <v>313</v>
      </c>
      <c r="D253" s="73">
        <v>304</v>
      </c>
      <c r="E253" s="54">
        <v>1430.609620192404</v>
      </c>
      <c r="F253" s="54">
        <v>467.13366667333349</v>
      </c>
      <c r="G253" s="54">
        <v>88.851397027940564</v>
      </c>
      <c r="H253" s="54">
        <v>25.348180163603274</v>
      </c>
      <c r="I253" s="54">
        <v>10.92770055401108</v>
      </c>
      <c r="J253" s="54">
        <v>19.649435388707779</v>
      </c>
      <c r="K253" s="54">
        <v>0</v>
      </c>
      <c r="L253" s="54">
        <f>SUM(E253:K253)</f>
        <v>2042.5200000000002</v>
      </c>
    </row>
    <row r="254" spans="1:14" outlineLevel="1" x14ac:dyDescent="0.25">
      <c r="A254" s="21">
        <f t="shared" si="49"/>
        <v>248</v>
      </c>
      <c r="B254" s="302"/>
      <c r="C254" s="72" t="s">
        <v>314</v>
      </c>
      <c r="D254" s="74">
        <v>305</v>
      </c>
      <c r="E254" s="54">
        <v>0</v>
      </c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f>SUM(E254:K254)</f>
        <v>0</v>
      </c>
    </row>
    <row r="255" spans="1:14" outlineLevel="1" x14ac:dyDescent="0.25">
      <c r="A255" s="21">
        <f t="shared" si="49"/>
        <v>249</v>
      </c>
      <c r="B255" s="302"/>
      <c r="C255" s="72" t="s">
        <v>315</v>
      </c>
      <c r="D255" s="74">
        <v>311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f>SUM(E255:K255)</f>
        <v>0</v>
      </c>
    </row>
    <row r="256" spans="1:14" outlineLevel="1" x14ac:dyDescent="0.25">
      <c r="A256" s="21">
        <f t="shared" si="49"/>
        <v>250</v>
      </c>
      <c r="B256" s="302"/>
      <c r="C256" s="72" t="s">
        <v>316</v>
      </c>
      <c r="D256" s="74">
        <v>320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f>SUM(E256:K256)</f>
        <v>0</v>
      </c>
    </row>
    <row r="257" spans="1:15" outlineLevel="1" x14ac:dyDescent="0.25">
      <c r="A257" s="21">
        <f t="shared" si="49"/>
        <v>251</v>
      </c>
      <c r="B257" s="302"/>
      <c r="C257" s="75" t="s">
        <v>317</v>
      </c>
      <c r="D257" s="76">
        <v>321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f>SUM(E257:K257)</f>
        <v>0</v>
      </c>
    </row>
    <row r="258" spans="1:15" outlineLevel="1" x14ac:dyDescent="0.25">
      <c r="A258" s="21">
        <f t="shared" si="49"/>
        <v>252</v>
      </c>
      <c r="B258" s="307"/>
      <c r="C258" s="314" t="s">
        <v>318</v>
      </c>
      <c r="D258" s="315"/>
      <c r="E258" s="45">
        <f t="shared" ref="E258:L258" si="51">SUM(E253:E257)</f>
        <v>1430.609620192404</v>
      </c>
      <c r="F258" s="45">
        <f t="shared" si="51"/>
        <v>467.13366667333349</v>
      </c>
      <c r="G258" s="45">
        <f t="shared" si="51"/>
        <v>88.851397027940564</v>
      </c>
      <c r="H258" s="45">
        <f t="shared" si="51"/>
        <v>25.348180163603274</v>
      </c>
      <c r="I258" s="45">
        <f t="shared" si="51"/>
        <v>10.92770055401108</v>
      </c>
      <c r="J258" s="45">
        <f t="shared" si="51"/>
        <v>19.649435388707779</v>
      </c>
      <c r="K258" s="45">
        <f t="shared" si="51"/>
        <v>0</v>
      </c>
      <c r="L258" s="45">
        <f t="shared" si="51"/>
        <v>2042.5200000000002</v>
      </c>
      <c r="M258" s="54"/>
    </row>
    <row r="259" spans="1:15" outlineLevel="1" x14ac:dyDescent="0.25">
      <c r="A259" s="21">
        <f t="shared" si="49"/>
        <v>253</v>
      </c>
      <c r="B259" s="307"/>
      <c r="C259" s="114" t="s">
        <v>319</v>
      </c>
      <c r="D259" s="196">
        <v>350.1</v>
      </c>
      <c r="E259" s="54">
        <v>906252.94295320474</v>
      </c>
      <c r="F259" s="54">
        <v>299019.63572043669</v>
      </c>
      <c r="G259" s="54">
        <v>63436.639328471952</v>
      </c>
      <c r="H259" s="54">
        <v>29217.811023424933</v>
      </c>
      <c r="I259" s="54">
        <v>7334.3355095963343</v>
      </c>
      <c r="J259" s="54">
        <v>30863.435823760359</v>
      </c>
      <c r="K259" s="54">
        <v>6771.3996411048374</v>
      </c>
      <c r="L259" s="54">
        <f t="shared" ref="L259:L271" si="52">SUM(E259:K259)</f>
        <v>1342896.1999999997</v>
      </c>
    </row>
    <row r="260" spans="1:15" outlineLevel="1" x14ac:dyDescent="0.25">
      <c r="A260" s="21">
        <f t="shared" si="49"/>
        <v>254</v>
      </c>
      <c r="B260" s="307"/>
      <c r="C260" s="190" t="s">
        <v>320</v>
      </c>
      <c r="D260" s="187">
        <v>350.2</v>
      </c>
      <c r="E260" s="54">
        <v>25021.904191540038</v>
      </c>
      <c r="F260" s="54">
        <v>8256.0180737226165</v>
      </c>
      <c r="G260" s="54">
        <v>1751.5038421147151</v>
      </c>
      <c r="H260" s="54">
        <v>806.71215889492703</v>
      </c>
      <c r="I260" s="54">
        <v>202.50311114212363</v>
      </c>
      <c r="J260" s="54">
        <v>852.14833254754217</v>
      </c>
      <c r="K260" s="54">
        <v>186.96029003803486</v>
      </c>
      <c r="L260" s="54">
        <f t="shared" si="52"/>
        <v>37077.750000000007</v>
      </c>
    </row>
    <row r="261" spans="1:15" outlineLevel="1" x14ac:dyDescent="0.25">
      <c r="A261" s="21">
        <f t="shared" si="49"/>
        <v>255</v>
      </c>
      <c r="B261" s="307"/>
      <c r="C261" s="190" t="s">
        <v>314</v>
      </c>
      <c r="D261" s="187">
        <v>351</v>
      </c>
      <c r="E261" s="54">
        <v>770565.14800580929</v>
      </c>
      <c r="F261" s="54">
        <v>254249.22660632854</v>
      </c>
      <c r="G261" s="54">
        <v>53938.653389464584</v>
      </c>
      <c r="H261" s="54">
        <v>24843.204152589155</v>
      </c>
      <c r="I261" s="54">
        <v>6236.2096271484179</v>
      </c>
      <c r="J261" s="54">
        <v>26242.439462877108</v>
      </c>
      <c r="K261" s="54">
        <v>5757.5587557831068</v>
      </c>
      <c r="L261" s="54">
        <f t="shared" si="52"/>
        <v>1141832.4400000002</v>
      </c>
    </row>
    <row r="262" spans="1:15" x14ac:dyDescent="0.25">
      <c r="A262" s="21">
        <f t="shared" si="49"/>
        <v>256</v>
      </c>
      <c r="B262" s="307"/>
      <c r="C262" s="190" t="s">
        <v>321</v>
      </c>
      <c r="D262" s="187">
        <v>352</v>
      </c>
      <c r="E262" s="54">
        <v>11351545.594967019</v>
      </c>
      <c r="F262" s="54">
        <v>3745460.9720878294</v>
      </c>
      <c r="G262" s="54">
        <v>794594.83064631629</v>
      </c>
      <c r="H262" s="54">
        <v>365976.53734147828</v>
      </c>
      <c r="I262" s="54">
        <v>91868.439814012789</v>
      </c>
      <c r="J262" s="54">
        <v>386589.30897269899</v>
      </c>
      <c r="K262" s="54">
        <v>84817.216170644664</v>
      </c>
      <c r="L262" s="54">
        <f t="shared" si="52"/>
        <v>16820852.899999999</v>
      </c>
    </row>
    <row r="263" spans="1:15" outlineLevel="1" x14ac:dyDescent="0.25">
      <c r="A263" s="21">
        <f t="shared" si="49"/>
        <v>257</v>
      </c>
      <c r="B263" s="307"/>
      <c r="C263" s="190" t="s">
        <v>322</v>
      </c>
      <c r="D263" s="187">
        <v>352.1</v>
      </c>
      <c r="E263" s="54">
        <v>0</v>
      </c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f t="shared" si="52"/>
        <v>0</v>
      </c>
    </row>
    <row r="264" spans="1:15" outlineLevel="1" x14ac:dyDescent="0.25">
      <c r="A264" s="21">
        <f t="shared" si="49"/>
        <v>258</v>
      </c>
      <c r="B264" s="307"/>
      <c r="C264" s="190" t="s">
        <v>323</v>
      </c>
      <c r="D264" s="187">
        <v>352.2</v>
      </c>
      <c r="E264" s="54">
        <v>1186184.0329378028</v>
      </c>
      <c r="F264" s="54">
        <v>391383.35514875693</v>
      </c>
      <c r="G264" s="54">
        <v>83031.486142774578</v>
      </c>
      <c r="H264" s="54">
        <v>38242.856128490792</v>
      </c>
      <c r="I264" s="54">
        <v>9599.8272241099257</v>
      </c>
      <c r="J264" s="54">
        <v>40396.795464680217</v>
      </c>
      <c r="K264" s="54">
        <v>8863.006953384398</v>
      </c>
      <c r="L264" s="54">
        <f t="shared" si="52"/>
        <v>1757701.3599999999</v>
      </c>
    </row>
    <row r="265" spans="1:15" outlineLevel="1" x14ac:dyDescent="0.25">
      <c r="A265" s="21">
        <f t="shared" si="49"/>
        <v>259</v>
      </c>
      <c r="B265" s="307"/>
      <c r="C265" s="190" t="s">
        <v>324</v>
      </c>
      <c r="D265" s="187">
        <v>352.3</v>
      </c>
      <c r="E265" s="54">
        <v>2824536.2576903366</v>
      </c>
      <c r="F265" s="54">
        <v>931960.34222130117</v>
      </c>
      <c r="G265" s="54">
        <v>197714.21350136888</v>
      </c>
      <c r="H265" s="54">
        <v>91063.722603844246</v>
      </c>
      <c r="I265" s="54">
        <v>22859.066813524569</v>
      </c>
      <c r="J265" s="54">
        <v>96192.673578563292</v>
      </c>
      <c r="K265" s="54">
        <v>21104.553591060219</v>
      </c>
      <c r="L265" s="54">
        <f t="shared" si="52"/>
        <v>4185430.8299999982</v>
      </c>
    </row>
    <row r="266" spans="1:15" outlineLevel="1" x14ac:dyDescent="0.25">
      <c r="A266" s="21">
        <f t="shared" si="49"/>
        <v>260</v>
      </c>
      <c r="B266" s="307"/>
      <c r="C266" s="190" t="s">
        <v>325</v>
      </c>
      <c r="D266" s="187">
        <v>353</v>
      </c>
      <c r="E266" s="54">
        <v>2307580.0830281056</v>
      </c>
      <c r="F266" s="54">
        <v>761389.80975251703</v>
      </c>
      <c r="G266" s="54">
        <v>161527.88974300527</v>
      </c>
      <c r="H266" s="54">
        <v>74396.932237952278</v>
      </c>
      <c r="I266" s="54">
        <v>18675.323126718064</v>
      </c>
      <c r="J266" s="54">
        <v>78587.1652660697</v>
      </c>
      <c r="K266" s="54">
        <v>17241.926845631249</v>
      </c>
      <c r="L266" s="54">
        <f t="shared" si="52"/>
        <v>3419399.129999999</v>
      </c>
    </row>
    <row r="267" spans="1:15" outlineLevel="1" x14ac:dyDescent="0.25">
      <c r="A267" s="21">
        <f t="shared" si="49"/>
        <v>261</v>
      </c>
      <c r="B267" s="307"/>
      <c r="C267" s="190" t="s">
        <v>326</v>
      </c>
      <c r="D267" s="187">
        <v>354</v>
      </c>
      <c r="E267" s="54">
        <v>15095997.60206666</v>
      </c>
      <c r="F267" s="54">
        <v>4980949.015290143</v>
      </c>
      <c r="G267" s="54">
        <v>1056702.0638466813</v>
      </c>
      <c r="H267" s="54">
        <v>486698.56310749077</v>
      </c>
      <c r="I267" s="54">
        <v>122172.41568873526</v>
      </c>
      <c r="J267" s="54">
        <v>514110.72020218812</v>
      </c>
      <c r="K267" s="54">
        <v>112795.25604810307</v>
      </c>
      <c r="L267" s="54">
        <f t="shared" si="52"/>
        <v>22369425.63625</v>
      </c>
    </row>
    <row r="268" spans="1:15" outlineLevel="1" x14ac:dyDescent="0.25">
      <c r="A268" s="21">
        <f t="shared" si="49"/>
        <v>262</v>
      </c>
      <c r="B268" s="307"/>
      <c r="C268" s="190" t="s">
        <v>327</v>
      </c>
      <c r="D268" s="187">
        <v>355</v>
      </c>
      <c r="E268" s="54">
        <v>1902678.9052892015</v>
      </c>
      <c r="F268" s="54">
        <v>627792.00616831984</v>
      </c>
      <c r="G268" s="54">
        <v>133185.28387825095</v>
      </c>
      <c r="H268" s="54">
        <v>61342.821698144224</v>
      </c>
      <c r="I268" s="54">
        <v>15398.444294092675</v>
      </c>
      <c r="J268" s="54">
        <v>64797.812512756849</v>
      </c>
      <c r="K268" s="54">
        <v>14216.559909233103</v>
      </c>
      <c r="L268" s="54">
        <f t="shared" si="52"/>
        <v>2819411.8337499988</v>
      </c>
    </row>
    <row r="269" spans="1:15" outlineLevel="1" x14ac:dyDescent="0.25">
      <c r="A269" s="21">
        <f t="shared" si="49"/>
        <v>263</v>
      </c>
      <c r="B269" s="307"/>
      <c r="C269" s="190" t="s">
        <v>328</v>
      </c>
      <c r="D269" s="187">
        <v>356</v>
      </c>
      <c r="E269" s="54">
        <v>1928877.373458616</v>
      </c>
      <c r="F269" s="54">
        <v>636436.23344434239</v>
      </c>
      <c r="G269" s="54">
        <v>135019.145813977</v>
      </c>
      <c r="H269" s="54">
        <v>62187.466560298009</v>
      </c>
      <c r="I269" s="54">
        <v>15610.469377030131</v>
      </c>
      <c r="J269" s="54">
        <v>65690.030019265192</v>
      </c>
      <c r="K269" s="54">
        <v>14412.311326471843</v>
      </c>
      <c r="L269" s="54">
        <f t="shared" si="52"/>
        <v>2858233.0300000003</v>
      </c>
    </row>
    <row r="270" spans="1:15" outlineLevel="1" x14ac:dyDescent="0.25">
      <c r="A270" s="21">
        <f t="shared" si="49"/>
        <v>264</v>
      </c>
      <c r="B270" s="307"/>
      <c r="C270" s="190" t="s">
        <v>316</v>
      </c>
      <c r="D270" s="117">
        <v>357</v>
      </c>
      <c r="E270" s="54">
        <v>326898.95420580462</v>
      </c>
      <c r="F270" s="54">
        <v>107860.84278576385</v>
      </c>
      <c r="G270" s="54">
        <v>22882.542027650099</v>
      </c>
      <c r="H270" s="54">
        <v>10539.300249459857</v>
      </c>
      <c r="I270" s="54">
        <v>2645.6042173706246</v>
      </c>
      <c r="J270" s="54">
        <v>11132.901661105221</v>
      </c>
      <c r="K270" s="54">
        <v>2442.544852845826</v>
      </c>
      <c r="L270" s="54">
        <f t="shared" si="52"/>
        <v>484402.69000000012</v>
      </c>
    </row>
    <row r="271" spans="1:15" outlineLevel="1" x14ac:dyDescent="0.25">
      <c r="A271" s="21">
        <f t="shared" si="49"/>
        <v>265</v>
      </c>
      <c r="B271" s="307"/>
      <c r="C271" s="197" t="s">
        <v>329</v>
      </c>
      <c r="D271" s="119">
        <v>358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f t="shared" si="52"/>
        <v>0</v>
      </c>
    </row>
    <row r="272" spans="1:15" outlineLevel="1" x14ac:dyDescent="0.25">
      <c r="A272" s="21">
        <f t="shared" si="49"/>
        <v>266</v>
      </c>
      <c r="B272" s="307"/>
      <c r="C272" s="304" t="s">
        <v>330</v>
      </c>
      <c r="D272" s="305"/>
      <c r="E272" s="45">
        <f t="shared" ref="E272:L272" si="53">SUM(E259:E271)</f>
        <v>38626138.798794098</v>
      </c>
      <c r="F272" s="45">
        <f t="shared" si="53"/>
        <v>12744757.457299462</v>
      </c>
      <c r="G272" s="45">
        <f t="shared" si="53"/>
        <v>2703784.2521600756</v>
      </c>
      <c r="H272" s="45">
        <f t="shared" si="53"/>
        <v>1245315.9272620678</v>
      </c>
      <c r="I272" s="45">
        <f t="shared" si="53"/>
        <v>312602.63880348095</v>
      </c>
      <c r="J272" s="45">
        <f t="shared" si="53"/>
        <v>1315455.4312965125</v>
      </c>
      <c r="K272" s="45">
        <f t="shared" si="53"/>
        <v>288609.29438430036</v>
      </c>
      <c r="L272" s="45">
        <f t="shared" si="53"/>
        <v>57236663.799999997</v>
      </c>
      <c r="M272" s="54"/>
      <c r="O272" s="54"/>
    </row>
    <row r="273" spans="1:13" outlineLevel="1" x14ac:dyDescent="0.25">
      <c r="A273" s="21">
        <f t="shared" si="49"/>
        <v>267</v>
      </c>
      <c r="B273" s="307"/>
      <c r="C273" s="190" t="s">
        <v>313</v>
      </c>
      <c r="D273" s="74">
        <v>360</v>
      </c>
      <c r="E273" s="54">
        <v>1193904.2718374364</v>
      </c>
      <c r="F273" s="54">
        <v>389842.81406228105</v>
      </c>
      <c r="G273" s="54">
        <v>74150.251035020672</v>
      </c>
      <c r="H273" s="54">
        <v>21154.129088381756</v>
      </c>
      <c r="I273" s="54">
        <v>9119.6285755715053</v>
      </c>
      <c r="J273" s="54">
        <v>16398.285401308021</v>
      </c>
      <c r="K273" s="54">
        <v>0</v>
      </c>
      <c r="L273" s="54">
        <f t="shared" ref="L273:L282" si="54">SUM(E273:K273)</f>
        <v>1704569.3799999994</v>
      </c>
    </row>
    <row r="274" spans="1:13" outlineLevel="1" x14ac:dyDescent="0.25">
      <c r="A274" s="21">
        <f t="shared" si="49"/>
        <v>268</v>
      </c>
      <c r="B274" s="307"/>
      <c r="C274" s="190" t="s">
        <v>314</v>
      </c>
      <c r="D274" s="74">
        <v>361</v>
      </c>
      <c r="E274" s="54">
        <v>2910641.9376867535</v>
      </c>
      <c r="F274" s="54">
        <v>950405.21294825885</v>
      </c>
      <c r="G274" s="54">
        <v>180772.3076661533</v>
      </c>
      <c r="H274" s="54">
        <v>51572.053750274994</v>
      </c>
      <c r="I274" s="54">
        <v>22232.916000320001</v>
      </c>
      <c r="J274" s="54">
        <v>39977.691948238964</v>
      </c>
      <c r="K274" s="54">
        <v>0</v>
      </c>
      <c r="L274" s="54">
        <f t="shared" si="54"/>
        <v>4155602.1199999996</v>
      </c>
    </row>
    <row r="275" spans="1:13" outlineLevel="1" x14ac:dyDescent="0.25">
      <c r="A275" s="21">
        <f t="shared" si="49"/>
        <v>269</v>
      </c>
      <c r="B275" s="307"/>
      <c r="C275" s="190" t="s">
        <v>331</v>
      </c>
      <c r="D275" s="74">
        <v>362</v>
      </c>
      <c r="E275" s="54">
        <v>2579779.8571531433</v>
      </c>
      <c r="F275" s="54">
        <v>842369.57928458566</v>
      </c>
      <c r="G275" s="54">
        <v>160223.33493169866</v>
      </c>
      <c r="H275" s="54">
        <v>45709.691643732869</v>
      </c>
      <c r="I275" s="54">
        <v>19705.628549070982</v>
      </c>
      <c r="J275" s="54">
        <v>35433.298437768761</v>
      </c>
      <c r="K275" s="54">
        <v>0</v>
      </c>
      <c r="L275" s="54">
        <f t="shared" si="54"/>
        <v>3683221.39</v>
      </c>
    </row>
    <row r="276" spans="1:13" outlineLevel="1" x14ac:dyDescent="0.25">
      <c r="A276" s="21">
        <f t="shared" si="49"/>
        <v>270</v>
      </c>
      <c r="B276" s="307"/>
      <c r="C276" s="190" t="s">
        <v>328</v>
      </c>
      <c r="D276" s="74">
        <v>363</v>
      </c>
      <c r="E276" s="54">
        <v>2790476.6761055226</v>
      </c>
      <c r="F276" s="54">
        <v>911167.92664953298</v>
      </c>
      <c r="G276" s="54">
        <v>173309.15963819277</v>
      </c>
      <c r="H276" s="54">
        <v>49442.911979539589</v>
      </c>
      <c r="I276" s="54">
        <v>21315.034576191523</v>
      </c>
      <c r="J276" s="54">
        <v>38327.221051021028</v>
      </c>
      <c r="K276" s="54">
        <v>0</v>
      </c>
      <c r="L276" s="54">
        <f t="shared" si="54"/>
        <v>3984038.9300000011</v>
      </c>
    </row>
    <row r="277" spans="1:13" outlineLevel="1" x14ac:dyDescent="0.25">
      <c r="A277" s="21">
        <f t="shared" si="49"/>
        <v>271</v>
      </c>
      <c r="B277" s="307"/>
      <c r="C277" s="190" t="s">
        <v>332</v>
      </c>
      <c r="D277" s="95">
        <v>363.1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f t="shared" si="54"/>
        <v>0</v>
      </c>
    </row>
    <row r="278" spans="1:13" outlineLevel="1" x14ac:dyDescent="0.25">
      <c r="A278" s="21">
        <f t="shared" si="49"/>
        <v>272</v>
      </c>
      <c r="B278" s="307"/>
      <c r="C278" s="190" t="s">
        <v>333</v>
      </c>
      <c r="D278" s="95">
        <v>363.2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f t="shared" si="54"/>
        <v>0</v>
      </c>
    </row>
    <row r="279" spans="1:13" outlineLevel="1" x14ac:dyDescent="0.25">
      <c r="A279" s="21">
        <f t="shared" si="49"/>
        <v>273</v>
      </c>
      <c r="B279" s="307"/>
      <c r="C279" s="190" t="s">
        <v>334</v>
      </c>
      <c r="D279" s="95">
        <v>363.3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f t="shared" si="54"/>
        <v>0</v>
      </c>
    </row>
    <row r="280" spans="1:13" outlineLevel="1" x14ac:dyDescent="0.25">
      <c r="A280" s="21">
        <f t="shared" si="49"/>
        <v>274</v>
      </c>
      <c r="B280" s="307"/>
      <c r="C280" s="190" t="s">
        <v>335</v>
      </c>
      <c r="D280" s="95">
        <v>363.4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f t="shared" si="54"/>
        <v>0</v>
      </c>
    </row>
    <row r="281" spans="1:13" outlineLevel="1" x14ac:dyDescent="0.25">
      <c r="A281" s="21">
        <f t="shared" si="49"/>
        <v>275</v>
      </c>
      <c r="B281" s="307"/>
      <c r="C281" s="190" t="s">
        <v>336</v>
      </c>
      <c r="D281" s="95">
        <v>363.5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f t="shared" si="54"/>
        <v>0</v>
      </c>
    </row>
    <row r="282" spans="1:13" outlineLevel="1" x14ac:dyDescent="0.25">
      <c r="A282" s="21">
        <f t="shared" si="49"/>
        <v>276</v>
      </c>
      <c r="B282" s="307"/>
      <c r="C282" s="190" t="s">
        <v>337</v>
      </c>
      <c r="D282" s="95">
        <v>363.6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f t="shared" si="54"/>
        <v>0</v>
      </c>
    </row>
    <row r="283" spans="1:13" outlineLevel="1" x14ac:dyDescent="0.25">
      <c r="A283" s="21">
        <f t="shared" si="49"/>
        <v>277</v>
      </c>
      <c r="B283" s="307"/>
      <c r="C283" s="304" t="s">
        <v>338</v>
      </c>
      <c r="D283" s="305"/>
      <c r="E283" s="45">
        <f t="shared" ref="E283:L283" si="55">SUM(E273:E282)</f>
        <v>9474802.7427828573</v>
      </c>
      <c r="F283" s="45">
        <f t="shared" si="55"/>
        <v>3093785.5329446588</v>
      </c>
      <c r="G283" s="45">
        <f t="shared" si="55"/>
        <v>588455.05327106535</v>
      </c>
      <c r="H283" s="45">
        <f t="shared" si="55"/>
        <v>167878.78646192921</v>
      </c>
      <c r="I283" s="45">
        <f t="shared" si="55"/>
        <v>72373.20770115401</v>
      </c>
      <c r="J283" s="45">
        <f t="shared" si="55"/>
        <v>130136.49683833677</v>
      </c>
      <c r="K283" s="45">
        <f t="shared" si="55"/>
        <v>0</v>
      </c>
      <c r="L283" s="45">
        <f t="shared" si="55"/>
        <v>13527431.82</v>
      </c>
      <c r="M283" s="54"/>
    </row>
    <row r="284" spans="1:13" outlineLevel="1" x14ac:dyDescent="0.25">
      <c r="A284" s="21">
        <f t="shared" si="49"/>
        <v>278</v>
      </c>
      <c r="B284" s="307"/>
      <c r="C284" s="190" t="s">
        <v>339</v>
      </c>
      <c r="D284" s="95">
        <v>364.1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f t="shared" ref="L284:L292" si="56">SUM(E284:K284)</f>
        <v>0</v>
      </c>
    </row>
    <row r="285" spans="1:13" outlineLevel="1" x14ac:dyDescent="0.25">
      <c r="A285" s="21">
        <f t="shared" si="49"/>
        <v>279</v>
      </c>
      <c r="B285" s="307"/>
      <c r="C285" s="190" t="s">
        <v>340</v>
      </c>
      <c r="D285" s="95">
        <v>364.2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f t="shared" si="56"/>
        <v>0</v>
      </c>
    </row>
    <row r="286" spans="1:13" outlineLevel="1" x14ac:dyDescent="0.25">
      <c r="A286" s="21">
        <f t="shared" si="49"/>
        <v>280</v>
      </c>
      <c r="B286" s="307"/>
      <c r="C286" s="190" t="s">
        <v>341</v>
      </c>
      <c r="D286" s="95">
        <v>364.3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f t="shared" si="56"/>
        <v>0</v>
      </c>
    </row>
    <row r="287" spans="1:13" outlineLevel="1" x14ac:dyDescent="0.25">
      <c r="A287" s="21">
        <f t="shared" si="49"/>
        <v>281</v>
      </c>
      <c r="B287" s="307"/>
      <c r="C287" s="190" t="s">
        <v>342</v>
      </c>
      <c r="D287" s="95">
        <v>364.4</v>
      </c>
      <c r="E287" s="54">
        <v>1987108.2524170484</v>
      </c>
      <c r="F287" s="54">
        <v>648845.88424868486</v>
      </c>
      <c r="G287" s="54">
        <v>123414.06193623872</v>
      </c>
      <c r="H287" s="54">
        <v>35208.471462729249</v>
      </c>
      <c r="I287" s="54">
        <v>15178.511065721312</v>
      </c>
      <c r="J287" s="54">
        <v>27292.948869577394</v>
      </c>
      <c r="K287" s="54">
        <v>0</v>
      </c>
      <c r="L287" s="54">
        <f t="shared" si="56"/>
        <v>2837048.1300000008</v>
      </c>
    </row>
    <row r="288" spans="1:13" outlineLevel="1" x14ac:dyDescent="0.25">
      <c r="A288" s="21">
        <f t="shared" si="49"/>
        <v>282</v>
      </c>
      <c r="B288" s="307"/>
      <c r="C288" s="190" t="s">
        <v>335</v>
      </c>
      <c r="D288" s="95">
        <v>364.5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f t="shared" si="56"/>
        <v>0</v>
      </c>
    </row>
    <row r="289" spans="1:13" outlineLevel="1" x14ac:dyDescent="0.25">
      <c r="A289" s="21">
        <f t="shared" si="49"/>
        <v>283</v>
      </c>
      <c r="B289" s="307"/>
      <c r="C289" s="190" t="s">
        <v>343</v>
      </c>
      <c r="D289" s="95">
        <v>364.6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f t="shared" si="56"/>
        <v>0</v>
      </c>
    </row>
    <row r="290" spans="1:13" outlineLevel="1" x14ac:dyDescent="0.25">
      <c r="A290" s="21">
        <f t="shared" si="49"/>
        <v>284</v>
      </c>
      <c r="B290" s="307"/>
      <c r="C290" s="190" t="s">
        <v>344</v>
      </c>
      <c r="D290" s="95">
        <v>364.7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f t="shared" si="56"/>
        <v>0</v>
      </c>
    </row>
    <row r="291" spans="1:13" outlineLevel="1" x14ac:dyDescent="0.25">
      <c r="A291" s="21">
        <f t="shared" si="49"/>
        <v>285</v>
      </c>
      <c r="B291" s="307"/>
      <c r="C291" s="190" t="s">
        <v>336</v>
      </c>
      <c r="D291" s="95">
        <v>364.8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f t="shared" si="56"/>
        <v>0</v>
      </c>
    </row>
    <row r="292" spans="1:13" outlineLevel="1" x14ac:dyDescent="0.25">
      <c r="A292" s="21">
        <f t="shared" si="49"/>
        <v>286</v>
      </c>
      <c r="B292" s="307"/>
      <c r="C292" s="190" t="s">
        <v>345</v>
      </c>
      <c r="D292" s="95">
        <v>364.9</v>
      </c>
      <c r="E292" s="54">
        <v>960115.1812556251</v>
      </c>
      <c r="F292" s="54">
        <v>313504.20039000775</v>
      </c>
      <c r="G292" s="54">
        <v>59630.226134522687</v>
      </c>
      <c r="H292" s="54">
        <v>17011.749570791413</v>
      </c>
      <c r="I292" s="54">
        <v>7333.832409648192</v>
      </c>
      <c r="J292" s="54">
        <v>13187.190239404788</v>
      </c>
      <c r="K292" s="54">
        <v>0</v>
      </c>
      <c r="L292" s="54">
        <f t="shared" si="56"/>
        <v>1370782.38</v>
      </c>
    </row>
    <row r="293" spans="1:13" outlineLevel="1" x14ac:dyDescent="0.25">
      <c r="A293" s="21">
        <f t="shared" si="49"/>
        <v>287</v>
      </c>
      <c r="B293" s="307"/>
      <c r="C293" s="304" t="s">
        <v>346</v>
      </c>
      <c r="D293" s="305"/>
      <c r="E293" s="45">
        <f t="shared" ref="E293:L293" si="57">SUM(E284:E292)</f>
        <v>2947223.4336726735</v>
      </c>
      <c r="F293" s="45">
        <f t="shared" si="57"/>
        <v>962350.08463869267</v>
      </c>
      <c r="G293" s="45">
        <f t="shared" si="57"/>
        <v>183044.28807076142</v>
      </c>
      <c r="H293" s="45">
        <f t="shared" si="57"/>
        <v>52220.221033520662</v>
      </c>
      <c r="I293" s="45">
        <f t="shared" si="57"/>
        <v>22512.343475369504</v>
      </c>
      <c r="J293" s="45">
        <f t="shared" si="57"/>
        <v>40480.139108982185</v>
      </c>
      <c r="K293" s="45">
        <f t="shared" si="57"/>
        <v>0</v>
      </c>
      <c r="L293" s="45">
        <f t="shared" si="57"/>
        <v>4207830.5100000007</v>
      </c>
      <c r="M293" s="54"/>
    </row>
    <row r="294" spans="1:13" outlineLevel="1" x14ac:dyDescent="0.25">
      <c r="A294" s="21">
        <f t="shared" si="49"/>
        <v>288</v>
      </c>
      <c r="B294" s="307"/>
      <c r="C294" s="190" t="s">
        <v>313</v>
      </c>
      <c r="D294" s="95">
        <v>365.1</v>
      </c>
    </row>
    <row r="295" spans="1:13" outlineLevel="1" x14ac:dyDescent="0.25">
      <c r="A295" s="21">
        <f t="shared" si="49"/>
        <v>289</v>
      </c>
      <c r="B295" s="307"/>
      <c r="C295" s="190" t="s">
        <v>320</v>
      </c>
      <c r="D295" s="95">
        <v>365.2</v>
      </c>
    </row>
    <row r="296" spans="1:13" outlineLevel="1" x14ac:dyDescent="0.25">
      <c r="A296" s="21">
        <f t="shared" si="49"/>
        <v>290</v>
      </c>
      <c r="B296" s="307"/>
      <c r="C296" s="190" t="s">
        <v>314</v>
      </c>
      <c r="D296" s="74">
        <v>366</v>
      </c>
    </row>
    <row r="297" spans="1:13" x14ac:dyDescent="0.25">
      <c r="A297" s="21">
        <f t="shared" si="49"/>
        <v>291</v>
      </c>
      <c r="B297" s="307"/>
      <c r="C297" s="190" t="s">
        <v>347</v>
      </c>
      <c r="D297" s="74">
        <v>367</v>
      </c>
    </row>
    <row r="298" spans="1:13" outlineLevel="1" x14ac:dyDescent="0.25">
      <c r="A298" s="21">
        <f t="shared" si="49"/>
        <v>292</v>
      </c>
      <c r="B298" s="307"/>
      <c r="C298" s="190" t="s">
        <v>326</v>
      </c>
      <c r="D298" s="74">
        <v>368</v>
      </c>
    </row>
    <row r="299" spans="1:13" outlineLevel="1" x14ac:dyDescent="0.25">
      <c r="A299" s="21">
        <f t="shared" si="49"/>
        <v>293</v>
      </c>
      <c r="B299" s="307"/>
      <c r="C299" s="190" t="s">
        <v>348</v>
      </c>
      <c r="D299" s="74">
        <v>369</v>
      </c>
    </row>
    <row r="300" spans="1:13" ht="14.45" customHeight="1" outlineLevel="1" x14ac:dyDescent="0.25">
      <c r="A300" s="21">
        <f t="shared" si="49"/>
        <v>294</v>
      </c>
      <c r="B300" s="307"/>
      <c r="C300" s="190" t="s">
        <v>349</v>
      </c>
      <c r="D300" s="74">
        <v>370</v>
      </c>
    </row>
    <row r="301" spans="1:13" ht="14.45" customHeight="1" outlineLevel="1" x14ac:dyDescent="0.25">
      <c r="A301" s="21">
        <f t="shared" si="49"/>
        <v>295</v>
      </c>
      <c r="B301" s="307"/>
      <c r="C301" s="190" t="s">
        <v>316</v>
      </c>
      <c r="D301" s="74">
        <v>371</v>
      </c>
    </row>
    <row r="302" spans="1:13" ht="14.45" customHeight="1" outlineLevel="1" x14ac:dyDescent="0.25">
      <c r="A302" s="21">
        <f t="shared" si="49"/>
        <v>296</v>
      </c>
      <c r="B302" s="307"/>
      <c r="C302" s="197" t="s">
        <v>350</v>
      </c>
      <c r="D302" s="123">
        <v>372</v>
      </c>
    </row>
    <row r="303" spans="1:13" ht="14.45" customHeight="1" outlineLevel="1" x14ac:dyDescent="0.25">
      <c r="A303" s="21">
        <f t="shared" si="49"/>
        <v>297</v>
      </c>
      <c r="B303" s="307"/>
      <c r="C303" s="304" t="s">
        <v>351</v>
      </c>
      <c r="D303" s="305"/>
      <c r="E303" s="45">
        <f t="shared" ref="E303:L303" si="58">SUM(E294:E302)</f>
        <v>0</v>
      </c>
      <c r="F303" s="45">
        <f t="shared" si="58"/>
        <v>0</v>
      </c>
      <c r="G303" s="45">
        <f t="shared" si="58"/>
        <v>0</v>
      </c>
      <c r="H303" s="45">
        <f t="shared" si="58"/>
        <v>0</v>
      </c>
      <c r="I303" s="45">
        <f t="shared" si="58"/>
        <v>0</v>
      </c>
      <c r="J303" s="45">
        <f t="shared" si="58"/>
        <v>0</v>
      </c>
      <c r="K303" s="45">
        <f t="shared" si="58"/>
        <v>0</v>
      </c>
      <c r="L303" s="45">
        <f t="shared" si="58"/>
        <v>0</v>
      </c>
    </row>
    <row r="304" spans="1:13" ht="14.45" customHeight="1" outlineLevel="1" x14ac:dyDescent="0.25">
      <c r="A304" s="21">
        <f t="shared" si="49"/>
        <v>298</v>
      </c>
      <c r="B304" s="307"/>
      <c r="C304" s="190" t="s">
        <v>313</v>
      </c>
      <c r="D304" s="74">
        <v>374</v>
      </c>
      <c r="E304" s="54">
        <v>15479077.697869159</v>
      </c>
      <c r="F304" s="54">
        <v>5177702.8013658039</v>
      </c>
      <c r="G304" s="54">
        <v>1515830.5181618978</v>
      </c>
      <c r="H304" s="54">
        <v>701121.87622015434</v>
      </c>
      <c r="I304" s="54">
        <v>61795.547760854883</v>
      </c>
      <c r="J304" s="54">
        <v>843032.99731069838</v>
      </c>
      <c r="K304" s="54">
        <v>30210.731311435055</v>
      </c>
      <c r="L304" s="54">
        <f t="shared" ref="L304:L318" si="59">SUM(E304:K304)</f>
        <v>23808772.170000006</v>
      </c>
    </row>
    <row r="305" spans="1:13" ht="14.45" customHeight="1" outlineLevel="1" x14ac:dyDescent="0.25">
      <c r="A305" s="21">
        <f t="shared" si="49"/>
        <v>299</v>
      </c>
      <c r="B305" s="307"/>
      <c r="C305" s="190" t="s">
        <v>314</v>
      </c>
      <c r="D305" s="74">
        <v>375</v>
      </c>
      <c r="E305" s="54">
        <v>12820465.823880605</v>
      </c>
      <c r="F305" s="54">
        <v>4288405.4920312902</v>
      </c>
      <c r="G305" s="54">
        <v>1255478.7650923843</v>
      </c>
      <c r="H305" s="54">
        <v>580700.5577401371</v>
      </c>
      <c r="I305" s="54">
        <v>51181.841941725121</v>
      </c>
      <c r="J305" s="54">
        <v>698237.70778754295</v>
      </c>
      <c r="K305" s="54">
        <v>25021.881526314093</v>
      </c>
      <c r="L305" s="54">
        <f t="shared" si="59"/>
        <v>19719492.07</v>
      </c>
    </row>
    <row r="306" spans="1:13" ht="14.45" customHeight="1" outlineLevel="1" x14ac:dyDescent="0.25">
      <c r="A306" s="21">
        <f t="shared" si="49"/>
        <v>300</v>
      </c>
      <c r="B306" s="307"/>
      <c r="C306" s="190" t="s">
        <v>347</v>
      </c>
      <c r="D306" s="74">
        <v>376</v>
      </c>
      <c r="E306" s="54">
        <v>1508576108.4984088</v>
      </c>
      <c r="F306" s="54">
        <v>504613963.15111113</v>
      </c>
      <c r="G306" s="54">
        <v>147731392.58462369</v>
      </c>
      <c r="H306" s="54">
        <v>68330667.514958292</v>
      </c>
      <c r="I306" s="54">
        <v>6022534.9845250193</v>
      </c>
      <c r="J306" s="54">
        <v>82161189.654975072</v>
      </c>
      <c r="K306" s="54">
        <v>2944308.9805647512</v>
      </c>
      <c r="L306" s="54">
        <f t="shared" si="59"/>
        <v>2320380165.3691669</v>
      </c>
    </row>
    <row r="307" spans="1:13" ht="14.45" customHeight="1" x14ac:dyDescent="0.25">
      <c r="A307" s="21">
        <f t="shared" si="49"/>
        <v>301</v>
      </c>
      <c r="B307" s="307"/>
      <c r="C307" s="190" t="s">
        <v>326</v>
      </c>
      <c r="D307" s="74">
        <v>377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f t="shared" si="59"/>
        <v>0</v>
      </c>
    </row>
    <row r="308" spans="1:13" outlineLevel="1" x14ac:dyDescent="0.25">
      <c r="A308" s="21">
        <f t="shared" si="49"/>
        <v>302</v>
      </c>
      <c r="B308" s="307"/>
      <c r="C308" s="190" t="s">
        <v>352</v>
      </c>
      <c r="D308" s="74">
        <v>378</v>
      </c>
      <c r="E308" s="54">
        <v>88266670.978751659</v>
      </c>
      <c r="F308" s="54">
        <v>29524923.80452545</v>
      </c>
      <c r="G308" s="54">
        <v>8643752.3099044412</v>
      </c>
      <c r="H308" s="54">
        <v>3998022.0509422575</v>
      </c>
      <c r="I308" s="54">
        <v>352378.05434040638</v>
      </c>
      <c r="J308" s="54">
        <v>4807244.8275195183</v>
      </c>
      <c r="K308" s="54">
        <v>172271.28984958783</v>
      </c>
      <c r="L308" s="54">
        <f t="shared" si="59"/>
        <v>135765263.3158333</v>
      </c>
    </row>
    <row r="309" spans="1:13" outlineLevel="1" x14ac:dyDescent="0.25">
      <c r="A309" s="21">
        <f t="shared" si="49"/>
        <v>303</v>
      </c>
      <c r="B309" s="307"/>
      <c r="C309" s="190" t="s">
        <v>353</v>
      </c>
      <c r="D309" s="74">
        <v>379</v>
      </c>
      <c r="E309" s="54">
        <v>0</v>
      </c>
      <c r="F309" s="54">
        <v>0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f t="shared" si="59"/>
        <v>0</v>
      </c>
    </row>
    <row r="310" spans="1:13" outlineLevel="1" x14ac:dyDescent="0.25">
      <c r="A310" s="21">
        <f t="shared" si="49"/>
        <v>304</v>
      </c>
      <c r="B310" s="307"/>
      <c r="C310" s="190" t="s">
        <v>354</v>
      </c>
      <c r="D310" s="74">
        <v>380</v>
      </c>
      <c r="E310" s="54">
        <v>728487299.6933732</v>
      </c>
      <c r="F310" s="54">
        <v>619325922.49037659</v>
      </c>
      <c r="G310" s="54">
        <v>10764114.562557405</v>
      </c>
      <c r="H310" s="54">
        <v>13260455.52933717</v>
      </c>
      <c r="I310" s="54">
        <v>991781.22944323672</v>
      </c>
      <c r="J310" s="54">
        <v>1179509.210207249</v>
      </c>
      <c r="K310" s="54">
        <v>2645359.1251218989</v>
      </c>
      <c r="L310" s="54">
        <f t="shared" si="59"/>
        <v>1376654441.8404167</v>
      </c>
    </row>
    <row r="311" spans="1:13" outlineLevel="1" x14ac:dyDescent="0.25">
      <c r="A311" s="21">
        <f t="shared" si="49"/>
        <v>305</v>
      </c>
      <c r="B311" s="307"/>
      <c r="C311" s="190" t="s">
        <v>355</v>
      </c>
      <c r="D311" s="74">
        <v>381</v>
      </c>
      <c r="E311" s="54">
        <v>93921187.433724076</v>
      </c>
      <c r="F311" s="54">
        <v>25457857.595875997</v>
      </c>
      <c r="G311" s="54">
        <v>418015.53323341446</v>
      </c>
      <c r="H311" s="54">
        <v>3142.2815835684914</v>
      </c>
      <c r="I311" s="54">
        <v>51200.272971790568</v>
      </c>
      <c r="J311" s="54">
        <v>0</v>
      </c>
      <c r="K311" s="54">
        <v>1047.4271945228304</v>
      </c>
      <c r="L311" s="54">
        <f t="shared" si="59"/>
        <v>119852450.54458337</v>
      </c>
    </row>
    <row r="312" spans="1:13" outlineLevel="1" x14ac:dyDescent="0.25">
      <c r="A312" s="21">
        <f t="shared" si="49"/>
        <v>306</v>
      </c>
      <c r="B312" s="307"/>
      <c r="C312" s="190" t="s">
        <v>356</v>
      </c>
      <c r="D312" s="74">
        <v>382</v>
      </c>
      <c r="E312" s="54">
        <v>189917776.01187557</v>
      </c>
      <c r="F312" s="54">
        <v>14790719.589404048</v>
      </c>
      <c r="G312" s="54">
        <v>102916.87474114118</v>
      </c>
      <c r="H312" s="54">
        <v>661.13624030711662</v>
      </c>
      <c r="I312" s="54">
        <v>11900.452325528098</v>
      </c>
      <c r="J312" s="54">
        <v>0</v>
      </c>
      <c r="K312" s="54">
        <v>220.37874676903888</v>
      </c>
      <c r="L312" s="54">
        <f t="shared" si="59"/>
        <v>204824194.44333336</v>
      </c>
    </row>
    <row r="313" spans="1:13" outlineLevel="1" x14ac:dyDescent="0.25">
      <c r="A313" s="21">
        <f t="shared" si="49"/>
        <v>307</v>
      </c>
      <c r="B313" s="307"/>
      <c r="C313" s="190" t="s">
        <v>357</v>
      </c>
      <c r="D313" s="74">
        <v>383</v>
      </c>
      <c r="E313" s="54">
        <v>15485873.23087295</v>
      </c>
      <c r="F313" s="54">
        <v>4197531.635101472</v>
      </c>
      <c r="G313" s="54">
        <v>68923.059142074344</v>
      </c>
      <c r="H313" s="54">
        <v>518.10433394686584</v>
      </c>
      <c r="I313" s="54">
        <v>8441.9816049146466</v>
      </c>
      <c r="J313" s="54">
        <v>0</v>
      </c>
      <c r="K313" s="54">
        <v>172.70144464895526</v>
      </c>
      <c r="L313" s="54">
        <f t="shared" si="59"/>
        <v>19761460.71250001</v>
      </c>
    </row>
    <row r="314" spans="1:13" outlineLevel="1" x14ac:dyDescent="0.25">
      <c r="A314" s="21">
        <f t="shared" ref="A314:A377" si="60">A313+1</f>
        <v>308</v>
      </c>
      <c r="B314" s="307"/>
      <c r="C314" s="190" t="s">
        <v>358</v>
      </c>
      <c r="D314" s="74">
        <v>384</v>
      </c>
      <c r="E314" s="54">
        <v>65302571.322094217</v>
      </c>
      <c r="F314" s="54">
        <v>17700623.328847237</v>
      </c>
      <c r="G314" s="54">
        <v>290642.50483396935</v>
      </c>
      <c r="H314" s="54">
        <v>2184.8006060388052</v>
      </c>
      <c r="I314" s="54">
        <v>35599.097166551575</v>
      </c>
      <c r="J314" s="54">
        <v>0</v>
      </c>
      <c r="K314" s="54">
        <v>728.26686867960166</v>
      </c>
      <c r="L314" s="54">
        <f t="shared" si="59"/>
        <v>83332349.320416704</v>
      </c>
    </row>
    <row r="315" spans="1:13" outlineLevel="1" x14ac:dyDescent="0.25">
      <c r="A315" s="21">
        <f t="shared" si="60"/>
        <v>309</v>
      </c>
      <c r="B315" s="307"/>
      <c r="C315" s="190" t="s">
        <v>359</v>
      </c>
      <c r="D315" s="74">
        <v>385</v>
      </c>
      <c r="E315" s="54">
        <v>211382.39052029533</v>
      </c>
      <c r="F315" s="54">
        <v>26885855.11829786</v>
      </c>
      <c r="G315" s="54">
        <v>11236658.806124737</v>
      </c>
      <c r="H315" s="54">
        <v>5689563.905758122</v>
      </c>
      <c r="I315" s="54">
        <v>1215959.0967435264</v>
      </c>
      <c r="J315" s="54">
        <v>1257746.5058391793</v>
      </c>
      <c r="K315" s="54">
        <v>923425.69379960978</v>
      </c>
      <c r="L315" s="54">
        <f t="shared" si="59"/>
        <v>47420591.517083324</v>
      </c>
    </row>
    <row r="316" spans="1:13" outlineLevel="1" x14ac:dyDescent="0.25">
      <c r="A316" s="21">
        <f t="shared" si="60"/>
        <v>310</v>
      </c>
      <c r="B316" s="307"/>
      <c r="C316" s="190" t="s">
        <v>360</v>
      </c>
      <c r="D316" s="74">
        <v>386</v>
      </c>
      <c r="E316" s="54">
        <v>919877.31126225309</v>
      </c>
      <c r="F316" s="54">
        <v>307696.06719469227</v>
      </c>
      <c r="G316" s="54">
        <v>90081.471815855257</v>
      </c>
      <c r="H316" s="54">
        <v>41665.667616186511</v>
      </c>
      <c r="I316" s="54">
        <v>3672.3326435694867</v>
      </c>
      <c r="J316" s="54">
        <v>50099.039620317722</v>
      </c>
      <c r="K316" s="54">
        <v>1795.3373471246816</v>
      </c>
      <c r="L316" s="54">
        <f t="shared" si="59"/>
        <v>1414887.2274999989</v>
      </c>
    </row>
    <row r="317" spans="1:13" outlineLevel="1" x14ac:dyDescent="0.25">
      <c r="A317" s="21">
        <f t="shared" si="60"/>
        <v>311</v>
      </c>
      <c r="B317" s="307"/>
      <c r="C317" s="190" t="s">
        <v>316</v>
      </c>
      <c r="D317" s="74">
        <v>387</v>
      </c>
      <c r="E317" s="54">
        <v>3474550.2792231794</v>
      </c>
      <c r="F317" s="54">
        <v>1162226.1393969688</v>
      </c>
      <c r="G317" s="54">
        <v>340254.72660166741</v>
      </c>
      <c r="H317" s="54">
        <v>157379.09314361581</v>
      </c>
      <c r="I317" s="54">
        <v>13871.093738148542</v>
      </c>
      <c r="J317" s="54">
        <v>189233.53143989111</v>
      </c>
      <c r="K317" s="54">
        <v>6781.3281231951596</v>
      </c>
      <c r="L317" s="54">
        <f t="shared" si="59"/>
        <v>5344296.1916666673</v>
      </c>
    </row>
    <row r="318" spans="1:13" outlineLevel="1" x14ac:dyDescent="0.25">
      <c r="A318" s="21">
        <f t="shared" si="60"/>
        <v>312</v>
      </c>
      <c r="B318" s="307"/>
      <c r="C318" s="190" t="s">
        <v>361</v>
      </c>
      <c r="D318" s="74">
        <v>388</v>
      </c>
      <c r="E318" s="54">
        <v>7272892.592041255</v>
      </c>
      <c r="F318" s="54">
        <v>2432759.6955617345</v>
      </c>
      <c r="G318" s="54">
        <v>712217.6631910922</v>
      </c>
      <c r="H318" s="54">
        <v>329424.28478032496</v>
      </c>
      <c r="I318" s="54">
        <v>29034.829484247737</v>
      </c>
      <c r="J318" s="54">
        <v>396101.66449589847</v>
      </c>
      <c r="K318" s="54">
        <v>14194.605663445391</v>
      </c>
      <c r="L318" s="54">
        <f t="shared" si="59"/>
        <v>11186625.335217999</v>
      </c>
    </row>
    <row r="319" spans="1:13" outlineLevel="1" x14ac:dyDescent="0.25">
      <c r="A319" s="21">
        <f t="shared" si="60"/>
        <v>313</v>
      </c>
      <c r="B319" s="307"/>
      <c r="C319" s="304" t="s">
        <v>362</v>
      </c>
      <c r="D319" s="305"/>
      <c r="E319" s="45">
        <f t="shared" ref="E319:L319" si="61">SUM(E304:E318)</f>
        <v>2730135733.2638974</v>
      </c>
      <c r="F319" s="45">
        <f t="shared" si="61"/>
        <v>1255866186.9090903</v>
      </c>
      <c r="G319" s="45">
        <f t="shared" si="61"/>
        <v>183170279.38002375</v>
      </c>
      <c r="H319" s="45">
        <f t="shared" si="61"/>
        <v>93095506.803260118</v>
      </c>
      <c r="I319" s="45">
        <f t="shared" si="61"/>
        <v>8849350.8146895207</v>
      </c>
      <c r="J319" s="45">
        <f t="shared" si="61"/>
        <v>91582395.139195383</v>
      </c>
      <c r="K319" s="45">
        <f t="shared" si="61"/>
        <v>6765537.7475619838</v>
      </c>
      <c r="L319" s="45">
        <f t="shared" si="61"/>
        <v>4369464990.0577183</v>
      </c>
      <c r="M319" s="54"/>
    </row>
    <row r="320" spans="1:13" outlineLevel="1" x14ac:dyDescent="0.25">
      <c r="A320" s="21">
        <f t="shared" si="60"/>
        <v>314</v>
      </c>
      <c r="B320" s="307"/>
      <c r="C320" s="190" t="s">
        <v>313</v>
      </c>
      <c r="D320" s="74">
        <v>389</v>
      </c>
      <c r="E320" s="54">
        <v>11474322.490887407</v>
      </c>
      <c r="F320" s="54">
        <v>5250638.1749680638</v>
      </c>
      <c r="G320" s="54">
        <v>770043.03824928822</v>
      </c>
      <c r="H320" s="54">
        <v>390129.62949862215</v>
      </c>
      <c r="I320" s="54">
        <v>38190.939766581534</v>
      </c>
      <c r="J320" s="54">
        <v>383972.19374275295</v>
      </c>
      <c r="K320" s="54">
        <v>29103.259397292924</v>
      </c>
      <c r="L320" s="54">
        <f t="shared" ref="L320:L331" si="62">SUM(E320:K320)</f>
        <v>18336399.726510011</v>
      </c>
    </row>
    <row r="321" spans="1:15" outlineLevel="1" x14ac:dyDescent="0.25">
      <c r="A321" s="21">
        <f t="shared" si="60"/>
        <v>315</v>
      </c>
      <c r="B321" s="307"/>
      <c r="C321" s="190" t="s">
        <v>314</v>
      </c>
      <c r="D321" s="74">
        <v>390</v>
      </c>
      <c r="E321" s="54">
        <v>53006230.449378565</v>
      </c>
      <c r="F321" s="54">
        <v>24255596.557417054</v>
      </c>
      <c r="G321" s="54">
        <v>3557253.9270878267</v>
      </c>
      <c r="H321" s="54">
        <v>1802224.1455003188</v>
      </c>
      <c r="I321" s="54">
        <v>176425.0356353019</v>
      </c>
      <c r="J321" s="54">
        <v>1773779.5502824262</v>
      </c>
      <c r="K321" s="54">
        <v>134444.02278793234</v>
      </c>
      <c r="L321" s="54">
        <f t="shared" si="62"/>
        <v>84705953.68808943</v>
      </c>
    </row>
    <row r="322" spans="1:15" outlineLevel="1" x14ac:dyDescent="0.25">
      <c r="A322" s="21">
        <f t="shared" si="60"/>
        <v>316</v>
      </c>
      <c r="B322" s="307"/>
      <c r="C322" s="190" t="s">
        <v>363</v>
      </c>
      <c r="D322" s="74">
        <v>391</v>
      </c>
      <c r="E322" s="54">
        <v>31971903.21956528</v>
      </c>
      <c r="F322" s="54">
        <v>10064833.066565959</v>
      </c>
      <c r="G322" s="54">
        <v>2354130.2327982946</v>
      </c>
      <c r="H322" s="54">
        <v>1235320.5377805037</v>
      </c>
      <c r="I322" s="54">
        <v>131644.49254715527</v>
      </c>
      <c r="J322" s="54">
        <v>1373018.4938932988</v>
      </c>
      <c r="K322" s="54">
        <v>145784.11741461002</v>
      </c>
      <c r="L322" s="54">
        <f t="shared" si="62"/>
        <v>47276634.160565093</v>
      </c>
    </row>
    <row r="323" spans="1:15" x14ac:dyDescent="0.25">
      <c r="A323" s="21">
        <f t="shared" si="60"/>
        <v>317</v>
      </c>
      <c r="B323" s="307"/>
      <c r="C323" s="190" t="s">
        <v>364</v>
      </c>
      <c r="D323" s="74">
        <v>392</v>
      </c>
      <c r="E323" s="54">
        <v>3031691.035746105</v>
      </c>
      <c r="F323" s="54">
        <v>954383.72794511053</v>
      </c>
      <c r="G323" s="54">
        <v>223227.10896315926</v>
      </c>
      <c r="H323" s="54">
        <v>117137.54339060994</v>
      </c>
      <c r="I323" s="54">
        <v>12483.005006605988</v>
      </c>
      <c r="J323" s="54">
        <v>130194.55961891686</v>
      </c>
      <c r="K323" s="54">
        <v>13823.775171744068</v>
      </c>
      <c r="L323" s="54">
        <f t="shared" si="62"/>
        <v>4482940.7558422517</v>
      </c>
    </row>
    <row r="324" spans="1:15" outlineLevel="1" x14ac:dyDescent="0.25">
      <c r="A324" s="21">
        <f t="shared" si="60"/>
        <v>318</v>
      </c>
      <c r="B324" s="307"/>
      <c r="C324" s="190" t="s">
        <v>365</v>
      </c>
      <c r="D324" s="74">
        <v>393</v>
      </c>
      <c r="E324" s="54">
        <v>19731.266414331709</v>
      </c>
      <c r="F324" s="54">
        <v>9029.0072252922073</v>
      </c>
      <c r="G324" s="54">
        <v>1324.1674486894303</v>
      </c>
      <c r="H324" s="54">
        <v>670.86764049687292</v>
      </c>
      <c r="I324" s="54">
        <v>65.673211446389871</v>
      </c>
      <c r="J324" s="54">
        <v>660.27930245559185</v>
      </c>
      <c r="K324" s="54">
        <v>50.046019287800092</v>
      </c>
      <c r="L324" s="54">
        <f t="shared" si="62"/>
        <v>31531.307261999998</v>
      </c>
    </row>
    <row r="325" spans="1:15" outlineLevel="1" x14ac:dyDescent="0.25">
      <c r="A325" s="21">
        <f t="shared" si="60"/>
        <v>319</v>
      </c>
      <c r="B325" s="307"/>
      <c r="C325" s="190" t="s">
        <v>366</v>
      </c>
      <c r="D325" s="74">
        <v>394</v>
      </c>
      <c r="E325" s="54">
        <v>5328744.1754181385</v>
      </c>
      <c r="F325" s="54">
        <v>1677501.6554910138</v>
      </c>
      <c r="G325" s="54">
        <v>392361.93354054028</v>
      </c>
      <c r="H325" s="54">
        <v>205890.37428475506</v>
      </c>
      <c r="I325" s="54">
        <v>21941.134316246953</v>
      </c>
      <c r="J325" s="54">
        <v>228840.43692456736</v>
      </c>
      <c r="K325" s="54">
        <v>24297.779872741019</v>
      </c>
      <c r="L325" s="54">
        <f t="shared" si="62"/>
        <v>7879577.4898480037</v>
      </c>
    </row>
    <row r="326" spans="1:15" outlineLevel="1" x14ac:dyDescent="0.25">
      <c r="A326" s="21">
        <f t="shared" si="60"/>
        <v>320</v>
      </c>
      <c r="B326" s="307"/>
      <c r="C326" s="190" t="s">
        <v>367</v>
      </c>
      <c r="D326" s="74">
        <v>395</v>
      </c>
      <c r="E326" s="54">
        <v>1747641.9798076022</v>
      </c>
      <c r="F326" s="54">
        <v>799719.17319232365</v>
      </c>
      <c r="G326" s="54">
        <v>117284.44454753755</v>
      </c>
      <c r="H326" s="54">
        <v>59420.233187628364</v>
      </c>
      <c r="I326" s="54">
        <v>5816.8218330439786</v>
      </c>
      <c r="J326" s="54">
        <v>58482.400629455828</v>
      </c>
      <c r="K326" s="54">
        <v>4432.6868024088117</v>
      </c>
      <c r="L326" s="54">
        <f t="shared" si="62"/>
        <v>2792797.74</v>
      </c>
    </row>
    <row r="327" spans="1:15" outlineLevel="1" x14ac:dyDescent="0.25">
      <c r="A327" s="21">
        <f t="shared" si="60"/>
        <v>321</v>
      </c>
      <c r="B327" s="307"/>
      <c r="C327" s="190" t="s">
        <v>368</v>
      </c>
      <c r="D327" s="74">
        <v>396</v>
      </c>
      <c r="E327" s="54">
        <v>151025.38443164216</v>
      </c>
      <c r="F327" s="54">
        <v>69109.060645259917</v>
      </c>
      <c r="G327" s="54">
        <v>10135.330079215359</v>
      </c>
      <c r="H327" s="54">
        <v>5134.8981449663597</v>
      </c>
      <c r="I327" s="54">
        <v>502.67032015478873</v>
      </c>
      <c r="J327" s="54">
        <v>5053.8537867585592</v>
      </c>
      <c r="K327" s="54">
        <v>383.05799250287913</v>
      </c>
      <c r="L327" s="54">
        <f t="shared" si="62"/>
        <v>241344.2554005</v>
      </c>
    </row>
    <row r="328" spans="1:15" outlineLevel="1" x14ac:dyDescent="0.25">
      <c r="A328" s="21">
        <f t="shared" si="60"/>
        <v>322</v>
      </c>
      <c r="B328" s="307"/>
      <c r="C328" s="190" t="s">
        <v>349</v>
      </c>
      <c r="D328" s="74">
        <v>397</v>
      </c>
      <c r="E328" s="54">
        <v>18835010.940048069</v>
      </c>
      <c r="F328" s="54">
        <v>5929307.3551692357</v>
      </c>
      <c r="G328" s="54">
        <v>1386844.8301169567</v>
      </c>
      <c r="H328" s="54">
        <v>727741.3447605893</v>
      </c>
      <c r="I328" s="54">
        <v>77553.264198716672</v>
      </c>
      <c r="J328" s="54">
        <v>808860.77302845754</v>
      </c>
      <c r="K328" s="54">
        <v>85883.077636401256</v>
      </c>
      <c r="L328" s="54">
        <f t="shared" si="62"/>
        <v>27851201.58495843</v>
      </c>
    </row>
    <row r="329" spans="1:15" outlineLevel="1" x14ac:dyDescent="0.25">
      <c r="A329" s="21">
        <f t="shared" si="60"/>
        <v>323</v>
      </c>
      <c r="B329" s="307"/>
      <c r="C329" s="190" t="s">
        <v>369</v>
      </c>
      <c r="D329" s="74">
        <v>398</v>
      </c>
      <c r="E329" s="54">
        <v>258590.65116393787</v>
      </c>
      <c r="F329" s="54">
        <v>81404.967313516507</v>
      </c>
      <c r="G329" s="54">
        <v>19040.345069338695</v>
      </c>
      <c r="H329" s="54">
        <v>9991.3458409746127</v>
      </c>
      <c r="I329" s="54">
        <v>1064.7484704345954</v>
      </c>
      <c r="J329" s="54">
        <v>11105.055084075317</v>
      </c>
      <c r="K329" s="54">
        <v>1179.1105957225077</v>
      </c>
      <c r="L329" s="54">
        <f t="shared" si="62"/>
        <v>382376.22353800008</v>
      </c>
    </row>
    <row r="330" spans="1:15" outlineLevel="1" x14ac:dyDescent="0.25">
      <c r="A330" s="21">
        <f t="shared" si="60"/>
        <v>324</v>
      </c>
      <c r="B330" s="307"/>
      <c r="C330" s="190" t="s">
        <v>533</v>
      </c>
      <c r="D330" s="74">
        <v>399</v>
      </c>
      <c r="E330" s="54">
        <v>120912.61144471701</v>
      </c>
      <c r="F330" s="54">
        <v>38063.584813083777</v>
      </c>
      <c r="G330" s="54">
        <v>8902.943067662387</v>
      </c>
      <c r="H330" s="54">
        <v>4671.7841965356674</v>
      </c>
      <c r="I330" s="54">
        <v>497.85836229012455</v>
      </c>
      <c r="J330" s="54">
        <v>5192.5357873890216</v>
      </c>
      <c r="K330" s="54">
        <v>551.33215632207896</v>
      </c>
      <c r="L330" s="54">
        <f t="shared" si="62"/>
        <v>178792.64982800011</v>
      </c>
    </row>
    <row r="331" spans="1:15" outlineLevel="1" x14ac:dyDescent="0.25">
      <c r="A331" s="21">
        <f t="shared" si="60"/>
        <v>325</v>
      </c>
      <c r="B331" s="307"/>
      <c r="C331" s="197" t="s">
        <v>371</v>
      </c>
      <c r="D331" s="125">
        <v>399.1</v>
      </c>
      <c r="E331" s="54">
        <v>0</v>
      </c>
      <c r="F331" s="54">
        <v>0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f t="shared" si="62"/>
        <v>0</v>
      </c>
    </row>
    <row r="332" spans="1:15" outlineLevel="1" x14ac:dyDescent="0.25">
      <c r="A332" s="21">
        <f t="shared" si="60"/>
        <v>326</v>
      </c>
      <c r="B332" s="308"/>
      <c r="C332" s="304" t="s">
        <v>372</v>
      </c>
      <c r="D332" s="305"/>
      <c r="E332" s="45">
        <f t="shared" ref="E332:L332" si="63">SUM(E320:E331)</f>
        <v>125945804.20430578</v>
      </c>
      <c r="F332" s="45">
        <f t="shared" si="63"/>
        <v>49129586.330745906</v>
      </c>
      <c r="G332" s="45">
        <f t="shared" si="63"/>
        <v>8840548.3009685092</v>
      </c>
      <c r="H332" s="45">
        <f t="shared" si="63"/>
        <v>4558332.7042260012</v>
      </c>
      <c r="I332" s="45">
        <f t="shared" si="63"/>
        <v>466185.64366797823</v>
      </c>
      <c r="J332" s="45">
        <f t="shared" si="63"/>
        <v>4779160.132080554</v>
      </c>
      <c r="K332" s="45">
        <f t="shared" si="63"/>
        <v>439932.26584696566</v>
      </c>
      <c r="L332" s="45">
        <f t="shared" si="63"/>
        <v>194159549.58184177</v>
      </c>
      <c r="M332" s="54"/>
    </row>
    <row r="333" spans="1:15" ht="16.5" outlineLevel="1" thickBot="1" x14ac:dyDescent="0.3">
      <c r="A333" s="21">
        <f t="shared" si="60"/>
        <v>327</v>
      </c>
      <c r="B333" s="270" t="s">
        <v>373</v>
      </c>
      <c r="C333" s="270"/>
      <c r="D333" s="271"/>
      <c r="E333" s="56">
        <f t="shared" ref="E333:L333" si="64">E332+E319+E303+E293+E283+E272+E258+E252</f>
        <v>3078922600.1461439</v>
      </c>
      <c r="F333" s="56">
        <f t="shared" si="64"/>
        <v>1376330537.6376266</v>
      </c>
      <c r="G333" s="56">
        <f t="shared" si="64"/>
        <v>204724592.4456498</v>
      </c>
      <c r="H333" s="56">
        <f t="shared" si="64"/>
        <v>103848776.09130703</v>
      </c>
      <c r="I333" s="56">
        <f t="shared" si="64"/>
        <v>10211349.983312691</v>
      </c>
      <c r="J333" s="56">
        <f t="shared" si="64"/>
        <v>102784089.45445304</v>
      </c>
      <c r="K333" s="56">
        <f t="shared" si="64"/>
        <v>7944850.4363488145</v>
      </c>
      <c r="L333" s="56">
        <f t="shared" si="64"/>
        <v>4884766796.1948414</v>
      </c>
      <c r="M333" s="54"/>
      <c r="N333" s="54"/>
      <c r="O333" s="54"/>
    </row>
    <row r="334" spans="1:15" outlineLevel="1" x14ac:dyDescent="0.25">
      <c r="A334" s="21">
        <f t="shared" si="60"/>
        <v>328</v>
      </c>
      <c r="B334" s="306" t="s">
        <v>374</v>
      </c>
      <c r="C334" s="198" t="s">
        <v>375</v>
      </c>
      <c r="D334" s="199">
        <v>101.1</v>
      </c>
      <c r="M334" s="54"/>
    </row>
    <row r="335" spans="1:15" outlineLevel="1" x14ac:dyDescent="0.25">
      <c r="A335" s="21">
        <f t="shared" si="60"/>
        <v>329</v>
      </c>
      <c r="B335" s="307"/>
      <c r="C335" s="200" t="s">
        <v>376</v>
      </c>
      <c r="D335" s="201">
        <v>101.1</v>
      </c>
    </row>
    <row r="336" spans="1:15" outlineLevel="1" x14ac:dyDescent="0.25">
      <c r="A336" s="21">
        <f t="shared" si="60"/>
        <v>330</v>
      </c>
      <c r="B336" s="307"/>
      <c r="C336" s="202" t="s">
        <v>377</v>
      </c>
      <c r="D336" s="201">
        <v>101.1</v>
      </c>
    </row>
    <row r="337" spans="1:12" x14ac:dyDescent="0.25">
      <c r="A337" s="21">
        <f t="shared" si="60"/>
        <v>331</v>
      </c>
      <c r="B337" s="307"/>
      <c r="C337" s="200" t="s">
        <v>378</v>
      </c>
      <c r="D337" s="201">
        <v>101.1</v>
      </c>
    </row>
    <row r="338" spans="1:12" x14ac:dyDescent="0.25">
      <c r="A338" s="21">
        <f t="shared" si="60"/>
        <v>332</v>
      </c>
      <c r="B338" s="307"/>
      <c r="C338" s="200" t="s">
        <v>379</v>
      </c>
      <c r="D338" s="201">
        <v>101.1</v>
      </c>
    </row>
    <row r="339" spans="1:12" outlineLevel="1" x14ac:dyDescent="0.25">
      <c r="A339" s="21">
        <f t="shared" si="60"/>
        <v>333</v>
      </c>
      <c r="B339" s="308"/>
      <c r="C339" s="203" t="s">
        <v>380</v>
      </c>
      <c r="D339" s="204">
        <v>101.1</v>
      </c>
    </row>
    <row r="340" spans="1:12" outlineLevel="1" x14ac:dyDescent="0.25">
      <c r="A340" s="21">
        <f t="shared" si="60"/>
        <v>334</v>
      </c>
      <c r="B340" s="298" t="s">
        <v>381</v>
      </c>
      <c r="C340" s="316"/>
      <c r="D340" s="317"/>
      <c r="E340" s="45">
        <f t="shared" ref="E340:L340" si="65">SUM(E334:E339)</f>
        <v>0</v>
      </c>
      <c r="F340" s="45">
        <f t="shared" si="65"/>
        <v>0</v>
      </c>
      <c r="G340" s="45">
        <f t="shared" si="65"/>
        <v>0</v>
      </c>
      <c r="H340" s="45">
        <f t="shared" si="65"/>
        <v>0</v>
      </c>
      <c r="I340" s="45">
        <f t="shared" si="65"/>
        <v>0</v>
      </c>
      <c r="J340" s="45">
        <f t="shared" si="65"/>
        <v>0</v>
      </c>
      <c r="K340" s="45">
        <f t="shared" si="65"/>
        <v>0</v>
      </c>
      <c r="L340" s="45">
        <f t="shared" si="65"/>
        <v>0</v>
      </c>
    </row>
    <row r="341" spans="1:12" outlineLevel="1" x14ac:dyDescent="0.25">
      <c r="A341" s="21">
        <f t="shared" si="60"/>
        <v>335</v>
      </c>
      <c r="B341" s="135" t="s">
        <v>382</v>
      </c>
      <c r="C341" s="136" t="s">
        <v>382</v>
      </c>
      <c r="D341" s="137">
        <v>102</v>
      </c>
    </row>
    <row r="342" spans="1:12" outlineLevel="1" x14ac:dyDescent="0.25">
      <c r="A342" s="21">
        <f t="shared" si="60"/>
        <v>336</v>
      </c>
      <c r="B342" s="298" t="s">
        <v>383</v>
      </c>
      <c r="C342" s="309"/>
      <c r="D342" s="310"/>
      <c r="E342" s="45">
        <f t="shared" ref="E342:L342" si="66">SUM(E341)</f>
        <v>0</v>
      </c>
      <c r="F342" s="45">
        <f t="shared" si="66"/>
        <v>0</v>
      </c>
      <c r="G342" s="45">
        <f t="shared" si="66"/>
        <v>0</v>
      </c>
      <c r="H342" s="45">
        <f t="shared" si="66"/>
        <v>0</v>
      </c>
      <c r="I342" s="45">
        <f t="shared" si="66"/>
        <v>0</v>
      </c>
      <c r="J342" s="45">
        <f t="shared" si="66"/>
        <v>0</v>
      </c>
      <c r="K342" s="45">
        <f t="shared" si="66"/>
        <v>0</v>
      </c>
      <c r="L342" s="45">
        <f t="shared" si="66"/>
        <v>0</v>
      </c>
    </row>
    <row r="343" spans="1:12" x14ac:dyDescent="0.25">
      <c r="A343" s="21">
        <f t="shared" si="60"/>
        <v>337</v>
      </c>
      <c r="B343" s="306" t="s">
        <v>384</v>
      </c>
      <c r="C343" s="205" t="s">
        <v>375</v>
      </c>
      <c r="D343" s="199">
        <v>104</v>
      </c>
    </row>
    <row r="344" spans="1:12" x14ac:dyDescent="0.25">
      <c r="A344" s="21">
        <f t="shared" si="60"/>
        <v>338</v>
      </c>
      <c r="B344" s="307"/>
      <c r="C344" s="200" t="s">
        <v>385</v>
      </c>
      <c r="D344" s="201">
        <v>104</v>
      </c>
    </row>
    <row r="345" spans="1:12" x14ac:dyDescent="0.25">
      <c r="A345" s="21">
        <f t="shared" si="60"/>
        <v>339</v>
      </c>
      <c r="B345" s="307"/>
      <c r="C345" s="202" t="s">
        <v>377</v>
      </c>
      <c r="D345" s="201">
        <v>104</v>
      </c>
    </row>
    <row r="346" spans="1:12" x14ac:dyDescent="0.25">
      <c r="A346" s="21">
        <f t="shared" si="60"/>
        <v>340</v>
      </c>
      <c r="B346" s="307"/>
      <c r="C346" s="206" t="s">
        <v>378</v>
      </c>
      <c r="D346" s="201">
        <v>104</v>
      </c>
    </row>
    <row r="347" spans="1:12" x14ac:dyDescent="0.25">
      <c r="A347" s="21">
        <f t="shared" si="60"/>
        <v>341</v>
      </c>
      <c r="B347" s="307"/>
      <c r="C347" s="206" t="s">
        <v>379</v>
      </c>
      <c r="D347" s="201">
        <v>104</v>
      </c>
    </row>
    <row r="348" spans="1:12" outlineLevel="1" x14ac:dyDescent="0.25">
      <c r="A348" s="21">
        <f t="shared" si="60"/>
        <v>342</v>
      </c>
      <c r="B348" s="308"/>
      <c r="C348" s="207" t="s">
        <v>380</v>
      </c>
      <c r="D348" s="204">
        <v>104</v>
      </c>
    </row>
    <row r="349" spans="1:12" outlineLevel="1" x14ac:dyDescent="0.25">
      <c r="A349" s="21">
        <f t="shared" si="60"/>
        <v>343</v>
      </c>
      <c r="B349" s="298" t="s">
        <v>386</v>
      </c>
      <c r="C349" s="299"/>
      <c r="D349" s="300"/>
      <c r="E349" s="45">
        <f t="shared" ref="E349:L349" si="67">SUM(E343:E348)</f>
        <v>0</v>
      </c>
      <c r="F349" s="45">
        <f t="shared" si="67"/>
        <v>0</v>
      </c>
      <c r="G349" s="45">
        <f t="shared" si="67"/>
        <v>0</v>
      </c>
      <c r="H349" s="45">
        <f t="shared" si="67"/>
        <v>0</v>
      </c>
      <c r="I349" s="45">
        <f t="shared" si="67"/>
        <v>0</v>
      </c>
      <c r="J349" s="45">
        <f t="shared" si="67"/>
        <v>0</v>
      </c>
      <c r="K349" s="45">
        <f t="shared" si="67"/>
        <v>0</v>
      </c>
      <c r="L349" s="45">
        <f t="shared" si="67"/>
        <v>0</v>
      </c>
    </row>
    <row r="350" spans="1:12" outlineLevel="1" x14ac:dyDescent="0.25">
      <c r="A350" s="21">
        <f t="shared" si="60"/>
        <v>344</v>
      </c>
      <c r="B350" s="306" t="s">
        <v>387</v>
      </c>
      <c r="C350" s="198" t="s">
        <v>375</v>
      </c>
      <c r="D350" s="199">
        <v>105</v>
      </c>
      <c r="L350" s="54">
        <f t="shared" ref="L350:L355" si="68">SUM(E350:K350)</f>
        <v>0</v>
      </c>
    </row>
    <row r="351" spans="1:12" outlineLevel="1" x14ac:dyDescent="0.25">
      <c r="A351" s="21">
        <f t="shared" si="60"/>
        <v>345</v>
      </c>
      <c r="B351" s="327"/>
      <c r="C351" s="200" t="s">
        <v>385</v>
      </c>
      <c r="D351" s="201">
        <v>105</v>
      </c>
      <c r="E351" s="54">
        <v>4717316.6985259708</v>
      </c>
      <c r="F351" s="54">
        <v>1540334.5644672893</v>
      </c>
      <c r="G351" s="54">
        <v>292980.12048240961</v>
      </c>
      <c r="H351" s="54">
        <v>83583.524027280539</v>
      </c>
      <c r="I351" s="54">
        <v>36033.187231744632</v>
      </c>
      <c r="J351" s="54">
        <v>64792.385265305311</v>
      </c>
      <c r="K351" s="54">
        <v>0</v>
      </c>
      <c r="L351" s="54">
        <f t="shared" si="68"/>
        <v>6735040.4800000004</v>
      </c>
    </row>
    <row r="352" spans="1:12" outlineLevel="1" x14ac:dyDescent="0.25">
      <c r="A352" s="21">
        <f t="shared" si="60"/>
        <v>346</v>
      </c>
      <c r="B352" s="327"/>
      <c r="C352" s="202" t="s">
        <v>377</v>
      </c>
      <c r="D352" s="201">
        <v>105</v>
      </c>
      <c r="L352" s="54">
        <f t="shared" si="68"/>
        <v>0</v>
      </c>
    </row>
    <row r="353" spans="1:13" x14ac:dyDescent="0.25">
      <c r="A353" s="21">
        <f t="shared" si="60"/>
        <v>347</v>
      </c>
      <c r="B353" s="327"/>
      <c r="C353" s="200" t="s">
        <v>378</v>
      </c>
      <c r="D353" s="201">
        <v>105</v>
      </c>
      <c r="L353" s="54">
        <f t="shared" si="68"/>
        <v>0</v>
      </c>
    </row>
    <row r="354" spans="1:13" x14ac:dyDescent="0.25">
      <c r="A354" s="21">
        <f t="shared" si="60"/>
        <v>348</v>
      </c>
      <c r="B354" s="327"/>
      <c r="C354" s="200" t="s">
        <v>379</v>
      </c>
      <c r="D354" s="201">
        <v>105</v>
      </c>
      <c r="E354" s="54">
        <v>399150.6760270138</v>
      </c>
      <c r="F354" s="54">
        <v>184354.10559977219</v>
      </c>
      <c r="G354" s="54">
        <v>26596.962195223448</v>
      </c>
      <c r="H354" s="54">
        <v>13544.337613911521</v>
      </c>
      <c r="I354" s="54">
        <v>1289.3382476984477</v>
      </c>
      <c r="J354" s="54">
        <v>13265.465260272395</v>
      </c>
      <c r="K354" s="54">
        <v>992.25505610829964</v>
      </c>
      <c r="L354" s="54">
        <f t="shared" si="68"/>
        <v>639193.14000000013</v>
      </c>
    </row>
    <row r="355" spans="1:13" outlineLevel="1" x14ac:dyDescent="0.25">
      <c r="A355" s="21">
        <f t="shared" si="60"/>
        <v>349</v>
      </c>
      <c r="B355" s="328"/>
      <c r="C355" s="203" t="s">
        <v>380</v>
      </c>
      <c r="D355" s="204">
        <v>105</v>
      </c>
      <c r="L355" s="54">
        <f t="shared" si="68"/>
        <v>0</v>
      </c>
    </row>
    <row r="356" spans="1:13" outlineLevel="1" x14ac:dyDescent="0.25">
      <c r="A356" s="21">
        <f t="shared" si="60"/>
        <v>350</v>
      </c>
      <c r="B356" s="298" t="s">
        <v>388</v>
      </c>
      <c r="C356" s="299"/>
      <c r="D356" s="300"/>
      <c r="E356" s="45">
        <f t="shared" ref="E356:L356" si="69">SUM(E350:E355)</f>
        <v>5116467.3745529847</v>
      </c>
      <c r="F356" s="45">
        <f t="shared" si="69"/>
        <v>1724688.6700670614</v>
      </c>
      <c r="G356" s="45">
        <f t="shared" si="69"/>
        <v>319577.08267763304</v>
      </c>
      <c r="H356" s="45">
        <f t="shared" si="69"/>
        <v>97127.861641192052</v>
      </c>
      <c r="I356" s="45">
        <f t="shared" si="69"/>
        <v>37322.52547944308</v>
      </c>
      <c r="J356" s="45">
        <f t="shared" si="69"/>
        <v>78057.850525577698</v>
      </c>
      <c r="K356" s="45">
        <f t="shared" si="69"/>
        <v>992.25505610829964</v>
      </c>
      <c r="L356" s="45">
        <f t="shared" si="69"/>
        <v>7374233.620000001</v>
      </c>
      <c r="M356" s="54"/>
    </row>
    <row r="357" spans="1:13" outlineLevel="1" x14ac:dyDescent="0.25">
      <c r="A357" s="21">
        <f t="shared" si="60"/>
        <v>351</v>
      </c>
      <c r="B357" s="141" t="s">
        <v>389</v>
      </c>
      <c r="C357" s="142" t="s">
        <v>389</v>
      </c>
      <c r="D357" s="143">
        <v>106</v>
      </c>
      <c r="E357" s="54">
        <v>79896709.585968524</v>
      </c>
      <c r="F357" s="54">
        <v>36469917.693047367</v>
      </c>
      <c r="G357" s="54">
        <v>5339295.7388044242</v>
      </c>
      <c r="H357" s="54">
        <v>2721469.1813316909</v>
      </c>
      <c r="I357" s="54">
        <v>260520.48181021961</v>
      </c>
      <c r="J357" s="54">
        <v>2679494.6290412243</v>
      </c>
      <c r="K357" s="54">
        <v>204112.71939769061</v>
      </c>
      <c r="L357" s="54">
        <f>SUM(E357:K357)</f>
        <v>127571520.02940117</v>
      </c>
      <c r="M357" s="54"/>
    </row>
    <row r="358" spans="1:13" outlineLevel="1" x14ac:dyDescent="0.25">
      <c r="A358" s="21">
        <f t="shared" si="60"/>
        <v>352</v>
      </c>
      <c r="B358" s="298" t="s">
        <v>390</v>
      </c>
      <c r="C358" s="299"/>
      <c r="D358" s="300"/>
      <c r="E358" s="45">
        <f t="shared" ref="E358:L358" si="70">SUM(E357)</f>
        <v>79896709.585968524</v>
      </c>
      <c r="F358" s="45">
        <f t="shared" si="70"/>
        <v>36469917.693047367</v>
      </c>
      <c r="G358" s="45">
        <f t="shared" si="70"/>
        <v>5339295.7388044242</v>
      </c>
      <c r="H358" s="45">
        <f t="shared" si="70"/>
        <v>2721469.1813316909</v>
      </c>
      <c r="I358" s="45">
        <f t="shared" si="70"/>
        <v>260520.48181021961</v>
      </c>
      <c r="J358" s="45">
        <f t="shared" si="70"/>
        <v>2679494.6290412243</v>
      </c>
      <c r="K358" s="45">
        <f t="shared" si="70"/>
        <v>204112.71939769061</v>
      </c>
      <c r="L358" s="45">
        <f t="shared" si="70"/>
        <v>127571520.02940117</v>
      </c>
      <c r="M358" s="54"/>
    </row>
    <row r="359" spans="1:13" x14ac:dyDescent="0.25">
      <c r="A359" s="21">
        <f t="shared" si="60"/>
        <v>353</v>
      </c>
      <c r="B359" s="306" t="s">
        <v>391</v>
      </c>
      <c r="C359" s="198" t="s">
        <v>375</v>
      </c>
      <c r="D359" s="199">
        <v>107</v>
      </c>
      <c r="L359" s="54">
        <f t="shared" ref="L359:L364" si="71">SUM(E359:K359)</f>
        <v>0</v>
      </c>
    </row>
    <row r="360" spans="1:13" x14ac:dyDescent="0.25">
      <c r="A360" s="21">
        <f t="shared" si="60"/>
        <v>354</v>
      </c>
      <c r="B360" s="307"/>
      <c r="C360" s="200" t="s">
        <v>385</v>
      </c>
      <c r="D360" s="201">
        <v>107</v>
      </c>
      <c r="L360" s="54">
        <f t="shared" si="71"/>
        <v>0</v>
      </c>
    </row>
    <row r="361" spans="1:13" x14ac:dyDescent="0.25">
      <c r="A361" s="21">
        <f t="shared" si="60"/>
        <v>355</v>
      </c>
      <c r="B361" s="307"/>
      <c r="C361" s="202" t="s">
        <v>377</v>
      </c>
      <c r="D361" s="201">
        <v>107</v>
      </c>
      <c r="L361" s="54">
        <f t="shared" si="71"/>
        <v>0</v>
      </c>
    </row>
    <row r="362" spans="1:13" x14ac:dyDescent="0.25">
      <c r="A362" s="21">
        <f t="shared" si="60"/>
        <v>356</v>
      </c>
      <c r="B362" s="307"/>
      <c r="C362" s="200" t="s">
        <v>378</v>
      </c>
      <c r="D362" s="201">
        <v>107</v>
      </c>
      <c r="L362" s="54">
        <f t="shared" si="71"/>
        <v>0</v>
      </c>
    </row>
    <row r="363" spans="1:13" x14ac:dyDescent="0.25">
      <c r="A363" s="21">
        <f t="shared" si="60"/>
        <v>357</v>
      </c>
      <c r="B363" s="307"/>
      <c r="C363" s="200" t="s">
        <v>379</v>
      </c>
      <c r="D363" s="201">
        <v>107</v>
      </c>
      <c r="L363" s="54">
        <f t="shared" si="71"/>
        <v>0</v>
      </c>
    </row>
    <row r="364" spans="1:13" outlineLevel="2" x14ac:dyDescent="0.25">
      <c r="A364" s="21">
        <f t="shared" si="60"/>
        <v>358</v>
      </c>
      <c r="B364" s="308"/>
      <c r="C364" s="200" t="s">
        <v>380</v>
      </c>
      <c r="D364" s="201">
        <v>107</v>
      </c>
      <c r="L364" s="54">
        <f t="shared" si="71"/>
        <v>0</v>
      </c>
    </row>
    <row r="365" spans="1:13" outlineLevel="2" x14ac:dyDescent="0.25">
      <c r="A365" s="21">
        <f t="shared" si="60"/>
        <v>359</v>
      </c>
      <c r="B365" s="298" t="s">
        <v>392</v>
      </c>
      <c r="C365" s="299"/>
      <c r="D365" s="300"/>
      <c r="E365" s="45">
        <f t="shared" ref="E365:L365" si="72">SUM(E359:E364)</f>
        <v>0</v>
      </c>
      <c r="F365" s="45">
        <f t="shared" si="72"/>
        <v>0</v>
      </c>
      <c r="G365" s="45">
        <f t="shared" si="72"/>
        <v>0</v>
      </c>
      <c r="H365" s="45">
        <f t="shared" si="72"/>
        <v>0</v>
      </c>
      <c r="I365" s="45">
        <f t="shared" si="72"/>
        <v>0</v>
      </c>
      <c r="J365" s="45">
        <f t="shared" si="72"/>
        <v>0</v>
      </c>
      <c r="K365" s="45">
        <f t="shared" si="72"/>
        <v>0</v>
      </c>
      <c r="L365" s="45">
        <f t="shared" si="72"/>
        <v>0</v>
      </c>
    </row>
    <row r="366" spans="1:13" ht="15.6" customHeight="1" outlineLevel="2" x14ac:dyDescent="0.25">
      <c r="A366" s="21">
        <f t="shared" si="60"/>
        <v>360</v>
      </c>
      <c r="B366" s="306" t="s">
        <v>534</v>
      </c>
      <c r="C366" s="208" t="s">
        <v>535</v>
      </c>
      <c r="D366" s="151">
        <v>108</v>
      </c>
      <c r="L366" s="54">
        <f>SUM(E366:K366)</f>
        <v>0</v>
      </c>
    </row>
    <row r="367" spans="1:13" ht="15.6" customHeight="1" outlineLevel="2" x14ac:dyDescent="0.25">
      <c r="A367" s="21">
        <f t="shared" si="60"/>
        <v>361</v>
      </c>
      <c r="B367" s="307"/>
      <c r="C367" s="208" t="s">
        <v>536</v>
      </c>
      <c r="D367" s="151">
        <v>108</v>
      </c>
      <c r="L367" s="54">
        <f>SUM(E367:K367)</f>
        <v>0</v>
      </c>
    </row>
    <row r="368" spans="1:13" ht="15.6" customHeight="1" outlineLevel="2" x14ac:dyDescent="0.25">
      <c r="A368" s="21">
        <f t="shared" si="60"/>
        <v>362</v>
      </c>
      <c r="B368" s="307"/>
      <c r="C368" s="208" t="s">
        <v>537</v>
      </c>
      <c r="D368" s="151">
        <v>108</v>
      </c>
      <c r="L368" s="54">
        <f>SUM(E368:K368)</f>
        <v>0</v>
      </c>
    </row>
    <row r="369" spans="1:13" ht="15.6" customHeight="1" outlineLevel="2" x14ac:dyDescent="0.25">
      <c r="A369" s="21">
        <f t="shared" si="60"/>
        <v>363</v>
      </c>
      <c r="B369" s="307"/>
      <c r="C369" s="354" t="s">
        <v>312</v>
      </c>
      <c r="D369" s="305"/>
      <c r="E369" s="45">
        <f t="shared" ref="E369:L369" si="73">SUM(E366:E368)</f>
        <v>0</v>
      </c>
      <c r="F369" s="45">
        <f t="shared" si="73"/>
        <v>0</v>
      </c>
      <c r="G369" s="45">
        <f t="shared" si="73"/>
        <v>0</v>
      </c>
      <c r="H369" s="45">
        <f t="shared" si="73"/>
        <v>0</v>
      </c>
      <c r="I369" s="45">
        <f t="shared" si="73"/>
        <v>0</v>
      </c>
      <c r="J369" s="45">
        <f t="shared" si="73"/>
        <v>0</v>
      </c>
      <c r="K369" s="45">
        <f t="shared" si="73"/>
        <v>0</v>
      </c>
      <c r="L369" s="45">
        <f t="shared" si="73"/>
        <v>0</v>
      </c>
    </row>
    <row r="370" spans="1:13" ht="15.6" customHeight="1" outlineLevel="2" x14ac:dyDescent="0.25">
      <c r="A370" s="21">
        <f t="shared" si="60"/>
        <v>364</v>
      </c>
      <c r="B370" s="307"/>
      <c r="C370" s="145" t="s">
        <v>393</v>
      </c>
      <c r="D370" s="146">
        <v>108</v>
      </c>
      <c r="E370" s="54">
        <v>0</v>
      </c>
      <c r="F370" s="54">
        <v>0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f>SUM(E370:K370)</f>
        <v>0</v>
      </c>
    </row>
    <row r="371" spans="1:13" ht="15.6" customHeight="1" outlineLevel="2" x14ac:dyDescent="0.25">
      <c r="A371" s="21">
        <f t="shared" si="60"/>
        <v>365</v>
      </c>
      <c r="B371" s="307"/>
      <c r="C371" s="147" t="s">
        <v>394</v>
      </c>
      <c r="D371" s="123">
        <v>108</v>
      </c>
      <c r="E371" s="54">
        <v>-345821.33381067624</v>
      </c>
      <c r="F371" s="54">
        <v>-112920.24420688413</v>
      </c>
      <c r="G371" s="54">
        <v>-21478.052571051423</v>
      </c>
      <c r="H371" s="54">
        <v>-6127.416836936738</v>
      </c>
      <c r="I371" s="54">
        <v>-2641.5535920718412</v>
      </c>
      <c r="J371" s="54">
        <v>-4749.8589823796483</v>
      </c>
      <c r="K371" s="54">
        <v>0</v>
      </c>
      <c r="L371" s="54">
        <f>SUM(E371:K371)</f>
        <v>-493738.46</v>
      </c>
    </row>
    <row r="372" spans="1:13" ht="15.6" customHeight="1" outlineLevel="2" x14ac:dyDescent="0.25">
      <c r="A372" s="21">
        <f t="shared" si="60"/>
        <v>366</v>
      </c>
      <c r="B372" s="307"/>
      <c r="C372" s="147" t="s">
        <v>395</v>
      </c>
      <c r="D372" s="123">
        <v>108</v>
      </c>
      <c r="E372" s="54">
        <v>-4108307.0475209509</v>
      </c>
      <c r="F372" s="54">
        <v>-1341476.0447858956</v>
      </c>
      <c r="G372" s="54">
        <v>-255156.13444768896</v>
      </c>
      <c r="H372" s="54">
        <v>-72792.819045880911</v>
      </c>
      <c r="I372" s="54">
        <v>-31381.271707934156</v>
      </c>
      <c r="J372" s="54">
        <v>-56427.632491649842</v>
      </c>
      <c r="K372" s="54">
        <v>0</v>
      </c>
      <c r="L372" s="54">
        <f>SUM(E372:K372)</f>
        <v>-5865540.9500000011</v>
      </c>
    </row>
    <row r="373" spans="1:13" ht="15.6" customHeight="1" outlineLevel="2" x14ac:dyDescent="0.25">
      <c r="A373" s="21">
        <f t="shared" si="60"/>
        <v>367</v>
      </c>
      <c r="B373" s="307"/>
      <c r="C373" s="147" t="s">
        <v>396</v>
      </c>
      <c r="D373" s="123">
        <v>108</v>
      </c>
      <c r="E373" s="54">
        <v>-758.78651173023457</v>
      </c>
      <c r="F373" s="54">
        <v>-247.76481329626588</v>
      </c>
      <c r="G373" s="54">
        <v>-47.12623252465049</v>
      </c>
      <c r="H373" s="54">
        <v>-13.444518290365805</v>
      </c>
      <c r="I373" s="54">
        <v>-5.7959849196983928</v>
      </c>
      <c r="J373" s="54">
        <v>-10.421939238784775</v>
      </c>
      <c r="K373" s="54">
        <v>0</v>
      </c>
      <c r="L373" s="54">
        <f>SUM(E373:K373)</f>
        <v>-1083.3399999999997</v>
      </c>
    </row>
    <row r="374" spans="1:13" ht="15.6" customHeight="1" outlineLevel="2" x14ac:dyDescent="0.25">
      <c r="A374" s="21">
        <f t="shared" si="60"/>
        <v>368</v>
      </c>
      <c r="B374" s="307"/>
      <c r="C374" s="148" t="s">
        <v>397</v>
      </c>
      <c r="D374" s="149">
        <v>108</v>
      </c>
      <c r="E374" s="54">
        <v>0</v>
      </c>
      <c r="F374" s="54">
        <v>0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f>SUM(E374:K374)</f>
        <v>0</v>
      </c>
    </row>
    <row r="375" spans="1:13" ht="15.6" customHeight="1" outlineLevel="2" x14ac:dyDescent="0.25">
      <c r="A375" s="21">
        <f t="shared" si="60"/>
        <v>369</v>
      </c>
      <c r="B375" s="307"/>
      <c r="C375" s="314" t="s">
        <v>398</v>
      </c>
      <c r="D375" s="315"/>
      <c r="E375" s="45">
        <f t="shared" ref="E375:L375" si="74">SUM(E370:E374)</f>
        <v>-4454887.1678433577</v>
      </c>
      <c r="F375" s="45">
        <f t="shared" si="74"/>
        <v>-1454644.0538060761</v>
      </c>
      <c r="G375" s="45">
        <f t="shared" si="74"/>
        <v>-276681.31325126503</v>
      </c>
      <c r="H375" s="45">
        <f t="shared" si="74"/>
        <v>-78933.680401108024</v>
      </c>
      <c r="I375" s="45">
        <f t="shared" si="74"/>
        <v>-34028.621284925699</v>
      </c>
      <c r="J375" s="45">
        <f t="shared" si="74"/>
        <v>-61187.913413268274</v>
      </c>
      <c r="K375" s="45">
        <f t="shared" si="74"/>
        <v>0</v>
      </c>
      <c r="L375" s="45">
        <f t="shared" si="74"/>
        <v>-6360362.7500000009</v>
      </c>
      <c r="M375" s="54"/>
    </row>
    <row r="376" spans="1:13" ht="15.6" customHeight="1" outlineLevel="2" x14ac:dyDescent="0.25">
      <c r="A376" s="21">
        <f t="shared" si="60"/>
        <v>370</v>
      </c>
      <c r="B376" s="307"/>
      <c r="C376" s="208" t="s">
        <v>399</v>
      </c>
      <c r="D376" s="151">
        <v>108</v>
      </c>
      <c r="E376" s="54">
        <v>-6363.2862518864667</v>
      </c>
      <c r="F376" s="54">
        <v>-2099.5766709716545</v>
      </c>
      <c r="G376" s="54">
        <v>-445.42254791396533</v>
      </c>
      <c r="H376" s="54">
        <v>-205.15386641362548</v>
      </c>
      <c r="I376" s="54">
        <v>-51.498289388006938</v>
      </c>
      <c r="J376" s="54">
        <v>-216.70867762738459</v>
      </c>
      <c r="K376" s="54">
        <v>-47.545615798895433</v>
      </c>
      <c r="L376" s="54">
        <f t="shared" ref="L376:L407" si="75">SUM(E376:K376)</f>
        <v>-9429.1919200000011</v>
      </c>
      <c r="M376" s="54"/>
    </row>
    <row r="377" spans="1:13" ht="15.6" customHeight="1" outlineLevel="2" x14ac:dyDescent="0.25">
      <c r="A377" s="21">
        <f t="shared" si="60"/>
        <v>371</v>
      </c>
      <c r="B377" s="307"/>
      <c r="C377" s="208" t="s">
        <v>400</v>
      </c>
      <c r="D377" s="151">
        <v>108</v>
      </c>
      <c r="E377" s="54">
        <v>-372.31322020393935</v>
      </c>
      <c r="F377" s="54">
        <v>-122.84535387713854</v>
      </c>
      <c r="G377" s="54">
        <v>-26.061487193999447</v>
      </c>
      <c r="H377" s="54">
        <v>-12.00346701660664</v>
      </c>
      <c r="I377" s="54">
        <v>-3.0131433976208482</v>
      </c>
      <c r="J377" s="54">
        <v>-12.67953419346323</v>
      </c>
      <c r="K377" s="54">
        <v>-2.7818741172327646</v>
      </c>
      <c r="L377" s="54">
        <f t="shared" si="75"/>
        <v>-551.69808000000091</v>
      </c>
      <c r="M377" s="54"/>
    </row>
    <row r="378" spans="1:13" ht="15.6" customHeight="1" outlineLevel="2" x14ac:dyDescent="0.25">
      <c r="A378" s="21">
        <f t="shared" ref="A378:A441" si="76">A377+1</f>
        <v>372</v>
      </c>
      <c r="B378" s="307"/>
      <c r="C378" s="208" t="s">
        <v>401</v>
      </c>
      <c r="D378" s="151">
        <v>108</v>
      </c>
      <c r="E378" s="54">
        <v>-372962.33102554141</v>
      </c>
      <c r="F378" s="54">
        <v>-123059.52905077729</v>
      </c>
      <c r="G378" s="54">
        <v>-26106.924187494875</v>
      </c>
      <c r="H378" s="54">
        <v>-12024.394504308941</v>
      </c>
      <c r="I378" s="54">
        <v>-3018.3966733045932</v>
      </c>
      <c r="J378" s="54">
        <v>-12701.640372914342</v>
      </c>
      <c r="K378" s="54">
        <v>-2786.7241856585947</v>
      </c>
      <c r="L378" s="54">
        <f t="shared" si="75"/>
        <v>-552659.94000000018</v>
      </c>
      <c r="M378" s="54"/>
    </row>
    <row r="379" spans="1:13" ht="15.6" customHeight="1" outlineLevel="2" x14ac:dyDescent="0.25">
      <c r="A379" s="21">
        <f t="shared" si="76"/>
        <v>373</v>
      </c>
      <c r="B379" s="307"/>
      <c r="C379" s="208" t="s">
        <v>402</v>
      </c>
      <c r="D379" s="151">
        <v>108</v>
      </c>
      <c r="E379" s="54">
        <v>-7550413.8122742195</v>
      </c>
      <c r="F379" s="54">
        <v>-2491271.3445404726</v>
      </c>
      <c r="G379" s="54">
        <v>-528520.07986768521</v>
      </c>
      <c r="H379" s="54">
        <v>-243427.14209213527</v>
      </c>
      <c r="I379" s="54">
        <v>-61105.752611463671</v>
      </c>
      <c r="J379" s="54">
        <v>-257137.60595201951</v>
      </c>
      <c r="K379" s="54">
        <v>-56415.672662004959</v>
      </c>
      <c r="L379" s="54">
        <f t="shared" si="75"/>
        <v>-11188291.41</v>
      </c>
      <c r="M379" s="54"/>
    </row>
    <row r="380" spans="1:13" ht="15.6" customHeight="1" outlineLevel="2" x14ac:dyDescent="0.25">
      <c r="A380" s="21">
        <f t="shared" si="76"/>
        <v>374</v>
      </c>
      <c r="B380" s="307"/>
      <c r="C380" s="208" t="s">
        <v>403</v>
      </c>
      <c r="D380" s="151">
        <v>108</v>
      </c>
      <c r="E380" s="54">
        <v>0</v>
      </c>
      <c r="F380" s="54">
        <v>0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f t="shared" si="75"/>
        <v>0</v>
      </c>
      <c r="M380" s="54"/>
    </row>
    <row r="381" spans="1:13" ht="15.6" customHeight="1" outlineLevel="2" x14ac:dyDescent="0.25">
      <c r="A381" s="21">
        <f t="shared" si="76"/>
        <v>375</v>
      </c>
      <c r="B381" s="307"/>
      <c r="C381" s="208" t="s">
        <v>404</v>
      </c>
      <c r="D381" s="151">
        <v>108</v>
      </c>
      <c r="E381" s="54">
        <v>0</v>
      </c>
      <c r="F381" s="54">
        <v>0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f t="shared" si="75"/>
        <v>0</v>
      </c>
      <c r="M381" s="54"/>
    </row>
    <row r="382" spans="1:13" ht="15.6" customHeight="1" outlineLevel="2" x14ac:dyDescent="0.25">
      <c r="A382" s="21">
        <f t="shared" si="76"/>
        <v>376</v>
      </c>
      <c r="B382" s="307"/>
      <c r="C382" s="208" t="s">
        <v>405</v>
      </c>
      <c r="D382" s="151">
        <v>108</v>
      </c>
      <c r="E382" s="54">
        <v>0</v>
      </c>
      <c r="F382" s="54">
        <v>0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f t="shared" si="75"/>
        <v>0</v>
      </c>
      <c r="M382" s="54"/>
    </row>
    <row r="383" spans="1:13" ht="15.6" customHeight="1" outlineLevel="2" x14ac:dyDescent="0.25">
      <c r="A383" s="21">
        <f t="shared" si="76"/>
        <v>377</v>
      </c>
      <c r="B383" s="307"/>
      <c r="C383" s="208" t="s">
        <v>406</v>
      </c>
      <c r="D383" s="151">
        <v>108</v>
      </c>
      <c r="E383" s="54">
        <v>-1392308.05206284</v>
      </c>
      <c r="F383" s="54">
        <v>-459394.31124138006</v>
      </c>
      <c r="G383" s="54">
        <v>-97459.924869340131</v>
      </c>
      <c r="H383" s="54">
        <v>-44888.343665953202</v>
      </c>
      <c r="I383" s="54">
        <v>-11267.995834876616</v>
      </c>
      <c r="J383" s="54">
        <v>-47416.574529088321</v>
      </c>
      <c r="K383" s="54">
        <v>-10403.1377965219</v>
      </c>
      <c r="L383" s="54">
        <f t="shared" si="75"/>
        <v>-2063138.3400000003</v>
      </c>
      <c r="M383" s="54"/>
    </row>
    <row r="384" spans="1:13" ht="15.6" customHeight="1" outlineLevel="2" x14ac:dyDescent="0.25">
      <c r="A384" s="21">
        <f t="shared" si="76"/>
        <v>378</v>
      </c>
      <c r="B384" s="307"/>
      <c r="C384" s="208" t="s">
        <v>407</v>
      </c>
      <c r="D384" s="151">
        <v>108</v>
      </c>
      <c r="E384" s="54">
        <v>-6421275.68529261</v>
      </c>
      <c r="F384" s="54">
        <v>-2118710.3790468345</v>
      </c>
      <c r="G384" s="54">
        <v>-449481.73999764601</v>
      </c>
      <c r="H384" s="54">
        <v>-207023.45957720175</v>
      </c>
      <c r="I384" s="54">
        <v>-51967.599820507239</v>
      </c>
      <c r="J384" s="54">
        <v>-218683.5712487553</v>
      </c>
      <c r="K384" s="54">
        <v>-47978.905016445045</v>
      </c>
      <c r="L384" s="54">
        <f t="shared" si="75"/>
        <v>-9515121.339999998</v>
      </c>
      <c r="M384" s="54"/>
    </row>
    <row r="385" spans="1:13" ht="15.6" customHeight="1" outlineLevel="2" x14ac:dyDescent="0.25">
      <c r="A385" s="21">
        <f t="shared" si="76"/>
        <v>379</v>
      </c>
      <c r="B385" s="307"/>
      <c r="C385" s="208" t="s">
        <v>408</v>
      </c>
      <c r="D385" s="151">
        <v>108</v>
      </c>
      <c r="E385" s="54">
        <v>-311463.03867151256</v>
      </c>
      <c r="F385" s="54">
        <v>-102767.73729466941</v>
      </c>
      <c r="G385" s="54">
        <v>-21802.046108637998</v>
      </c>
      <c r="H385" s="54">
        <v>-10041.642651146507</v>
      </c>
      <c r="I385" s="54">
        <v>-2520.6808344380806</v>
      </c>
      <c r="J385" s="54">
        <v>-10607.214663696806</v>
      </c>
      <c r="K385" s="54">
        <v>-2327.2097758987411</v>
      </c>
      <c r="L385" s="54">
        <f t="shared" si="75"/>
        <v>-461529.57000000012</v>
      </c>
      <c r="M385" s="54"/>
    </row>
    <row r="386" spans="1:13" ht="15.6" customHeight="1" outlineLevel="2" x14ac:dyDescent="0.25">
      <c r="A386" s="21">
        <f t="shared" si="76"/>
        <v>380</v>
      </c>
      <c r="B386" s="307"/>
      <c r="C386" s="208" t="s">
        <v>409</v>
      </c>
      <c r="D386" s="151">
        <v>108</v>
      </c>
      <c r="E386" s="54">
        <v>-951636.84746852051</v>
      </c>
      <c r="F386" s="54">
        <v>-313994.12899106601</v>
      </c>
      <c r="G386" s="54">
        <v>-66613.459226760053</v>
      </c>
      <c r="H386" s="54">
        <v>-30680.998929124373</v>
      </c>
      <c r="I386" s="54">
        <v>-7701.628973346219</v>
      </c>
      <c r="J386" s="54">
        <v>-32409.034362591745</v>
      </c>
      <c r="K386" s="54">
        <v>-7110.5020485911036</v>
      </c>
      <c r="L386" s="54">
        <f t="shared" si="75"/>
        <v>-1410146.6</v>
      </c>
      <c r="M386" s="54"/>
    </row>
    <row r="387" spans="1:13" ht="15.6" customHeight="1" outlineLevel="2" x14ac:dyDescent="0.25">
      <c r="A387" s="21">
        <f t="shared" si="76"/>
        <v>381</v>
      </c>
      <c r="B387" s="307"/>
      <c r="C387" s="208" t="s">
        <v>410</v>
      </c>
      <c r="D387" s="151">
        <v>108</v>
      </c>
      <c r="E387" s="54">
        <v>-63042.389917562054</v>
      </c>
      <c r="F387" s="54">
        <v>-20800.939312445935</v>
      </c>
      <c r="G387" s="54">
        <v>-4412.893092046801</v>
      </c>
      <c r="H387" s="54">
        <v>-2032.501686641705</v>
      </c>
      <c r="I387" s="54">
        <v>-510.20417928294489</v>
      </c>
      <c r="J387" s="54">
        <v>-2146.977585591821</v>
      </c>
      <c r="K387" s="54">
        <v>-471.04422642875056</v>
      </c>
      <c r="L387" s="54">
        <f t="shared" si="75"/>
        <v>-93416.950000000012</v>
      </c>
      <c r="M387" s="54"/>
    </row>
    <row r="388" spans="1:13" ht="15.6" customHeight="1" outlineLevel="2" x14ac:dyDescent="0.25">
      <c r="A388" s="21">
        <f t="shared" si="76"/>
        <v>382</v>
      </c>
      <c r="B388" s="307"/>
      <c r="C388" s="208" t="s">
        <v>411</v>
      </c>
      <c r="D388" s="151">
        <v>108</v>
      </c>
      <c r="E388" s="54">
        <v>0</v>
      </c>
      <c r="F388" s="54">
        <v>0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f t="shared" si="75"/>
        <v>0</v>
      </c>
      <c r="M388" s="54"/>
    </row>
    <row r="389" spans="1:13" ht="15.6" customHeight="1" outlineLevel="2" x14ac:dyDescent="0.25">
      <c r="A389" s="21">
        <f t="shared" si="76"/>
        <v>383</v>
      </c>
      <c r="B389" s="307"/>
      <c r="C389" s="208" t="s">
        <v>412</v>
      </c>
      <c r="D389" s="151">
        <v>108</v>
      </c>
      <c r="E389" s="54">
        <v>0</v>
      </c>
      <c r="F389" s="54">
        <v>0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f t="shared" si="75"/>
        <v>0</v>
      </c>
    </row>
    <row r="390" spans="1:13" ht="15.6" customHeight="1" outlineLevel="2" x14ac:dyDescent="0.25">
      <c r="A390" s="21">
        <f t="shared" si="76"/>
        <v>384</v>
      </c>
      <c r="B390" s="307"/>
      <c r="C390" s="208" t="s">
        <v>413</v>
      </c>
      <c r="D390" s="151">
        <v>108</v>
      </c>
      <c r="E390" s="54">
        <v>-1424951.9349866998</v>
      </c>
      <c r="F390" s="54">
        <v>-465286.27574451489</v>
      </c>
      <c r="G390" s="54">
        <v>-88500.013095261907</v>
      </c>
      <c r="H390" s="54">
        <v>-25247.934770395408</v>
      </c>
      <c r="I390" s="54">
        <v>-10884.484369187383</v>
      </c>
      <c r="J390" s="54">
        <v>-19571.727033940682</v>
      </c>
      <c r="K390" s="54">
        <v>0</v>
      </c>
      <c r="L390" s="54">
        <f t="shared" si="75"/>
        <v>-2034442.3700000003</v>
      </c>
    </row>
    <row r="391" spans="1:13" ht="15.6" customHeight="1" outlineLevel="2" x14ac:dyDescent="0.25">
      <c r="A391" s="21">
        <f t="shared" si="76"/>
        <v>385</v>
      </c>
      <c r="B391" s="307"/>
      <c r="C391" s="208" t="s">
        <v>414</v>
      </c>
      <c r="D391" s="151">
        <v>108</v>
      </c>
      <c r="E391" s="54">
        <v>-1397483.1614472291</v>
      </c>
      <c r="F391" s="54">
        <v>-456316.96034120681</v>
      </c>
      <c r="G391" s="54">
        <v>-86793.999889997795</v>
      </c>
      <c r="H391" s="54">
        <v>-24761.230773215462</v>
      </c>
      <c r="I391" s="54">
        <v>-10674.664354287084</v>
      </c>
      <c r="J391" s="54">
        <v>-19194.443194063882</v>
      </c>
      <c r="K391" s="54">
        <v>0</v>
      </c>
      <c r="L391" s="54">
        <f t="shared" si="75"/>
        <v>-1995224.46</v>
      </c>
    </row>
    <row r="392" spans="1:13" ht="15.6" customHeight="1" outlineLevel="2" x14ac:dyDescent="0.25">
      <c r="A392" s="21">
        <f t="shared" si="76"/>
        <v>386</v>
      </c>
      <c r="B392" s="307"/>
      <c r="C392" s="208" t="s">
        <v>415</v>
      </c>
      <c r="D392" s="151">
        <v>108</v>
      </c>
      <c r="E392" s="54">
        <v>-1612126.3790795817</v>
      </c>
      <c r="F392" s="54">
        <v>-526403.91618432361</v>
      </c>
      <c r="G392" s="54">
        <v>-100124.92502850057</v>
      </c>
      <c r="H392" s="54">
        <v>-28564.375163303263</v>
      </c>
      <c r="I392" s="54">
        <v>-12314.214917298345</v>
      </c>
      <c r="J392" s="54">
        <v>-22142.569626992539</v>
      </c>
      <c r="K392" s="54">
        <v>0</v>
      </c>
      <c r="L392" s="54">
        <f t="shared" si="75"/>
        <v>-2301676.38</v>
      </c>
    </row>
    <row r="393" spans="1:13" ht="15.6" customHeight="1" outlineLevel="2" x14ac:dyDescent="0.25">
      <c r="A393" s="21">
        <f t="shared" si="76"/>
        <v>387</v>
      </c>
      <c r="B393" s="307"/>
      <c r="C393" s="208" t="s">
        <v>416</v>
      </c>
      <c r="D393" s="151">
        <v>108</v>
      </c>
      <c r="E393" s="54">
        <v>0</v>
      </c>
      <c r="F393" s="54">
        <v>0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f t="shared" si="75"/>
        <v>0</v>
      </c>
    </row>
    <row r="394" spans="1:13" ht="15.6" customHeight="1" outlineLevel="2" x14ac:dyDescent="0.25">
      <c r="A394" s="21">
        <f t="shared" si="76"/>
        <v>388</v>
      </c>
      <c r="B394" s="307"/>
      <c r="C394" s="208" t="s">
        <v>417</v>
      </c>
      <c r="D394" s="151">
        <v>108</v>
      </c>
      <c r="E394" s="54">
        <v>0</v>
      </c>
      <c r="F394" s="54">
        <v>0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f t="shared" si="75"/>
        <v>0</v>
      </c>
    </row>
    <row r="395" spans="1:13" ht="15.6" customHeight="1" outlineLevel="2" x14ac:dyDescent="0.25">
      <c r="A395" s="21">
        <f t="shared" si="76"/>
        <v>389</v>
      </c>
      <c r="B395" s="307"/>
      <c r="C395" s="208" t="s">
        <v>418</v>
      </c>
      <c r="D395" s="151">
        <v>108</v>
      </c>
      <c r="E395" s="54">
        <v>0</v>
      </c>
      <c r="F395" s="54">
        <v>0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f t="shared" si="75"/>
        <v>0</v>
      </c>
    </row>
    <row r="396" spans="1:13" ht="15.6" customHeight="1" outlineLevel="2" x14ac:dyDescent="0.25">
      <c r="A396" s="21">
        <f t="shared" si="76"/>
        <v>390</v>
      </c>
      <c r="B396" s="307"/>
      <c r="C396" s="208" t="s">
        <v>419</v>
      </c>
      <c r="D396" s="151">
        <v>108</v>
      </c>
      <c r="E396" s="54">
        <v>0</v>
      </c>
      <c r="F396" s="54">
        <v>0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f t="shared" si="75"/>
        <v>0</v>
      </c>
    </row>
    <row r="397" spans="1:13" ht="15.6" customHeight="1" outlineLevel="2" x14ac:dyDescent="0.25">
      <c r="A397" s="21">
        <f t="shared" si="76"/>
        <v>391</v>
      </c>
      <c r="B397" s="307"/>
      <c r="C397" s="208" t="s">
        <v>420</v>
      </c>
      <c r="D397" s="151">
        <v>108</v>
      </c>
      <c r="E397" s="54">
        <v>0</v>
      </c>
      <c r="F397" s="54">
        <v>0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f t="shared" si="75"/>
        <v>0</v>
      </c>
    </row>
    <row r="398" spans="1:13" ht="15.6" customHeight="1" outlineLevel="2" x14ac:dyDescent="0.25">
      <c r="A398" s="21">
        <f t="shared" si="76"/>
        <v>392</v>
      </c>
      <c r="B398" s="307"/>
      <c r="C398" s="208" t="s">
        <v>421</v>
      </c>
      <c r="D398" s="151">
        <v>108</v>
      </c>
      <c r="E398" s="54">
        <v>0</v>
      </c>
      <c r="F398" s="54">
        <v>0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f t="shared" si="75"/>
        <v>0</v>
      </c>
    </row>
    <row r="399" spans="1:13" ht="15.6" customHeight="1" outlineLevel="2" x14ac:dyDescent="0.25">
      <c r="A399" s="21">
        <f t="shared" si="76"/>
        <v>393</v>
      </c>
      <c r="B399" s="307"/>
      <c r="C399" s="197" t="s">
        <v>422</v>
      </c>
      <c r="D399" s="123">
        <v>108</v>
      </c>
      <c r="E399" s="54">
        <v>0</v>
      </c>
      <c r="F399" s="54">
        <v>0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f t="shared" si="75"/>
        <v>0</v>
      </c>
    </row>
    <row r="400" spans="1:13" ht="15.6" customHeight="1" outlineLevel="2" x14ac:dyDescent="0.25">
      <c r="A400" s="21">
        <f t="shared" si="76"/>
        <v>394</v>
      </c>
      <c r="B400" s="307"/>
      <c r="C400" s="197" t="s">
        <v>423</v>
      </c>
      <c r="D400" s="123">
        <v>108</v>
      </c>
      <c r="E400" s="54">
        <v>0</v>
      </c>
      <c r="F400" s="54">
        <v>0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f t="shared" si="75"/>
        <v>0</v>
      </c>
    </row>
    <row r="401" spans="1:15" ht="15.6" customHeight="1" outlineLevel="2" x14ac:dyDescent="0.25">
      <c r="A401" s="21">
        <f t="shared" si="76"/>
        <v>395</v>
      </c>
      <c r="B401" s="307"/>
      <c r="C401" s="197" t="s">
        <v>424</v>
      </c>
      <c r="D401" s="123">
        <v>108</v>
      </c>
      <c r="E401" s="54">
        <v>0</v>
      </c>
      <c r="F401" s="54">
        <v>0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f t="shared" si="75"/>
        <v>0</v>
      </c>
    </row>
    <row r="402" spans="1:15" ht="15.6" customHeight="1" outlineLevel="2" x14ac:dyDescent="0.25">
      <c r="A402" s="21">
        <f t="shared" si="76"/>
        <v>396</v>
      </c>
      <c r="B402" s="307"/>
      <c r="C402" s="197" t="s">
        <v>425</v>
      </c>
      <c r="D402" s="123">
        <v>108</v>
      </c>
      <c r="E402" s="54">
        <v>-403476.38217964361</v>
      </c>
      <c r="F402" s="54">
        <v>-131746.2144552891</v>
      </c>
      <c r="G402" s="54">
        <v>-25058.855832116642</v>
      </c>
      <c r="H402" s="54">
        <v>-7148.9747327946552</v>
      </c>
      <c r="I402" s="54">
        <v>-3081.9512345246903</v>
      </c>
      <c r="J402" s="54">
        <v>-5541.7515656313135</v>
      </c>
      <c r="K402" s="54">
        <v>0</v>
      </c>
      <c r="L402" s="54">
        <f t="shared" si="75"/>
        <v>-576054.13000000012</v>
      </c>
    </row>
    <row r="403" spans="1:15" ht="15.6" customHeight="1" outlineLevel="2" x14ac:dyDescent="0.25">
      <c r="A403" s="21">
        <f t="shared" si="76"/>
        <v>397</v>
      </c>
      <c r="B403" s="307"/>
      <c r="C403" s="197" t="s">
        <v>426</v>
      </c>
      <c r="D403" s="123">
        <v>108</v>
      </c>
      <c r="E403" s="54">
        <v>0</v>
      </c>
      <c r="F403" s="54">
        <v>0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f t="shared" si="75"/>
        <v>0</v>
      </c>
    </row>
    <row r="404" spans="1:15" ht="15.6" customHeight="1" outlineLevel="2" x14ac:dyDescent="0.25">
      <c r="A404" s="21">
        <f t="shared" si="76"/>
        <v>398</v>
      </c>
      <c r="B404" s="307"/>
      <c r="C404" s="197" t="s">
        <v>427</v>
      </c>
      <c r="D404" s="123">
        <v>108</v>
      </c>
      <c r="E404" s="54">
        <v>0</v>
      </c>
      <c r="F404" s="54">
        <v>0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f t="shared" si="75"/>
        <v>0</v>
      </c>
    </row>
    <row r="405" spans="1:15" ht="15.6" customHeight="1" outlineLevel="2" x14ac:dyDescent="0.25">
      <c r="A405" s="21">
        <f t="shared" si="76"/>
        <v>399</v>
      </c>
      <c r="B405" s="307"/>
      <c r="C405" s="197" t="s">
        <v>428</v>
      </c>
      <c r="D405" s="123">
        <v>108</v>
      </c>
      <c r="E405" s="54">
        <v>0</v>
      </c>
      <c r="F405" s="54">
        <v>0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f t="shared" si="75"/>
        <v>0</v>
      </c>
    </row>
    <row r="406" spans="1:15" ht="15.6" customHeight="1" outlineLevel="2" x14ac:dyDescent="0.25">
      <c r="A406" s="21">
        <f t="shared" si="76"/>
        <v>400</v>
      </c>
      <c r="B406" s="307"/>
      <c r="C406" s="197" t="s">
        <v>429</v>
      </c>
      <c r="D406" s="123">
        <v>108</v>
      </c>
      <c r="E406" s="54">
        <v>0</v>
      </c>
      <c r="F406" s="54">
        <v>0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f t="shared" si="75"/>
        <v>0</v>
      </c>
    </row>
    <row r="407" spans="1:15" ht="15.6" customHeight="1" outlineLevel="2" x14ac:dyDescent="0.25">
      <c r="A407" s="21">
        <f t="shared" si="76"/>
        <v>401</v>
      </c>
      <c r="B407" s="307"/>
      <c r="C407" s="197" t="s">
        <v>430</v>
      </c>
      <c r="D407" s="123">
        <v>108</v>
      </c>
      <c r="E407" s="54">
        <v>-95742.735650713032</v>
      </c>
      <c r="F407" s="54">
        <v>-31262.655116102324</v>
      </c>
      <c r="G407" s="54">
        <v>-5946.3292415848327</v>
      </c>
      <c r="H407" s="54">
        <v>-1696.4125491509831</v>
      </c>
      <c r="I407" s="54">
        <v>-731.33014810296208</v>
      </c>
      <c r="J407" s="54">
        <v>-1315.0272943458872</v>
      </c>
      <c r="K407" s="54">
        <v>0</v>
      </c>
      <c r="L407" s="54">
        <f t="shared" si="75"/>
        <v>-136694.49000000002</v>
      </c>
    </row>
    <row r="408" spans="1:15" ht="15.6" customHeight="1" outlineLevel="2" x14ac:dyDescent="0.25">
      <c r="A408" s="21">
        <f t="shared" si="76"/>
        <v>402</v>
      </c>
      <c r="B408" s="307"/>
      <c r="C408" s="304" t="s">
        <v>431</v>
      </c>
      <c r="D408" s="305"/>
      <c r="E408" s="45">
        <f t="shared" ref="E408:L408" si="77">SUM(E376:E407)</f>
        <v>-22003618.349528767</v>
      </c>
      <c r="F408" s="45">
        <f t="shared" si="77"/>
        <v>-7243236.8133439319</v>
      </c>
      <c r="G408" s="45">
        <f t="shared" si="77"/>
        <v>-1501292.6744721807</v>
      </c>
      <c r="H408" s="45">
        <f t="shared" si="77"/>
        <v>-637754.56842880172</v>
      </c>
      <c r="I408" s="45">
        <f t="shared" si="77"/>
        <v>-175833.41538340546</v>
      </c>
      <c r="J408" s="45">
        <f t="shared" si="77"/>
        <v>-649097.52564145322</v>
      </c>
      <c r="K408" s="45">
        <f t="shared" si="77"/>
        <v>-127543.52320146523</v>
      </c>
      <c r="L408" s="45">
        <f t="shared" si="77"/>
        <v>-32338376.869999997</v>
      </c>
      <c r="M408" s="54"/>
      <c r="O408" s="54"/>
    </row>
    <row r="409" spans="1:15" ht="15.6" customHeight="1" outlineLevel="2" x14ac:dyDescent="0.25">
      <c r="A409" s="21">
        <f t="shared" si="76"/>
        <v>403</v>
      </c>
      <c r="B409" s="307"/>
      <c r="C409" s="197" t="s">
        <v>432</v>
      </c>
      <c r="D409" s="123">
        <v>108</v>
      </c>
      <c r="L409" s="54">
        <f t="shared" ref="L409:L417" si="78">SUM(E409:K409)</f>
        <v>0</v>
      </c>
    </row>
    <row r="410" spans="1:15" ht="15.6" customHeight="1" outlineLevel="2" x14ac:dyDescent="0.25">
      <c r="A410" s="21">
        <f t="shared" si="76"/>
        <v>404</v>
      </c>
      <c r="B410" s="307"/>
      <c r="C410" s="197" t="s">
        <v>433</v>
      </c>
      <c r="D410" s="123">
        <v>108</v>
      </c>
      <c r="L410" s="54">
        <f t="shared" si="78"/>
        <v>0</v>
      </c>
    </row>
    <row r="411" spans="1:15" ht="15.6" customHeight="1" outlineLevel="2" x14ac:dyDescent="0.25">
      <c r="A411" s="21">
        <f t="shared" si="76"/>
        <v>405</v>
      </c>
      <c r="B411" s="307"/>
      <c r="C411" s="197" t="s">
        <v>434</v>
      </c>
      <c r="D411" s="123">
        <v>108</v>
      </c>
      <c r="L411" s="54">
        <f t="shared" si="78"/>
        <v>0</v>
      </c>
    </row>
    <row r="412" spans="1:15" ht="15.6" customHeight="1" outlineLevel="2" x14ac:dyDescent="0.25">
      <c r="A412" s="21">
        <f t="shared" si="76"/>
        <v>406</v>
      </c>
      <c r="B412" s="307"/>
      <c r="C412" s="197" t="s">
        <v>435</v>
      </c>
      <c r="D412" s="123">
        <v>108</v>
      </c>
      <c r="L412" s="54">
        <f t="shared" si="78"/>
        <v>0</v>
      </c>
    </row>
    <row r="413" spans="1:15" ht="15.6" customHeight="1" outlineLevel="2" x14ac:dyDescent="0.25">
      <c r="A413" s="21">
        <f t="shared" si="76"/>
        <v>407</v>
      </c>
      <c r="B413" s="307"/>
      <c r="C413" s="197" t="s">
        <v>436</v>
      </c>
      <c r="D413" s="123">
        <v>108</v>
      </c>
      <c r="L413" s="54">
        <f t="shared" si="78"/>
        <v>0</v>
      </c>
    </row>
    <row r="414" spans="1:15" ht="15.6" customHeight="1" outlineLevel="2" x14ac:dyDescent="0.25">
      <c r="A414" s="21">
        <f t="shared" si="76"/>
        <v>408</v>
      </c>
      <c r="B414" s="307"/>
      <c r="C414" s="197" t="s">
        <v>437</v>
      </c>
      <c r="D414" s="123">
        <v>108</v>
      </c>
      <c r="L414" s="54">
        <f t="shared" si="78"/>
        <v>0</v>
      </c>
    </row>
    <row r="415" spans="1:15" ht="15.6" customHeight="1" outlineLevel="2" x14ac:dyDescent="0.25">
      <c r="A415" s="21">
        <f t="shared" si="76"/>
        <v>409</v>
      </c>
      <c r="B415" s="307"/>
      <c r="C415" s="197" t="s">
        <v>438</v>
      </c>
      <c r="D415" s="123">
        <v>108</v>
      </c>
      <c r="L415" s="54">
        <f t="shared" si="78"/>
        <v>0</v>
      </c>
    </row>
    <row r="416" spans="1:15" ht="15.6" customHeight="1" outlineLevel="2" x14ac:dyDescent="0.25">
      <c r="A416" s="21">
        <f t="shared" si="76"/>
        <v>410</v>
      </c>
      <c r="B416" s="307"/>
      <c r="C416" s="197" t="s">
        <v>439</v>
      </c>
      <c r="D416" s="123">
        <v>108</v>
      </c>
      <c r="L416" s="54">
        <f t="shared" si="78"/>
        <v>0</v>
      </c>
    </row>
    <row r="417" spans="1:12" ht="15.6" customHeight="1" outlineLevel="2" x14ac:dyDescent="0.25">
      <c r="A417" s="21">
        <f t="shared" si="76"/>
        <v>411</v>
      </c>
      <c r="B417" s="307"/>
      <c r="C417" s="197" t="s">
        <v>440</v>
      </c>
      <c r="D417" s="123">
        <v>108</v>
      </c>
      <c r="L417" s="54">
        <f t="shared" si="78"/>
        <v>0</v>
      </c>
    </row>
    <row r="418" spans="1:12" ht="15.6" customHeight="1" outlineLevel="2" x14ac:dyDescent="0.25">
      <c r="A418" s="21">
        <f t="shared" si="76"/>
        <v>412</v>
      </c>
      <c r="B418" s="307"/>
      <c r="C418" s="304" t="s">
        <v>351</v>
      </c>
      <c r="D418" s="305"/>
      <c r="E418" s="45">
        <f t="shared" ref="E418:L418" si="79">SUM(E409:E417)</f>
        <v>0</v>
      </c>
      <c r="F418" s="45">
        <f t="shared" si="79"/>
        <v>0</v>
      </c>
      <c r="G418" s="45">
        <f t="shared" si="79"/>
        <v>0</v>
      </c>
      <c r="H418" s="45">
        <f t="shared" si="79"/>
        <v>0</v>
      </c>
      <c r="I418" s="45">
        <f t="shared" si="79"/>
        <v>0</v>
      </c>
      <c r="J418" s="45">
        <f t="shared" si="79"/>
        <v>0</v>
      </c>
      <c r="K418" s="45">
        <f t="shared" si="79"/>
        <v>0</v>
      </c>
      <c r="L418" s="45">
        <f t="shared" si="79"/>
        <v>0</v>
      </c>
    </row>
    <row r="419" spans="1:12" ht="15.6" customHeight="1" outlineLevel="2" x14ac:dyDescent="0.25">
      <c r="A419" s="21">
        <f t="shared" si="76"/>
        <v>413</v>
      </c>
      <c r="B419" s="307"/>
      <c r="C419" s="197" t="s">
        <v>441</v>
      </c>
      <c r="D419" s="123">
        <v>108</v>
      </c>
      <c r="E419" s="54">
        <v>-1964214.4278541529</v>
      </c>
      <c r="F419" s="54">
        <v>-657023.5477908086</v>
      </c>
      <c r="G419" s="54">
        <v>-192351.00644046158</v>
      </c>
      <c r="H419" s="54">
        <v>-88968.718410488946</v>
      </c>
      <c r="I419" s="54">
        <v>-7841.5335111167897</v>
      </c>
      <c r="J419" s="54">
        <v>-106976.50136498474</v>
      </c>
      <c r="K419" s="54">
        <v>-3833.5846279856005</v>
      </c>
      <c r="L419" s="54">
        <f t="shared" ref="L419:L433" si="80">SUM(E419:K419)</f>
        <v>-3021209.3199999989</v>
      </c>
    </row>
    <row r="420" spans="1:12" ht="15.6" customHeight="1" outlineLevel="2" x14ac:dyDescent="0.25">
      <c r="A420" s="21">
        <f t="shared" si="76"/>
        <v>414</v>
      </c>
      <c r="B420" s="307"/>
      <c r="C420" s="197" t="s">
        <v>442</v>
      </c>
      <c r="D420" s="123">
        <v>108</v>
      </c>
      <c r="E420" s="54">
        <v>-3575273.2345183929</v>
      </c>
      <c r="F420" s="54">
        <v>-1195917.6511248066</v>
      </c>
      <c r="G420" s="54">
        <v>-350118.29421829351</v>
      </c>
      <c r="H420" s="54">
        <v>-161941.32022028076</v>
      </c>
      <c r="I420" s="54">
        <v>-14273.199749633752</v>
      </c>
      <c r="J420" s="54">
        <v>-194719.17965213599</v>
      </c>
      <c r="K420" s="54">
        <v>-6977.9105164559851</v>
      </c>
      <c r="L420" s="54">
        <f t="shared" si="80"/>
        <v>-5499220.7899999982</v>
      </c>
    </row>
    <row r="421" spans="1:12" ht="15.6" customHeight="1" outlineLevel="2" x14ac:dyDescent="0.25">
      <c r="A421" s="21">
        <f t="shared" si="76"/>
        <v>415</v>
      </c>
      <c r="B421" s="307"/>
      <c r="C421" s="197" t="s">
        <v>443</v>
      </c>
      <c r="D421" s="123">
        <v>108</v>
      </c>
      <c r="E421" s="54">
        <v>-565954517.7237401</v>
      </c>
      <c r="F421" s="54">
        <v>-189310006.00037244</v>
      </c>
      <c r="G421" s="54">
        <v>-55422625.727587156</v>
      </c>
      <c r="H421" s="54">
        <v>-25634802.090073168</v>
      </c>
      <c r="I421" s="54">
        <v>-2259402.6668193154</v>
      </c>
      <c r="J421" s="54">
        <v>-30823434.233672414</v>
      </c>
      <c r="K421" s="54">
        <v>-1104581.3066626319</v>
      </c>
      <c r="L421" s="54">
        <f t="shared" si="80"/>
        <v>-870509369.74892724</v>
      </c>
    </row>
    <row r="422" spans="1:12" ht="15.6" customHeight="1" outlineLevel="2" x14ac:dyDescent="0.25">
      <c r="A422" s="21">
        <f t="shared" si="76"/>
        <v>416</v>
      </c>
      <c r="B422" s="307"/>
      <c r="C422" s="197" t="s">
        <v>444</v>
      </c>
      <c r="D422" s="123">
        <v>108</v>
      </c>
      <c r="E422" s="54">
        <v>0</v>
      </c>
      <c r="F422" s="54">
        <v>0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f t="shared" si="80"/>
        <v>0</v>
      </c>
    </row>
    <row r="423" spans="1:12" ht="15.6" customHeight="1" outlineLevel="2" x14ac:dyDescent="0.25">
      <c r="A423" s="21">
        <f t="shared" si="76"/>
        <v>417</v>
      </c>
      <c r="B423" s="307"/>
      <c r="C423" s="197" t="s">
        <v>445</v>
      </c>
      <c r="D423" s="123">
        <v>108</v>
      </c>
      <c r="E423" s="54">
        <v>-38023839.148665793</v>
      </c>
      <c r="F423" s="54">
        <v>-12718854.593373572</v>
      </c>
      <c r="G423" s="54">
        <v>-3723587.2139307815</v>
      </c>
      <c r="H423" s="54">
        <v>-1722282.5523174307</v>
      </c>
      <c r="I423" s="54">
        <v>-151798.70622949966</v>
      </c>
      <c r="J423" s="54">
        <v>-2070882.4978100804</v>
      </c>
      <c r="K423" s="54">
        <v>-74211.655912012182</v>
      </c>
      <c r="L423" s="54">
        <f t="shared" si="80"/>
        <v>-58485456.368239172</v>
      </c>
    </row>
    <row r="424" spans="1:12" ht="15.6" customHeight="1" outlineLevel="2" x14ac:dyDescent="0.25">
      <c r="A424" s="21">
        <f t="shared" si="76"/>
        <v>418</v>
      </c>
      <c r="B424" s="307"/>
      <c r="C424" s="197" t="s">
        <v>446</v>
      </c>
      <c r="D424" s="123">
        <v>108</v>
      </c>
      <c r="E424" s="54">
        <v>0</v>
      </c>
      <c r="F424" s="54">
        <v>0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f t="shared" si="80"/>
        <v>0</v>
      </c>
    </row>
    <row r="425" spans="1:12" ht="15.6" customHeight="1" outlineLevel="2" x14ac:dyDescent="0.25">
      <c r="A425" s="21">
        <f t="shared" si="76"/>
        <v>419</v>
      </c>
      <c r="B425" s="307"/>
      <c r="C425" s="197" t="s">
        <v>447</v>
      </c>
      <c r="D425" s="123">
        <v>108</v>
      </c>
      <c r="E425" s="54">
        <v>-352801657.36973578</v>
      </c>
      <c r="F425" s="54">
        <v>-299935512.9438957</v>
      </c>
      <c r="G425" s="54">
        <v>-5212990.6168390354</v>
      </c>
      <c r="H425" s="54">
        <v>-6421952.2978602005</v>
      </c>
      <c r="I425" s="54">
        <v>-480313.19371393987</v>
      </c>
      <c r="J425" s="54">
        <v>-571228.63283840311</v>
      </c>
      <c r="K425" s="54">
        <v>-1281130.2051168075</v>
      </c>
      <c r="L425" s="54">
        <f t="shared" si="80"/>
        <v>-666704785.25999975</v>
      </c>
    </row>
    <row r="426" spans="1:12" ht="15.6" customHeight="1" outlineLevel="2" x14ac:dyDescent="0.25">
      <c r="A426" s="21">
        <f t="shared" si="76"/>
        <v>420</v>
      </c>
      <c r="B426" s="307"/>
      <c r="C426" s="197" t="s">
        <v>448</v>
      </c>
      <c r="D426" s="123">
        <v>108</v>
      </c>
      <c r="E426" s="54">
        <v>-28490050.482076436</v>
      </c>
      <c r="F426" s="54">
        <v>-7722385.8416805947</v>
      </c>
      <c r="G426" s="54">
        <v>-126800.82066164163</v>
      </c>
      <c r="H426" s="54">
        <v>-953.17961144750495</v>
      </c>
      <c r="I426" s="54">
        <v>-15531.089432741084</v>
      </c>
      <c r="J426" s="54">
        <v>0</v>
      </c>
      <c r="K426" s="54">
        <v>-317.72653714916828</v>
      </c>
      <c r="L426" s="54">
        <f t="shared" si="80"/>
        <v>-36356039.140000001</v>
      </c>
    </row>
    <row r="427" spans="1:12" ht="15.6" customHeight="1" outlineLevel="2" x14ac:dyDescent="0.25">
      <c r="A427" s="21">
        <f t="shared" si="76"/>
        <v>421</v>
      </c>
      <c r="B427" s="307"/>
      <c r="C427" s="197" t="s">
        <v>449</v>
      </c>
      <c r="D427" s="123">
        <v>108</v>
      </c>
      <c r="E427" s="54">
        <v>-58895475.698003009</v>
      </c>
      <c r="F427" s="54">
        <v>-4586755.8288975162</v>
      </c>
      <c r="G427" s="54">
        <v>-31915.592223722564</v>
      </c>
      <c r="H427" s="54">
        <v>-205.02521771127982</v>
      </c>
      <c r="I427" s="54">
        <v>-3690.4539188030362</v>
      </c>
      <c r="J427" s="54">
        <v>0</v>
      </c>
      <c r="K427" s="54">
        <v>-68.341739237093279</v>
      </c>
      <c r="L427" s="54">
        <f t="shared" si="80"/>
        <v>-63518110.939999998</v>
      </c>
    </row>
    <row r="428" spans="1:12" ht="15.6" customHeight="1" outlineLevel="2" x14ac:dyDescent="0.25">
      <c r="A428" s="21">
        <f t="shared" si="76"/>
        <v>422</v>
      </c>
      <c r="B428" s="307"/>
      <c r="C428" s="197" t="s">
        <v>450</v>
      </c>
      <c r="D428" s="123">
        <v>108</v>
      </c>
      <c r="E428" s="54">
        <v>-5957797.1852532001</v>
      </c>
      <c r="F428" s="54">
        <v>-1614893.8963779116</v>
      </c>
      <c r="G428" s="54">
        <v>-26516.399923580084</v>
      </c>
      <c r="H428" s="54">
        <v>-199.32750942983913</v>
      </c>
      <c r="I428" s="54">
        <v>-3247.838432736839</v>
      </c>
      <c r="J428" s="54">
        <v>0</v>
      </c>
      <c r="K428" s="54">
        <v>-66.442503143279708</v>
      </c>
      <c r="L428" s="54">
        <f t="shared" si="80"/>
        <v>-7602721.0900000017</v>
      </c>
    </row>
    <row r="429" spans="1:12" ht="15.6" customHeight="1" outlineLevel="2" x14ac:dyDescent="0.25">
      <c r="A429" s="21">
        <f t="shared" si="76"/>
        <v>423</v>
      </c>
      <c r="B429" s="307"/>
      <c r="C429" s="197" t="s">
        <v>451</v>
      </c>
      <c r="D429" s="123">
        <v>108</v>
      </c>
      <c r="E429" s="54">
        <v>-26601628.873350184</v>
      </c>
      <c r="F429" s="54">
        <v>-7210518.7144697886</v>
      </c>
      <c r="G429" s="54">
        <v>-118396.01246755611</v>
      </c>
      <c r="H429" s="54">
        <v>-889.99948558612141</v>
      </c>
      <c r="I429" s="54">
        <v>-14501.633731695567</v>
      </c>
      <c r="J429" s="54">
        <v>0</v>
      </c>
      <c r="K429" s="54">
        <v>-296.66649519537378</v>
      </c>
      <c r="L429" s="54">
        <f t="shared" si="80"/>
        <v>-33946231.900000006</v>
      </c>
    </row>
    <row r="430" spans="1:12" ht="15.6" customHeight="1" outlineLevel="2" x14ac:dyDescent="0.25">
      <c r="A430" s="21">
        <f t="shared" si="76"/>
        <v>424</v>
      </c>
      <c r="B430" s="307"/>
      <c r="C430" s="197" t="s">
        <v>452</v>
      </c>
      <c r="D430" s="123">
        <v>108</v>
      </c>
      <c r="E430" s="54">
        <v>-59524.769610066985</v>
      </c>
      <c r="F430" s="54">
        <v>-7570991.7356274035</v>
      </c>
      <c r="G430" s="54">
        <v>-3164215.9262896902</v>
      </c>
      <c r="H430" s="54">
        <v>-1602167.4267113965</v>
      </c>
      <c r="I430" s="54">
        <v>-342411.13893531356</v>
      </c>
      <c r="J430" s="54">
        <v>-354178.37220814166</v>
      </c>
      <c r="K430" s="54">
        <v>-260034.44061798774</v>
      </c>
      <c r="L430" s="54">
        <f t="shared" si="80"/>
        <v>-13353523.810000001</v>
      </c>
    </row>
    <row r="431" spans="1:12" ht="15.6" customHeight="1" outlineLevel="2" x14ac:dyDescent="0.25">
      <c r="A431" s="21">
        <f t="shared" si="76"/>
        <v>425</v>
      </c>
      <c r="B431" s="307"/>
      <c r="C431" s="197" t="s">
        <v>453</v>
      </c>
      <c r="D431" s="123">
        <v>108</v>
      </c>
      <c r="E431" s="54">
        <v>-321023.93668359931</v>
      </c>
      <c r="F431" s="54">
        <v>-107381.49705786175</v>
      </c>
      <c r="G431" s="54">
        <v>-31437.136616509142</v>
      </c>
      <c r="H431" s="54">
        <v>-14540.71807070063</v>
      </c>
      <c r="I431" s="54">
        <v>-1281.5912161510682</v>
      </c>
      <c r="J431" s="54">
        <v>-17483.843471378779</v>
      </c>
      <c r="K431" s="54">
        <v>-626.54688379931247</v>
      </c>
      <c r="L431" s="54">
        <f t="shared" si="80"/>
        <v>-493775.27</v>
      </c>
    </row>
    <row r="432" spans="1:12" ht="15.6" customHeight="1" outlineLevel="2" x14ac:dyDescent="0.25">
      <c r="A432" s="21">
        <f t="shared" si="76"/>
        <v>426</v>
      </c>
      <c r="B432" s="307"/>
      <c r="C432" s="197" t="s">
        <v>454</v>
      </c>
      <c r="D432" s="123">
        <v>108</v>
      </c>
      <c r="E432" s="54">
        <v>-1389855.6896150257</v>
      </c>
      <c r="F432" s="54">
        <v>-464902.35646304383</v>
      </c>
      <c r="G432" s="54">
        <v>-136105.37470520125</v>
      </c>
      <c r="H432" s="54">
        <v>-62953.248752817271</v>
      </c>
      <c r="I432" s="54">
        <v>-5548.5795293943356</v>
      </c>
      <c r="J432" s="54">
        <v>-75695.35024730688</v>
      </c>
      <c r="K432" s="54">
        <v>-2712.6006872107719</v>
      </c>
      <c r="L432" s="54">
        <f t="shared" si="80"/>
        <v>-2137773.2000000002</v>
      </c>
    </row>
    <row r="433" spans="1:13" ht="15.6" customHeight="1" outlineLevel="2" x14ac:dyDescent="0.25">
      <c r="A433" s="21">
        <f t="shared" si="76"/>
        <v>427</v>
      </c>
      <c r="B433" s="307"/>
      <c r="C433" s="197" t="s">
        <v>455</v>
      </c>
      <c r="D433" s="123">
        <v>108</v>
      </c>
      <c r="E433" s="54">
        <v>0</v>
      </c>
      <c r="F433" s="54">
        <v>0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f t="shared" si="80"/>
        <v>0</v>
      </c>
    </row>
    <row r="434" spans="1:13" ht="15.6" customHeight="1" outlineLevel="2" x14ac:dyDescent="0.25">
      <c r="A434" s="21">
        <f t="shared" si="76"/>
        <v>428</v>
      </c>
      <c r="B434" s="307"/>
      <c r="C434" s="304" t="s">
        <v>362</v>
      </c>
      <c r="D434" s="305"/>
      <c r="E434" s="45">
        <f t="shared" ref="E434:L434" si="81">SUM(E419:E433)</f>
        <v>-1084034858.5391059</v>
      </c>
      <c r="F434" s="45">
        <f t="shared" si="81"/>
        <v>-533095144.60713142</v>
      </c>
      <c r="G434" s="45">
        <f t="shared" si="81"/>
        <v>-68537060.121903628</v>
      </c>
      <c r="H434" s="45">
        <f t="shared" si="81"/>
        <v>-35711855.90424066</v>
      </c>
      <c r="I434" s="45">
        <f t="shared" si="81"/>
        <v>-3299841.6252203407</v>
      </c>
      <c r="J434" s="45">
        <f t="shared" si="81"/>
        <v>-34214598.611264847</v>
      </c>
      <c r="K434" s="45">
        <f t="shared" si="81"/>
        <v>-2734857.4282996166</v>
      </c>
      <c r="L434" s="45">
        <f t="shared" si="81"/>
        <v>-1761628216.8371663</v>
      </c>
      <c r="M434" s="54"/>
    </row>
    <row r="435" spans="1:13" ht="15.6" customHeight="1" outlineLevel="2" x14ac:dyDescent="0.25">
      <c r="A435" s="21">
        <f t="shared" si="76"/>
        <v>429</v>
      </c>
      <c r="B435" s="307"/>
      <c r="C435" s="197" t="s">
        <v>456</v>
      </c>
      <c r="D435" s="123">
        <v>108</v>
      </c>
      <c r="E435" s="54">
        <v>-619624.575002225</v>
      </c>
      <c r="F435" s="54">
        <v>-283539.56847899518</v>
      </c>
      <c r="G435" s="54">
        <v>-41583.073047455902</v>
      </c>
      <c r="H435" s="54">
        <v>-21067.37945232389</v>
      </c>
      <c r="I435" s="54">
        <v>-2062.3478937947752</v>
      </c>
      <c r="J435" s="54">
        <v>-20734.871932479993</v>
      </c>
      <c r="K435" s="54">
        <v>-1571.6043147252076</v>
      </c>
      <c r="L435" s="54">
        <f t="shared" ref="L435:L446" si="82">SUM(E435:K435)</f>
        <v>-990183.42012199992</v>
      </c>
    </row>
    <row r="436" spans="1:13" ht="15.6" customHeight="1" outlineLevel="2" x14ac:dyDescent="0.25">
      <c r="A436" s="21">
        <f t="shared" si="76"/>
        <v>430</v>
      </c>
      <c r="B436" s="307"/>
      <c r="C436" s="197" t="s">
        <v>457</v>
      </c>
      <c r="D436" s="123">
        <v>108</v>
      </c>
      <c r="E436" s="54">
        <v>-15664778.646700701</v>
      </c>
      <c r="F436" s="54">
        <v>-7168186.6036196928</v>
      </c>
      <c r="G436" s="54">
        <v>-1051265.0095191004</v>
      </c>
      <c r="H436" s="54">
        <v>-532606.11199211935</v>
      </c>
      <c r="I436" s="54">
        <v>-52138.382743564587</v>
      </c>
      <c r="J436" s="54">
        <v>-524199.96267710964</v>
      </c>
      <c r="K436" s="54">
        <v>-39731.854906306311</v>
      </c>
      <c r="L436" s="54">
        <f t="shared" si="82"/>
        <v>-25032906.572158594</v>
      </c>
    </row>
    <row r="437" spans="1:13" ht="15.6" customHeight="1" outlineLevel="2" x14ac:dyDescent="0.25">
      <c r="A437" s="21">
        <f t="shared" si="76"/>
        <v>431</v>
      </c>
      <c r="B437" s="307"/>
      <c r="C437" s="197" t="s">
        <v>458</v>
      </c>
      <c r="D437" s="123">
        <v>108</v>
      </c>
      <c r="E437" s="54">
        <v>-16466977.907695128</v>
      </c>
      <c r="F437" s="54">
        <v>-5183844.7843904914</v>
      </c>
      <c r="G437" s="54">
        <v>-1212483.6694615078</v>
      </c>
      <c r="H437" s="54">
        <v>-636246.01466031221</v>
      </c>
      <c r="I437" s="54">
        <v>-67802.874779039092</v>
      </c>
      <c r="J437" s="54">
        <v>-707166.6972881949</v>
      </c>
      <c r="K437" s="54">
        <v>-75085.421855341658</v>
      </c>
      <c r="L437" s="54">
        <f t="shared" si="82"/>
        <v>-24349607.370130017</v>
      </c>
    </row>
    <row r="438" spans="1:13" ht="15.6" customHeight="1" outlineLevel="2" x14ac:dyDescent="0.25">
      <c r="A438" s="21">
        <f t="shared" si="76"/>
        <v>432</v>
      </c>
      <c r="B438" s="307"/>
      <c r="C438" s="197" t="s">
        <v>459</v>
      </c>
      <c r="D438" s="123">
        <v>108</v>
      </c>
      <c r="E438" s="54">
        <v>-1891657.6128116013</v>
      </c>
      <c r="F438" s="54">
        <v>-595498.42751920805</v>
      </c>
      <c r="G438" s="54">
        <v>-139285.05744061212</v>
      </c>
      <c r="H438" s="54">
        <v>-73089.283534581657</v>
      </c>
      <c r="I438" s="54">
        <v>-7788.9109322448512</v>
      </c>
      <c r="J438" s="54">
        <v>-81236.355204370993</v>
      </c>
      <c r="K438" s="54">
        <v>-8625.4995093819452</v>
      </c>
      <c r="L438" s="54">
        <f t="shared" si="82"/>
        <v>-2797181.1469520009</v>
      </c>
    </row>
    <row r="439" spans="1:13" ht="15.6" customHeight="1" outlineLevel="2" x14ac:dyDescent="0.25">
      <c r="A439" s="21">
        <f t="shared" si="76"/>
        <v>433</v>
      </c>
      <c r="B439" s="307"/>
      <c r="C439" s="197" t="s">
        <v>460</v>
      </c>
      <c r="D439" s="123">
        <v>108</v>
      </c>
      <c r="E439" s="54">
        <v>-7170.5182990443864</v>
      </c>
      <c r="F439" s="54">
        <v>-3281.2218015634435</v>
      </c>
      <c r="G439" s="54">
        <v>-481.21426787536836</v>
      </c>
      <c r="H439" s="54">
        <v>-243.79928745604983</v>
      </c>
      <c r="I439" s="54">
        <v>-23.866231114861737</v>
      </c>
      <c r="J439" s="54">
        <v>-239.95139092030968</v>
      </c>
      <c r="K439" s="54">
        <v>-18.187170025581615</v>
      </c>
      <c r="L439" s="54">
        <f t="shared" si="82"/>
        <v>-11458.758447999999</v>
      </c>
    </row>
    <row r="440" spans="1:13" ht="15.6" customHeight="1" outlineLevel="2" x14ac:dyDescent="0.25">
      <c r="A440" s="21">
        <f t="shared" si="76"/>
        <v>434</v>
      </c>
      <c r="B440" s="307"/>
      <c r="C440" s="197" t="s">
        <v>461</v>
      </c>
      <c r="D440" s="123">
        <v>108</v>
      </c>
      <c r="E440" s="54">
        <v>-1138811.9112118471</v>
      </c>
      <c r="F440" s="54">
        <v>-358500.76555811695</v>
      </c>
      <c r="G440" s="54">
        <v>-83852.110124430328</v>
      </c>
      <c r="H440" s="54">
        <v>-44001.063462752165</v>
      </c>
      <c r="I440" s="54">
        <v>-4689.0644929263017</v>
      </c>
      <c r="J440" s="54">
        <v>-48905.747162495631</v>
      </c>
      <c r="K440" s="54">
        <v>-5192.705865432109</v>
      </c>
      <c r="L440" s="54">
        <f t="shared" si="82"/>
        <v>-1683953.3678780005</v>
      </c>
    </row>
    <row r="441" spans="1:13" ht="15.6" customHeight="1" outlineLevel="2" x14ac:dyDescent="0.25">
      <c r="A441" s="21">
        <f t="shared" si="76"/>
        <v>435</v>
      </c>
      <c r="B441" s="307"/>
      <c r="C441" s="197" t="s">
        <v>462</v>
      </c>
      <c r="D441" s="123">
        <v>108</v>
      </c>
      <c r="E441" s="54">
        <v>-551799.97907443193</v>
      </c>
      <c r="F441" s="54">
        <v>-252503.10311356059</v>
      </c>
      <c r="G441" s="54">
        <v>-37031.356991214154</v>
      </c>
      <c r="H441" s="54">
        <v>-18761.327439125049</v>
      </c>
      <c r="I441" s="54">
        <v>-1836.6016626052462</v>
      </c>
      <c r="J441" s="54">
        <v>-18465.216455322803</v>
      </c>
      <c r="K441" s="54">
        <v>-1399.5752637402129</v>
      </c>
      <c r="L441" s="54">
        <f t="shared" si="82"/>
        <v>-881797.16000000015</v>
      </c>
    </row>
    <row r="442" spans="1:13" ht="15.6" customHeight="1" outlineLevel="2" x14ac:dyDescent="0.25">
      <c r="A442" s="21">
        <f t="shared" ref="A442:A497" si="83">A441+1</f>
        <v>436</v>
      </c>
      <c r="B442" s="307"/>
      <c r="C442" s="197" t="s">
        <v>463</v>
      </c>
      <c r="D442" s="123">
        <v>108</v>
      </c>
      <c r="E442" s="54">
        <v>-138289.82216054091</v>
      </c>
      <c r="F442" s="54">
        <v>-63281.280443558833</v>
      </c>
      <c r="G442" s="54">
        <v>-9280.6451012708931</v>
      </c>
      <c r="H442" s="54">
        <v>-4701.8860700288442</v>
      </c>
      <c r="I442" s="54">
        <v>-460.28149136115428</v>
      </c>
      <c r="J442" s="54">
        <v>-4627.6759633911433</v>
      </c>
      <c r="K442" s="54">
        <v>-350.75574784829553</v>
      </c>
      <c r="L442" s="54">
        <f t="shared" si="82"/>
        <v>-220992.34697800007</v>
      </c>
    </row>
    <row r="443" spans="1:13" ht="15.6" customHeight="1" outlineLevel="2" x14ac:dyDescent="0.25">
      <c r="A443" s="21">
        <f t="shared" si="83"/>
        <v>437</v>
      </c>
      <c r="B443" s="307"/>
      <c r="C443" s="197" t="s">
        <v>464</v>
      </c>
      <c r="D443" s="123">
        <v>108</v>
      </c>
      <c r="E443" s="54">
        <v>-7559935.41015983</v>
      </c>
      <c r="F443" s="54">
        <v>-2379886.0948232948</v>
      </c>
      <c r="G443" s="54">
        <v>-556647.26572075556</v>
      </c>
      <c r="H443" s="54">
        <v>-292098.45320529828</v>
      </c>
      <c r="I443" s="54">
        <v>-31128.076859394823</v>
      </c>
      <c r="J443" s="54">
        <v>-324657.905396018</v>
      </c>
      <c r="K443" s="54">
        <v>-34471.470275412459</v>
      </c>
      <c r="L443" s="54">
        <f t="shared" si="82"/>
        <v>-11178824.676440004</v>
      </c>
    </row>
    <row r="444" spans="1:13" ht="15.6" customHeight="1" outlineLevel="2" x14ac:dyDescent="0.25">
      <c r="A444" s="21">
        <f t="shared" si="83"/>
        <v>438</v>
      </c>
      <c r="B444" s="307"/>
      <c r="C444" s="197" t="s">
        <v>465</v>
      </c>
      <c r="D444" s="123">
        <v>108</v>
      </c>
      <c r="E444" s="54">
        <v>-341156.08376013616</v>
      </c>
      <c r="F444" s="54">
        <v>-107396.76675199981</v>
      </c>
      <c r="G444" s="54">
        <v>-25119.738583198552</v>
      </c>
      <c r="H444" s="54">
        <v>-13181.483565850485</v>
      </c>
      <c r="I444" s="54">
        <v>-1404.7121066754116</v>
      </c>
      <c r="J444" s="54">
        <v>-14650.789134762281</v>
      </c>
      <c r="K444" s="54">
        <v>-1555.588925377476</v>
      </c>
      <c r="L444" s="54">
        <f t="shared" si="82"/>
        <v>-504465.1628280002</v>
      </c>
    </row>
    <row r="445" spans="1:13" ht="15.6" customHeight="1" outlineLevel="2" x14ac:dyDescent="0.25">
      <c r="A445" s="21">
        <f t="shared" si="83"/>
        <v>439</v>
      </c>
      <c r="B445" s="307"/>
      <c r="C445" s="197" t="s">
        <v>466</v>
      </c>
      <c r="D445" s="123">
        <v>108</v>
      </c>
      <c r="E445" s="54">
        <v>0</v>
      </c>
      <c r="F445" s="54">
        <v>0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f t="shared" si="82"/>
        <v>0</v>
      </c>
    </row>
    <row r="446" spans="1:13" ht="15.6" customHeight="1" outlineLevel="2" x14ac:dyDescent="0.25">
      <c r="A446" s="21">
        <f t="shared" si="83"/>
        <v>440</v>
      </c>
      <c r="B446" s="307"/>
      <c r="C446" s="197" t="s">
        <v>467</v>
      </c>
      <c r="D446" s="123">
        <v>108</v>
      </c>
      <c r="E446" s="54">
        <v>0</v>
      </c>
      <c r="F446" s="54">
        <v>0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f t="shared" si="82"/>
        <v>0</v>
      </c>
    </row>
    <row r="447" spans="1:13" ht="15.6" customHeight="1" outlineLevel="2" x14ac:dyDescent="0.25">
      <c r="A447" s="21">
        <f t="shared" si="83"/>
        <v>441</v>
      </c>
      <c r="B447" s="307"/>
      <c r="C447" s="304" t="s">
        <v>372</v>
      </c>
      <c r="D447" s="305"/>
      <c r="E447" s="45">
        <f t="shared" ref="E447:L447" si="84">SUM(E435:E446)</f>
        <v>-44380202.466875486</v>
      </c>
      <c r="F447" s="45">
        <f t="shared" si="84"/>
        <v>-16395918.61650048</v>
      </c>
      <c r="G447" s="45">
        <f t="shared" si="84"/>
        <v>-3157029.1402574209</v>
      </c>
      <c r="H447" s="45">
        <f t="shared" si="84"/>
        <v>-1635996.8026698481</v>
      </c>
      <c r="I447" s="45">
        <f t="shared" si="84"/>
        <v>-169335.11919272109</v>
      </c>
      <c r="J447" s="45">
        <f t="shared" si="84"/>
        <v>-1744885.1726050656</v>
      </c>
      <c r="K447" s="45">
        <f t="shared" si="84"/>
        <v>-168002.66383359127</v>
      </c>
      <c r="L447" s="45">
        <f t="shared" si="84"/>
        <v>-67651369.981934622</v>
      </c>
      <c r="M447" s="54"/>
    </row>
    <row r="448" spans="1:13" ht="15.6" customHeight="1" outlineLevel="1" x14ac:dyDescent="0.25">
      <c r="A448" s="21">
        <f t="shared" si="83"/>
        <v>442</v>
      </c>
      <c r="B448" s="308"/>
      <c r="C448" s="208" t="s">
        <v>468</v>
      </c>
      <c r="D448" s="151">
        <v>108</v>
      </c>
      <c r="E448" s="54">
        <v>6405641.2992445584</v>
      </c>
      <c r="F448" s="54">
        <v>2958547.5947816549</v>
      </c>
      <c r="G448" s="54">
        <v>426832.79699779127</v>
      </c>
      <c r="H448" s="54">
        <v>217361.94775907471</v>
      </c>
      <c r="I448" s="54">
        <v>20691.530352296908</v>
      </c>
      <c r="J448" s="54">
        <v>212886.55444778438</v>
      </c>
      <c r="K448" s="54">
        <v>15923.886262844222</v>
      </c>
      <c r="L448" s="54">
        <f>SUM(E448:K448)</f>
        <v>10257885.609846003</v>
      </c>
      <c r="M448" s="54"/>
    </row>
    <row r="449" spans="1:13" outlineLevel="1" x14ac:dyDescent="0.25">
      <c r="A449" s="21">
        <f t="shared" si="83"/>
        <v>443</v>
      </c>
      <c r="B449" s="298" t="s">
        <v>469</v>
      </c>
      <c r="C449" s="299"/>
      <c r="D449" s="300"/>
      <c r="E449" s="45">
        <f t="shared" ref="E449:L449" si="85">E369+E375+E408+E418+E434+E447+E448</f>
        <v>-1148467925.2241089</v>
      </c>
      <c r="F449" s="45">
        <f t="shared" si="85"/>
        <v>-555230396.49600029</v>
      </c>
      <c r="G449" s="45">
        <f t="shared" si="85"/>
        <v>-73045230.452886701</v>
      </c>
      <c r="H449" s="45">
        <f t="shared" si="85"/>
        <v>-37847179.007981338</v>
      </c>
      <c r="I449" s="45">
        <f t="shared" si="85"/>
        <v>-3658347.2507290966</v>
      </c>
      <c r="J449" s="45">
        <f t="shared" si="85"/>
        <v>-36456882.66847685</v>
      </c>
      <c r="K449" s="45">
        <f t="shared" si="85"/>
        <v>-3014479.7290718285</v>
      </c>
      <c r="L449" s="45">
        <f t="shared" si="85"/>
        <v>-1857720440.8292546</v>
      </c>
      <c r="M449" s="54"/>
    </row>
    <row r="450" spans="1:13" ht="15.6" customHeight="1" outlineLevel="1" x14ac:dyDescent="0.25">
      <c r="A450" s="21">
        <f t="shared" si="83"/>
        <v>444</v>
      </c>
      <c r="B450" s="306" t="s">
        <v>470</v>
      </c>
      <c r="C450" s="209" t="s">
        <v>375</v>
      </c>
      <c r="D450" s="201">
        <v>111</v>
      </c>
      <c r="E450" s="54">
        <v>-92469551.888211191</v>
      </c>
      <c r="F450" s="54">
        <v>-29353491.96119193</v>
      </c>
      <c r="G450" s="54">
        <v>-4972714.9574475568</v>
      </c>
      <c r="H450" s="54">
        <v>-2545728.3239958193</v>
      </c>
      <c r="I450" s="54">
        <v>-262843.17367625772</v>
      </c>
      <c r="J450" s="54">
        <v>-2657120.4642643635</v>
      </c>
      <c r="K450" s="54">
        <v>-242634.89314689965</v>
      </c>
      <c r="L450" s="54">
        <f t="shared" ref="L450:L455" si="86">SUM(E450:K450)</f>
        <v>-132504085.661934</v>
      </c>
    </row>
    <row r="451" spans="1:13" ht="15.6" customHeight="1" outlineLevel="1" x14ac:dyDescent="0.25">
      <c r="A451" s="21">
        <f t="shared" si="83"/>
        <v>445</v>
      </c>
      <c r="B451" s="307"/>
      <c r="C451" s="200" t="s">
        <v>385</v>
      </c>
      <c r="D451" s="201">
        <v>111</v>
      </c>
      <c r="E451" s="54">
        <v>0</v>
      </c>
      <c r="F451" s="54">
        <v>0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f t="shared" si="86"/>
        <v>0</v>
      </c>
    </row>
    <row r="452" spans="1:13" outlineLevel="1" x14ac:dyDescent="0.25">
      <c r="A452" s="21">
        <f t="shared" si="83"/>
        <v>446</v>
      </c>
      <c r="B452" s="307"/>
      <c r="C452" s="202" t="s">
        <v>377</v>
      </c>
      <c r="D452" s="201">
        <v>111</v>
      </c>
      <c r="E452" s="54">
        <v>0</v>
      </c>
      <c r="F452" s="54">
        <v>0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f t="shared" si="86"/>
        <v>0</v>
      </c>
    </row>
    <row r="453" spans="1:13" x14ac:dyDescent="0.25">
      <c r="A453" s="21">
        <f t="shared" si="83"/>
        <v>447</v>
      </c>
      <c r="B453" s="307"/>
      <c r="C453" s="209" t="s">
        <v>378</v>
      </c>
      <c r="D453" s="201">
        <v>111</v>
      </c>
      <c r="E453" s="54">
        <v>0</v>
      </c>
      <c r="F453" s="54">
        <v>0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f t="shared" si="86"/>
        <v>0</v>
      </c>
    </row>
    <row r="454" spans="1:13" x14ac:dyDescent="0.25">
      <c r="A454" s="21">
        <f t="shared" si="83"/>
        <v>448</v>
      </c>
      <c r="B454" s="307"/>
      <c r="C454" s="209" t="s">
        <v>379</v>
      </c>
      <c r="D454" s="201">
        <v>111</v>
      </c>
      <c r="E454" s="54">
        <v>0</v>
      </c>
      <c r="F454" s="54">
        <v>0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f t="shared" si="86"/>
        <v>0</v>
      </c>
    </row>
    <row r="455" spans="1:13" ht="15.6" customHeight="1" outlineLevel="1" x14ac:dyDescent="0.25">
      <c r="A455" s="21">
        <f t="shared" si="83"/>
        <v>449</v>
      </c>
      <c r="B455" s="308"/>
      <c r="C455" s="209" t="s">
        <v>380</v>
      </c>
      <c r="D455" s="201">
        <v>111</v>
      </c>
      <c r="E455" s="54">
        <v>-7762103.3546695076</v>
      </c>
      <c r="F455" s="54">
        <v>-3027881.153172791</v>
      </c>
      <c r="G455" s="54">
        <v>-544847.44495934132</v>
      </c>
      <c r="H455" s="54">
        <v>-280932.34068977996</v>
      </c>
      <c r="I455" s="54">
        <v>-28731.25604679943</v>
      </c>
      <c r="J455" s="54">
        <v>-294542.04630388948</v>
      </c>
      <c r="K455" s="54">
        <v>-27113.247147310256</v>
      </c>
      <c r="L455" s="54">
        <f t="shared" si="86"/>
        <v>-11966150.842989419</v>
      </c>
    </row>
    <row r="456" spans="1:13" outlineLevel="1" x14ac:dyDescent="0.25">
      <c r="A456" s="21">
        <f t="shared" si="83"/>
        <v>450</v>
      </c>
      <c r="B456" s="298" t="s">
        <v>469</v>
      </c>
      <c r="C456" s="299"/>
      <c r="D456" s="300"/>
      <c r="E456" s="45">
        <f t="shared" ref="E456:L456" si="87">SUM(E450:E455)</f>
        <v>-100231655.2428807</v>
      </c>
      <c r="F456" s="45">
        <f t="shared" si="87"/>
        <v>-32381373.114364721</v>
      </c>
      <c r="G456" s="45">
        <f t="shared" si="87"/>
        <v>-5517562.4024068983</v>
      </c>
      <c r="H456" s="45">
        <f t="shared" si="87"/>
        <v>-2826660.6646855995</v>
      </c>
      <c r="I456" s="45">
        <f t="shared" si="87"/>
        <v>-291574.42972305714</v>
      </c>
      <c r="J456" s="45">
        <f t="shared" si="87"/>
        <v>-2951662.5105682528</v>
      </c>
      <c r="K456" s="45">
        <f t="shared" si="87"/>
        <v>-269748.14029420988</v>
      </c>
      <c r="L456" s="45">
        <f t="shared" si="87"/>
        <v>-144470236.50492343</v>
      </c>
      <c r="M456" s="54"/>
    </row>
    <row r="457" spans="1:13" ht="31.5" outlineLevel="1" x14ac:dyDescent="0.25">
      <c r="A457" s="21">
        <f t="shared" si="83"/>
        <v>451</v>
      </c>
      <c r="B457" s="135" t="s">
        <v>471</v>
      </c>
      <c r="C457" s="142" t="s">
        <v>471</v>
      </c>
      <c r="D457" s="143">
        <v>114</v>
      </c>
      <c r="L457" s="54">
        <f>SUM(E457:K457)</f>
        <v>0</v>
      </c>
    </row>
    <row r="458" spans="1:13" outlineLevel="1" x14ac:dyDescent="0.25">
      <c r="A458" s="21">
        <f t="shared" si="83"/>
        <v>452</v>
      </c>
      <c r="B458" s="298" t="s">
        <v>472</v>
      </c>
      <c r="C458" s="309"/>
      <c r="D458" s="310"/>
      <c r="E458" s="45">
        <f t="shared" ref="E458:L458" si="88">SUM(E457)</f>
        <v>0</v>
      </c>
      <c r="F458" s="45">
        <f t="shared" si="88"/>
        <v>0</v>
      </c>
      <c r="G458" s="45">
        <f t="shared" si="88"/>
        <v>0</v>
      </c>
      <c r="H458" s="45">
        <f t="shared" si="88"/>
        <v>0</v>
      </c>
      <c r="I458" s="45">
        <f t="shared" si="88"/>
        <v>0</v>
      </c>
      <c r="J458" s="45">
        <f t="shared" si="88"/>
        <v>0</v>
      </c>
      <c r="K458" s="45">
        <f t="shared" si="88"/>
        <v>0</v>
      </c>
      <c r="L458" s="45">
        <f t="shared" si="88"/>
        <v>0</v>
      </c>
    </row>
    <row r="459" spans="1:13" ht="31.5" x14ac:dyDescent="0.25">
      <c r="A459" s="21">
        <f t="shared" si="83"/>
        <v>453</v>
      </c>
      <c r="B459" s="154" t="s">
        <v>473</v>
      </c>
      <c r="C459" s="142" t="s">
        <v>473</v>
      </c>
      <c r="D459" s="143">
        <v>115</v>
      </c>
      <c r="L459" s="54">
        <f>SUM(E459:K459)</f>
        <v>0</v>
      </c>
    </row>
    <row r="460" spans="1:13" x14ac:dyDescent="0.25">
      <c r="A460" s="21">
        <f t="shared" si="83"/>
        <v>454</v>
      </c>
      <c r="B460" s="293" t="s">
        <v>474</v>
      </c>
      <c r="C460" s="352"/>
      <c r="D460" s="295"/>
      <c r="E460" s="45">
        <f t="shared" ref="E460:L460" si="89">SUM(E459)</f>
        <v>0</v>
      </c>
      <c r="F460" s="45">
        <f t="shared" si="89"/>
        <v>0</v>
      </c>
      <c r="G460" s="45">
        <f t="shared" si="89"/>
        <v>0</v>
      </c>
      <c r="H460" s="45">
        <f t="shared" si="89"/>
        <v>0</v>
      </c>
      <c r="I460" s="45">
        <f t="shared" si="89"/>
        <v>0</v>
      </c>
      <c r="J460" s="45">
        <f t="shared" si="89"/>
        <v>0</v>
      </c>
      <c r="K460" s="45">
        <f t="shared" si="89"/>
        <v>0</v>
      </c>
      <c r="L460" s="45">
        <f t="shared" si="89"/>
        <v>0</v>
      </c>
    </row>
    <row r="461" spans="1:13" x14ac:dyDescent="0.25">
      <c r="A461" s="21">
        <f t="shared" si="83"/>
        <v>455</v>
      </c>
      <c r="B461" s="301" t="s">
        <v>475</v>
      </c>
      <c r="C461" s="198" t="s">
        <v>476</v>
      </c>
      <c r="D461" s="199">
        <v>117.1</v>
      </c>
      <c r="E461" s="54">
        <v>6061778.1903518075</v>
      </c>
      <c r="F461" s="54">
        <v>1979338.4810586213</v>
      </c>
      <c r="G461" s="54">
        <v>376481.08406668139</v>
      </c>
      <c r="H461" s="54">
        <v>107405.29317856357</v>
      </c>
      <c r="I461" s="54">
        <v>46302.845971419425</v>
      </c>
      <c r="J461" s="54">
        <v>83258.575372907479</v>
      </c>
      <c r="K461" s="54">
        <v>0</v>
      </c>
      <c r="L461" s="54">
        <f>SUM(E461:K461)</f>
        <v>8654564.4700000007</v>
      </c>
    </row>
    <row r="462" spans="1:13" x14ac:dyDescent="0.25">
      <c r="A462" s="21">
        <f t="shared" si="83"/>
        <v>456</v>
      </c>
      <c r="B462" s="302"/>
      <c r="C462" s="200" t="s">
        <v>477</v>
      </c>
      <c r="D462" s="201">
        <v>117.2</v>
      </c>
      <c r="L462" s="54">
        <f>SUM(E462:K462)</f>
        <v>0</v>
      </c>
    </row>
    <row r="463" spans="1:13" x14ac:dyDescent="0.25">
      <c r="A463" s="21">
        <f t="shared" si="83"/>
        <v>457</v>
      </c>
      <c r="B463" s="302"/>
      <c r="C463" s="200" t="s">
        <v>478</v>
      </c>
      <c r="D463" s="201">
        <v>117.3</v>
      </c>
      <c r="L463" s="54">
        <f>SUM(E463:K463)</f>
        <v>0</v>
      </c>
    </row>
    <row r="464" spans="1:13" x14ac:dyDescent="0.25">
      <c r="A464" s="21">
        <f t="shared" si="83"/>
        <v>458</v>
      </c>
      <c r="B464" s="303"/>
      <c r="C464" s="203" t="s">
        <v>479</v>
      </c>
      <c r="D464" s="204">
        <v>117.4</v>
      </c>
      <c r="L464" s="54">
        <f>SUM(E464:K464)</f>
        <v>0</v>
      </c>
    </row>
    <row r="465" spans="1:14" ht="15.6" customHeight="1" outlineLevel="1" x14ac:dyDescent="0.25">
      <c r="A465" s="21">
        <f t="shared" si="83"/>
        <v>459</v>
      </c>
      <c r="B465" s="293" t="s">
        <v>480</v>
      </c>
      <c r="C465" s="352"/>
      <c r="D465" s="295"/>
      <c r="E465" s="45">
        <f t="shared" ref="E465:L465" si="90">SUM(E461:E464)</f>
        <v>6061778.1903518075</v>
      </c>
      <c r="F465" s="45">
        <f t="shared" si="90"/>
        <v>1979338.4810586213</v>
      </c>
      <c r="G465" s="45">
        <f t="shared" si="90"/>
        <v>376481.08406668139</v>
      </c>
      <c r="H465" s="45">
        <f t="shared" si="90"/>
        <v>107405.29317856357</v>
      </c>
      <c r="I465" s="45">
        <f t="shared" si="90"/>
        <v>46302.845971419425</v>
      </c>
      <c r="J465" s="45">
        <f t="shared" si="90"/>
        <v>83258.575372907479</v>
      </c>
      <c r="K465" s="45">
        <f t="shared" si="90"/>
        <v>0</v>
      </c>
      <c r="L465" s="45">
        <f t="shared" si="90"/>
        <v>8654564.4700000007</v>
      </c>
      <c r="M465" s="54"/>
    </row>
    <row r="466" spans="1:14" ht="16.5" outlineLevel="1" thickBot="1" x14ac:dyDescent="0.3">
      <c r="A466" s="21">
        <f t="shared" si="83"/>
        <v>460</v>
      </c>
      <c r="B466" s="353" t="s">
        <v>481</v>
      </c>
      <c r="C466" s="353"/>
      <c r="D466" s="297"/>
      <c r="E466" s="210">
        <f t="shared" ref="E466:L466" si="91">E333+E356+E358+E449+E456+E458+E460+E465</f>
        <v>1921297974.8300278</v>
      </c>
      <c r="F466" s="210">
        <f t="shared" si="91"/>
        <v>828892712.87143457</v>
      </c>
      <c r="G466" s="210">
        <f t="shared" si="91"/>
        <v>132197153.49590494</v>
      </c>
      <c r="H466" s="210">
        <f t="shared" si="91"/>
        <v>66100938.754791543</v>
      </c>
      <c r="I466" s="210">
        <f t="shared" si="91"/>
        <v>6605574.156121619</v>
      </c>
      <c r="J466" s="210">
        <f t="shared" si="91"/>
        <v>66216355.330347635</v>
      </c>
      <c r="K466" s="210">
        <f t="shared" si="91"/>
        <v>4865727.5414365754</v>
      </c>
      <c r="L466" s="210">
        <f t="shared" si="91"/>
        <v>3026176436.9800639</v>
      </c>
      <c r="M466" s="54"/>
      <c r="N466" s="54"/>
    </row>
    <row r="467" spans="1:14" outlineLevel="1" x14ac:dyDescent="0.25">
      <c r="A467" s="21">
        <f t="shared" si="83"/>
        <v>461</v>
      </c>
      <c r="B467" s="135" t="s">
        <v>482</v>
      </c>
      <c r="C467" s="156" t="s">
        <v>482</v>
      </c>
      <c r="D467" s="157">
        <v>165</v>
      </c>
      <c r="L467" s="54">
        <f>SUM(E467:K467)</f>
        <v>0</v>
      </c>
    </row>
    <row r="468" spans="1:14" x14ac:dyDescent="0.25">
      <c r="A468" s="21">
        <f t="shared" si="83"/>
        <v>462</v>
      </c>
      <c r="B468" s="298" t="s">
        <v>483</v>
      </c>
      <c r="C468" s="299"/>
      <c r="D468" s="300"/>
      <c r="E468" s="45">
        <f t="shared" ref="E468:L468" si="92">SUM(E467)</f>
        <v>0</v>
      </c>
      <c r="F468" s="45">
        <f t="shared" si="92"/>
        <v>0</v>
      </c>
      <c r="G468" s="45">
        <f t="shared" si="92"/>
        <v>0</v>
      </c>
      <c r="H468" s="45">
        <f t="shared" si="92"/>
        <v>0</v>
      </c>
      <c r="I468" s="45">
        <f t="shared" si="92"/>
        <v>0</v>
      </c>
      <c r="J468" s="45">
        <f t="shared" si="92"/>
        <v>0</v>
      </c>
      <c r="K468" s="45">
        <f t="shared" si="92"/>
        <v>0</v>
      </c>
      <c r="L468" s="45">
        <f t="shared" si="92"/>
        <v>0</v>
      </c>
    </row>
    <row r="469" spans="1:14" ht="16.5" thickBot="1" x14ac:dyDescent="0.3">
      <c r="A469" s="21">
        <f t="shared" si="83"/>
        <v>463</v>
      </c>
      <c r="B469" s="270" t="s">
        <v>484</v>
      </c>
      <c r="C469" s="270"/>
      <c r="D469" s="271"/>
      <c r="E469" s="210">
        <f t="shared" ref="E469:L469" si="93">E466+E468</f>
        <v>1921297974.8300278</v>
      </c>
      <c r="F469" s="210">
        <f t="shared" si="93"/>
        <v>828892712.87143457</v>
      </c>
      <c r="G469" s="210">
        <f t="shared" si="93"/>
        <v>132197153.49590494</v>
      </c>
      <c r="H469" s="210">
        <f t="shared" si="93"/>
        <v>66100938.754791543</v>
      </c>
      <c r="I469" s="210">
        <f t="shared" si="93"/>
        <v>6605574.156121619</v>
      </c>
      <c r="J469" s="210">
        <f t="shared" si="93"/>
        <v>66216355.330347635</v>
      </c>
      <c r="K469" s="210">
        <f t="shared" si="93"/>
        <v>4865727.5414365754</v>
      </c>
      <c r="L469" s="210">
        <f t="shared" si="93"/>
        <v>3026176436.9800639</v>
      </c>
      <c r="M469" s="54"/>
    </row>
    <row r="470" spans="1:14" x14ac:dyDescent="0.25">
      <c r="A470" s="21">
        <f t="shared" si="83"/>
        <v>464</v>
      </c>
      <c r="B470" s="301" t="s">
        <v>485</v>
      </c>
      <c r="C470" s="93" t="s">
        <v>486</v>
      </c>
      <c r="D470" s="94">
        <v>182.3</v>
      </c>
      <c r="E470" s="54">
        <v>7713194.4364513624</v>
      </c>
      <c r="F470" s="54">
        <v>3506989.4783605277</v>
      </c>
      <c r="G470" s="54">
        <v>518663.59039350366</v>
      </c>
      <c r="H470" s="54">
        <v>262983.07246348949</v>
      </c>
      <c r="I470" s="54">
        <v>25797.138305128618</v>
      </c>
      <c r="J470" s="54">
        <v>259609.1788865219</v>
      </c>
      <c r="K470" s="54">
        <v>19883.276046956664</v>
      </c>
      <c r="L470" s="54">
        <f>SUM(E470:K470)</f>
        <v>12307120.170907492</v>
      </c>
    </row>
    <row r="471" spans="1:14" x14ac:dyDescent="0.25">
      <c r="A471" s="21">
        <f t="shared" si="83"/>
        <v>465</v>
      </c>
      <c r="B471" s="302"/>
      <c r="C471" s="72" t="s">
        <v>487</v>
      </c>
      <c r="D471" s="74">
        <v>186</v>
      </c>
      <c r="E471" s="54">
        <v>4034733.1919494201</v>
      </c>
      <c r="F471" s="54">
        <v>1803839.2531993594</v>
      </c>
      <c r="G471" s="54">
        <v>268286.46665100055</v>
      </c>
      <c r="H471" s="54">
        <v>136025.00847109448</v>
      </c>
      <c r="I471" s="54">
        <v>13401.596229162655</v>
      </c>
      <c r="J471" s="54">
        <v>134589.4467660285</v>
      </c>
      <c r="K471" s="54">
        <v>10393.035107350881</v>
      </c>
      <c r="L471" s="54">
        <f>SUM(E471:K471)</f>
        <v>6401267.9983734153</v>
      </c>
    </row>
    <row r="472" spans="1:14" x14ac:dyDescent="0.25">
      <c r="A472" s="21">
        <f t="shared" si="83"/>
        <v>466</v>
      </c>
      <c r="B472" s="303"/>
      <c r="C472" s="75" t="s">
        <v>488</v>
      </c>
      <c r="D472" s="76">
        <v>190</v>
      </c>
      <c r="E472" s="54">
        <v>40525379.375411496</v>
      </c>
      <c r="F472" s="54">
        <v>18117993.579853896</v>
      </c>
      <c r="G472" s="54">
        <v>2694703.7945444342</v>
      </c>
      <c r="H472" s="54">
        <v>1366252.6889841915</v>
      </c>
      <c r="I472" s="54">
        <v>134607.35706305638</v>
      </c>
      <c r="J472" s="54">
        <v>1351833.7224882927</v>
      </c>
      <c r="K472" s="54">
        <v>104388.98200945649</v>
      </c>
      <c r="L472" s="54">
        <f>SUM(E472:K472)</f>
        <v>64295159.500354819</v>
      </c>
    </row>
    <row r="473" spans="1:14" x14ac:dyDescent="0.25">
      <c r="A473" s="21">
        <f t="shared" si="83"/>
        <v>467</v>
      </c>
      <c r="B473" s="278" t="s">
        <v>489</v>
      </c>
      <c r="C473" s="348"/>
      <c r="D473" s="280"/>
      <c r="E473" s="45">
        <f t="shared" ref="E473:L473" si="94">SUM(E470:E472)</f>
        <v>52273307.003812276</v>
      </c>
      <c r="F473" s="45">
        <f t="shared" si="94"/>
        <v>23428822.311413784</v>
      </c>
      <c r="G473" s="45">
        <f t="shared" si="94"/>
        <v>3481653.8515889384</v>
      </c>
      <c r="H473" s="45">
        <f t="shared" si="94"/>
        <v>1765260.7699187754</v>
      </c>
      <c r="I473" s="45">
        <f t="shared" si="94"/>
        <v>173806.09159734764</v>
      </c>
      <c r="J473" s="45">
        <f t="shared" si="94"/>
        <v>1746032.3481408432</v>
      </c>
      <c r="K473" s="45">
        <f t="shared" si="94"/>
        <v>134665.29316376403</v>
      </c>
      <c r="L473" s="45">
        <f t="shared" si="94"/>
        <v>83003547.669635728</v>
      </c>
      <c r="M473" s="54"/>
    </row>
    <row r="474" spans="1:14" outlineLevel="2" x14ac:dyDescent="0.25">
      <c r="A474" s="21">
        <f t="shared" si="83"/>
        <v>468</v>
      </c>
      <c r="B474" s="349" t="s">
        <v>490</v>
      </c>
      <c r="C474" s="93" t="s">
        <v>491</v>
      </c>
      <c r="D474" s="94">
        <v>228.1</v>
      </c>
      <c r="L474" s="54">
        <f t="shared" ref="L474:L479" si="95">SUM(E474:K474)</f>
        <v>0</v>
      </c>
    </row>
    <row r="475" spans="1:14" outlineLevel="2" x14ac:dyDescent="0.25">
      <c r="A475" s="21">
        <f t="shared" si="83"/>
        <v>469</v>
      </c>
      <c r="B475" s="350"/>
      <c r="C475" s="72" t="s">
        <v>492</v>
      </c>
      <c r="D475" s="95">
        <v>228.2</v>
      </c>
      <c r="L475" s="54">
        <f t="shared" si="95"/>
        <v>0</v>
      </c>
    </row>
    <row r="476" spans="1:14" x14ac:dyDescent="0.25">
      <c r="A476" s="21">
        <f t="shared" si="83"/>
        <v>470</v>
      </c>
      <c r="B476" s="350"/>
      <c r="C476" s="72" t="s">
        <v>493</v>
      </c>
      <c r="D476" s="95">
        <v>228.3</v>
      </c>
      <c r="L476" s="54">
        <f t="shared" si="95"/>
        <v>0</v>
      </c>
    </row>
    <row r="477" spans="1:14" x14ac:dyDescent="0.25">
      <c r="A477" s="21">
        <f t="shared" si="83"/>
        <v>471</v>
      </c>
      <c r="B477" s="350"/>
      <c r="C477" s="72" t="s">
        <v>494</v>
      </c>
      <c r="D477" s="95">
        <v>228.4</v>
      </c>
      <c r="L477" s="54">
        <f t="shared" si="95"/>
        <v>0</v>
      </c>
    </row>
    <row r="478" spans="1:14" outlineLevel="1" x14ac:dyDescent="0.25">
      <c r="A478" s="21">
        <f t="shared" si="83"/>
        <v>472</v>
      </c>
      <c r="B478" s="350"/>
      <c r="C478" s="72" t="s">
        <v>495</v>
      </c>
      <c r="D478" s="74">
        <v>229</v>
      </c>
      <c r="L478" s="54">
        <f t="shared" si="95"/>
        <v>0</v>
      </c>
    </row>
    <row r="479" spans="1:14" outlineLevel="1" x14ac:dyDescent="0.25">
      <c r="A479" s="21">
        <f t="shared" si="83"/>
        <v>473</v>
      </c>
      <c r="B479" s="351"/>
      <c r="C479" s="75" t="s">
        <v>496</v>
      </c>
      <c r="D479" s="76">
        <v>230</v>
      </c>
      <c r="E479" s="54">
        <v>-9046677.2875295691</v>
      </c>
      <c r="F479" s="54">
        <v>-4139750.2257970478</v>
      </c>
      <c r="G479" s="54">
        <v>-607123.50294168293</v>
      </c>
      <c r="H479" s="54">
        <v>-307589.12878563814</v>
      </c>
      <c r="I479" s="54">
        <v>-30110.806773134584</v>
      </c>
      <c r="J479" s="54">
        <v>-302734.43394450186</v>
      </c>
      <c r="K479" s="54">
        <v>-22945.824992426991</v>
      </c>
      <c r="L479" s="54">
        <f t="shared" si="95"/>
        <v>-14456931.210764002</v>
      </c>
    </row>
    <row r="480" spans="1:14" outlineLevel="1" x14ac:dyDescent="0.25">
      <c r="A480" s="21">
        <f t="shared" si="83"/>
        <v>474</v>
      </c>
      <c r="B480" s="284" t="s">
        <v>497</v>
      </c>
      <c r="C480" s="285"/>
      <c r="D480" s="286"/>
      <c r="E480" s="45">
        <f t="shared" ref="E480:L480" si="96">SUM(E474:E479)</f>
        <v>-9046677.2875295691</v>
      </c>
      <c r="F480" s="45">
        <f t="shared" si="96"/>
        <v>-4139750.2257970478</v>
      </c>
      <c r="G480" s="45">
        <f t="shared" si="96"/>
        <v>-607123.50294168293</v>
      </c>
      <c r="H480" s="45">
        <f t="shared" si="96"/>
        <v>-307589.12878563814</v>
      </c>
      <c r="I480" s="45">
        <f t="shared" si="96"/>
        <v>-30110.806773134584</v>
      </c>
      <c r="J480" s="45">
        <f t="shared" si="96"/>
        <v>-302734.43394450186</v>
      </c>
      <c r="K480" s="45">
        <f t="shared" si="96"/>
        <v>-22945.824992426991</v>
      </c>
      <c r="L480" s="45">
        <f t="shared" si="96"/>
        <v>-14456931.210764002</v>
      </c>
      <c r="M480" s="54"/>
    </row>
    <row r="481" spans="1:15" outlineLevel="1" x14ac:dyDescent="0.25">
      <c r="A481" s="21">
        <f t="shared" si="83"/>
        <v>475</v>
      </c>
      <c r="B481" s="158" t="s">
        <v>498</v>
      </c>
      <c r="C481" s="190" t="s">
        <v>498</v>
      </c>
      <c r="D481" s="74">
        <v>235</v>
      </c>
      <c r="L481" s="54">
        <f>SUM(E481:K481)</f>
        <v>0</v>
      </c>
    </row>
    <row r="482" spans="1:15" ht="16.5" outlineLevel="1" thickBot="1" x14ac:dyDescent="0.3">
      <c r="A482" s="21">
        <f t="shared" si="83"/>
        <v>476</v>
      </c>
      <c r="B482" s="270" t="s">
        <v>499</v>
      </c>
      <c r="C482" s="270"/>
      <c r="D482" s="271"/>
      <c r="E482" s="210">
        <f t="shared" ref="E482:L482" si="97">E480+E473</f>
        <v>43226629.71628271</v>
      </c>
      <c r="F482" s="210">
        <f t="shared" si="97"/>
        <v>19289072.085616738</v>
      </c>
      <c r="G482" s="210">
        <f t="shared" si="97"/>
        <v>2874530.3486472555</v>
      </c>
      <c r="H482" s="210">
        <f t="shared" si="97"/>
        <v>1457671.6411331373</v>
      </c>
      <c r="I482" s="210">
        <f t="shared" si="97"/>
        <v>143695.28482421304</v>
      </c>
      <c r="J482" s="210">
        <f t="shared" si="97"/>
        <v>1443297.9141963413</v>
      </c>
      <c r="K482" s="210">
        <f t="shared" si="97"/>
        <v>111719.46817133704</v>
      </c>
      <c r="L482" s="210">
        <f t="shared" si="97"/>
        <v>68546616.458871722</v>
      </c>
      <c r="M482" s="54"/>
    </row>
    <row r="483" spans="1:15" x14ac:dyDescent="0.25">
      <c r="A483" s="21">
        <f t="shared" si="83"/>
        <v>477</v>
      </c>
      <c r="B483" s="287" t="s">
        <v>500</v>
      </c>
      <c r="C483" s="145" t="s">
        <v>501</v>
      </c>
      <c r="D483" s="73">
        <v>253</v>
      </c>
      <c r="E483" s="54">
        <v>-7039385.4896298656</v>
      </c>
      <c r="F483" s="54">
        <v>-1265972.4475883322</v>
      </c>
      <c r="G483" s="54">
        <v>-122596.1687518524</v>
      </c>
      <c r="H483" s="54">
        <v>0</v>
      </c>
      <c r="I483" s="54">
        <v>-38775.629467950879</v>
      </c>
      <c r="J483" s="54">
        <v>0</v>
      </c>
      <c r="K483" s="54">
        <v>0</v>
      </c>
      <c r="L483" s="54">
        <f t="shared" ref="L483:L489" si="98">SUM(E483:K483)</f>
        <v>-8466729.7354380004</v>
      </c>
      <c r="M483" s="54"/>
    </row>
    <row r="484" spans="1:15" x14ac:dyDescent="0.25">
      <c r="A484" s="21">
        <f t="shared" si="83"/>
        <v>478</v>
      </c>
      <c r="B484" s="288"/>
      <c r="C484" s="72" t="s">
        <v>502</v>
      </c>
      <c r="D484" s="74">
        <v>281</v>
      </c>
      <c r="L484" s="54">
        <f t="shared" si="98"/>
        <v>0</v>
      </c>
    </row>
    <row r="485" spans="1:15" x14ac:dyDescent="0.25">
      <c r="A485" s="21">
        <f t="shared" si="83"/>
        <v>479</v>
      </c>
      <c r="B485" s="288"/>
      <c r="C485" s="72" t="s">
        <v>503</v>
      </c>
      <c r="D485" s="74">
        <v>282</v>
      </c>
      <c r="E485" s="54">
        <v>-238439467.44047034</v>
      </c>
      <c r="F485" s="54">
        <v>-106600969.73432362</v>
      </c>
      <c r="G485" s="54">
        <v>-15854848.186093394</v>
      </c>
      <c r="H485" s="54">
        <v>-8038630.8178069573</v>
      </c>
      <c r="I485" s="54">
        <v>-791990.27933488647</v>
      </c>
      <c r="J485" s="54">
        <v>-7953793.8404531991</v>
      </c>
      <c r="K485" s="54">
        <v>-614194.20769419777</v>
      </c>
      <c r="L485" s="54">
        <f t="shared" si="98"/>
        <v>-378293894.50617659</v>
      </c>
    </row>
    <row r="486" spans="1:15" x14ac:dyDescent="0.25">
      <c r="A486" s="21">
        <f t="shared" si="83"/>
        <v>480</v>
      </c>
      <c r="B486" s="288"/>
      <c r="C486" s="72" t="s">
        <v>504</v>
      </c>
      <c r="D486" s="74">
        <v>283</v>
      </c>
      <c r="E486" s="54">
        <v>-2090426.1668113477</v>
      </c>
      <c r="F486" s="54">
        <v>-934582.93181152991</v>
      </c>
      <c r="G486" s="54">
        <v>-139001.27304765835</v>
      </c>
      <c r="H486" s="54">
        <v>-70475.598638363634</v>
      </c>
      <c r="I486" s="54">
        <v>-6943.4696426472174</v>
      </c>
      <c r="J486" s="54">
        <v>-69731.823124698931</v>
      </c>
      <c r="K486" s="54">
        <v>-5384.7110843277842</v>
      </c>
      <c r="L486" s="54">
        <f t="shared" si="98"/>
        <v>-3316545.974160573</v>
      </c>
    </row>
    <row r="487" spans="1:15" outlineLevel="1" x14ac:dyDescent="0.25">
      <c r="A487" s="21">
        <f t="shared" si="83"/>
        <v>481</v>
      </c>
      <c r="B487" s="288"/>
      <c r="C487" s="72" t="s">
        <v>505</v>
      </c>
      <c r="D487" s="74">
        <v>255</v>
      </c>
      <c r="L487" s="54">
        <f t="shared" si="98"/>
        <v>0</v>
      </c>
    </row>
    <row r="488" spans="1:15" outlineLevel="1" x14ac:dyDescent="0.25">
      <c r="A488" s="21">
        <f t="shared" si="83"/>
        <v>482</v>
      </c>
      <c r="B488" s="288"/>
      <c r="C488" s="72" t="s">
        <v>506</v>
      </c>
      <c r="D488" s="74">
        <v>252</v>
      </c>
      <c r="E488" s="54">
        <v>-4237381.726488485</v>
      </c>
      <c r="F488" s="54">
        <v>-305356.4311401507</v>
      </c>
      <c r="G488" s="54">
        <v>-7185.7023713637627</v>
      </c>
      <c r="H488" s="54">
        <v>0</v>
      </c>
      <c r="I488" s="54">
        <v>0</v>
      </c>
      <c r="J488" s="54">
        <v>0</v>
      </c>
      <c r="K488" s="54">
        <v>0</v>
      </c>
      <c r="L488" s="54">
        <f t="shared" si="98"/>
        <v>-4549923.8599999994</v>
      </c>
    </row>
    <row r="489" spans="1:15" outlineLevel="1" x14ac:dyDescent="0.25">
      <c r="A489" s="21">
        <f t="shared" si="83"/>
        <v>483</v>
      </c>
      <c r="B489" s="289"/>
      <c r="C489" s="75" t="s">
        <v>507</v>
      </c>
      <c r="D489" s="76">
        <v>254</v>
      </c>
      <c r="E489" s="54">
        <v>-179771702.6407727</v>
      </c>
      <c r="F489" s="54">
        <v>-80371920.127196833</v>
      </c>
      <c r="G489" s="54">
        <v>-11953780.488276673</v>
      </c>
      <c r="H489" s="54">
        <v>-6060734.6784086265</v>
      </c>
      <c r="I489" s="54">
        <v>-597121.95518353174</v>
      </c>
      <c r="J489" s="54">
        <v>-5996771.7446313612</v>
      </c>
      <c r="K489" s="54">
        <v>-463072.40850071446</v>
      </c>
      <c r="L489" s="54">
        <f t="shared" si="98"/>
        <v>-285215104.04297042</v>
      </c>
    </row>
    <row r="490" spans="1:15" ht="15.75" customHeight="1" outlineLevel="1" x14ac:dyDescent="0.25">
      <c r="A490" s="21">
        <f t="shared" si="83"/>
        <v>484</v>
      </c>
      <c r="B490" s="267" t="s">
        <v>508</v>
      </c>
      <c r="C490" s="285"/>
      <c r="D490" s="286"/>
      <c r="E490" s="45">
        <f t="shared" ref="E490:L490" si="99">SUM(E483:E489)</f>
        <v>-431578363.46417272</v>
      </c>
      <c r="F490" s="45">
        <f t="shared" si="99"/>
        <v>-189478801.67206049</v>
      </c>
      <c r="G490" s="45">
        <f t="shared" si="99"/>
        <v>-28077411.818540942</v>
      </c>
      <c r="H490" s="45">
        <f t="shared" si="99"/>
        <v>-14169841.094853947</v>
      </c>
      <c r="I490" s="45">
        <f t="shared" si="99"/>
        <v>-1434831.3336290163</v>
      </c>
      <c r="J490" s="45">
        <f t="shared" si="99"/>
        <v>-14020297.408209261</v>
      </c>
      <c r="K490" s="45">
        <f t="shared" si="99"/>
        <v>-1082651.3272792399</v>
      </c>
      <c r="L490" s="45">
        <f t="shared" si="99"/>
        <v>-679842198.11874557</v>
      </c>
      <c r="M490" s="54"/>
    </row>
    <row r="491" spans="1:15" ht="15.75" customHeight="1" outlineLevel="1" x14ac:dyDescent="0.25">
      <c r="A491" s="21">
        <f t="shared" si="83"/>
        <v>485</v>
      </c>
      <c r="B491" s="160" t="s">
        <v>509</v>
      </c>
      <c r="C491" s="142" t="s">
        <v>509</v>
      </c>
      <c r="D491" s="143" t="s">
        <v>510</v>
      </c>
      <c r="E491" s="54">
        <v>63210174.090641677</v>
      </c>
      <c r="F491" s="54">
        <v>19753114.084802467</v>
      </c>
      <c r="G491" s="54">
        <v>3637480.3238248583</v>
      </c>
      <c r="H491" s="54">
        <v>1892556.9300114368</v>
      </c>
      <c r="I491" s="54">
        <v>208743.14310220676</v>
      </c>
      <c r="J491" s="54">
        <v>2122994.5169836725</v>
      </c>
      <c r="K491" s="54">
        <v>228665.54944346525</v>
      </c>
      <c r="L491" s="54">
        <f>SUM(E491:K491)</f>
        <v>91053728.638809785</v>
      </c>
    </row>
    <row r="492" spans="1:15" outlineLevel="1" x14ac:dyDescent="0.25">
      <c r="A492" s="21">
        <f t="shared" si="83"/>
        <v>486</v>
      </c>
      <c r="B492" s="267" t="s">
        <v>511</v>
      </c>
      <c r="C492" s="268"/>
      <c r="D492" s="269"/>
      <c r="E492" s="45">
        <f t="shared" ref="E492:L492" si="100">SUM(E491)</f>
        <v>63210174.090641677</v>
      </c>
      <c r="F492" s="45">
        <f t="shared" si="100"/>
        <v>19753114.084802467</v>
      </c>
      <c r="G492" s="45">
        <f t="shared" si="100"/>
        <v>3637480.3238248583</v>
      </c>
      <c r="H492" s="45">
        <f t="shared" si="100"/>
        <v>1892556.9300114368</v>
      </c>
      <c r="I492" s="45">
        <f t="shared" si="100"/>
        <v>208743.14310220676</v>
      </c>
      <c r="J492" s="45">
        <f t="shared" si="100"/>
        <v>2122994.5169836725</v>
      </c>
      <c r="K492" s="45">
        <f t="shared" si="100"/>
        <v>228665.54944346525</v>
      </c>
      <c r="L492" s="45">
        <f t="shared" si="100"/>
        <v>91053728.638809785</v>
      </c>
      <c r="M492" s="54"/>
    </row>
    <row r="493" spans="1:15" ht="16.5" thickBot="1" x14ac:dyDescent="0.3">
      <c r="A493" s="21">
        <f t="shared" si="83"/>
        <v>487</v>
      </c>
      <c r="B493" s="270" t="s">
        <v>512</v>
      </c>
      <c r="C493" s="270"/>
      <c r="D493" s="271"/>
      <c r="E493" s="211">
        <f t="shared" ref="E493:L493" si="101">E469+E482+E490+E492</f>
        <v>1596156415.1727793</v>
      </c>
      <c r="F493" s="211">
        <f t="shared" si="101"/>
        <v>678456097.3697933</v>
      </c>
      <c r="G493" s="211">
        <f t="shared" si="101"/>
        <v>110631752.3498361</v>
      </c>
      <c r="H493" s="211">
        <f t="shared" si="101"/>
        <v>55281326.231082179</v>
      </c>
      <c r="I493" s="211">
        <f t="shared" si="101"/>
        <v>5523181.2504190225</v>
      </c>
      <c r="J493" s="211">
        <f t="shared" si="101"/>
        <v>55762350.353318378</v>
      </c>
      <c r="K493" s="211">
        <f t="shared" si="101"/>
        <v>4123461.2317721373</v>
      </c>
      <c r="L493" s="211">
        <f t="shared" si="101"/>
        <v>2505934583.9590001</v>
      </c>
      <c r="M493" s="54"/>
      <c r="N493" s="54"/>
      <c r="O493" s="54"/>
    </row>
    <row r="494" spans="1:15" x14ac:dyDescent="0.25">
      <c r="A494" s="21">
        <f t="shared" si="83"/>
        <v>488</v>
      </c>
      <c r="B494" s="161"/>
      <c r="C494" s="190"/>
      <c r="D494" s="117"/>
      <c r="N494" s="54"/>
    </row>
    <row r="495" spans="1:15" x14ac:dyDescent="0.25">
      <c r="A495" s="21">
        <f t="shared" si="83"/>
        <v>489</v>
      </c>
      <c r="B495" s="272" t="s">
        <v>513</v>
      </c>
      <c r="C495" s="347"/>
      <c r="D495" s="274"/>
      <c r="E495" s="212" t="s">
        <v>538</v>
      </c>
      <c r="F495" s="212" t="s">
        <v>538</v>
      </c>
      <c r="G495" s="212" t="s">
        <v>538</v>
      </c>
      <c r="H495" s="212" t="s">
        <v>538</v>
      </c>
      <c r="I495" s="212" t="s">
        <v>538</v>
      </c>
      <c r="J495" s="212" t="s">
        <v>538</v>
      </c>
      <c r="K495" s="212" t="s">
        <v>538</v>
      </c>
      <c r="L495" s="212" t="s">
        <v>538</v>
      </c>
      <c r="N495" s="54"/>
    </row>
    <row r="496" spans="1:15" x14ac:dyDescent="0.25">
      <c r="A496" s="21">
        <f t="shared" si="83"/>
        <v>490</v>
      </c>
      <c r="B496" s="272" t="s">
        <v>514</v>
      </c>
      <c r="C496" s="347"/>
      <c r="D496" s="274"/>
      <c r="E496" s="212" t="s">
        <v>538</v>
      </c>
      <c r="F496" s="212" t="s">
        <v>538</v>
      </c>
      <c r="G496" s="212" t="s">
        <v>538</v>
      </c>
      <c r="H496" s="212" t="s">
        <v>538</v>
      </c>
      <c r="I496" s="212" t="s">
        <v>538</v>
      </c>
      <c r="J496" s="212" t="s">
        <v>538</v>
      </c>
      <c r="K496" s="212" t="s">
        <v>538</v>
      </c>
      <c r="L496" s="212" t="s">
        <v>538</v>
      </c>
      <c r="N496" s="54"/>
    </row>
    <row r="497" spans="1:12" x14ac:dyDescent="0.25">
      <c r="A497" s="21">
        <f t="shared" si="83"/>
        <v>491</v>
      </c>
      <c r="B497" s="275" t="s">
        <v>515</v>
      </c>
      <c r="C497" s="276"/>
      <c r="D497" s="277"/>
      <c r="E497" s="212" t="s">
        <v>538</v>
      </c>
      <c r="F497" s="212" t="s">
        <v>538</v>
      </c>
      <c r="G497" s="212" t="s">
        <v>538</v>
      </c>
      <c r="H497" s="212" t="s">
        <v>538</v>
      </c>
      <c r="I497" s="212" t="s">
        <v>538</v>
      </c>
      <c r="J497" s="212" t="s">
        <v>538</v>
      </c>
      <c r="K497" s="212" t="s">
        <v>538</v>
      </c>
      <c r="L497" s="212" t="s">
        <v>538</v>
      </c>
    </row>
  </sheetData>
  <mergeCells count="99"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  <mergeCell ref="B150:D150"/>
    <mergeCell ref="B30:D30"/>
    <mergeCell ref="B31:B85"/>
    <mergeCell ref="C61:D61"/>
    <mergeCell ref="C85:D85"/>
    <mergeCell ref="B86:D86"/>
    <mergeCell ref="B87:B128"/>
    <mergeCell ref="C100:D100"/>
    <mergeCell ref="C109:D109"/>
    <mergeCell ref="C116:D116"/>
    <mergeCell ref="C126:D126"/>
    <mergeCell ref="C128:D128"/>
    <mergeCell ref="B129:D129"/>
    <mergeCell ref="B130:B149"/>
    <mergeCell ref="C141:D141"/>
    <mergeCell ref="C149:D149"/>
    <mergeCell ref="B206:D206"/>
    <mergeCell ref="B151:B174"/>
    <mergeCell ref="C163:D163"/>
    <mergeCell ref="C174:D174"/>
    <mergeCell ref="B175:D175"/>
    <mergeCell ref="B176:B180"/>
    <mergeCell ref="B181:D181"/>
    <mergeCell ref="B182:B185"/>
    <mergeCell ref="B186:D186"/>
    <mergeCell ref="B187:B190"/>
    <mergeCell ref="B191:D191"/>
    <mergeCell ref="B192:B205"/>
    <mergeCell ref="B246:D246"/>
    <mergeCell ref="B207:B218"/>
    <mergeCell ref="B219:D219"/>
    <mergeCell ref="B220:B226"/>
    <mergeCell ref="B227:D227"/>
    <mergeCell ref="B228:B229"/>
    <mergeCell ref="B230:D230"/>
    <mergeCell ref="B231:B236"/>
    <mergeCell ref="B237:D237"/>
    <mergeCell ref="B238:B243"/>
    <mergeCell ref="B244:D244"/>
    <mergeCell ref="B245:D245"/>
    <mergeCell ref="B349:D349"/>
    <mergeCell ref="B249:B332"/>
    <mergeCell ref="C252:D252"/>
    <mergeCell ref="C258:D258"/>
    <mergeCell ref="C272:D272"/>
    <mergeCell ref="C283:D283"/>
    <mergeCell ref="C293:D293"/>
    <mergeCell ref="C303:D303"/>
    <mergeCell ref="C319:D319"/>
    <mergeCell ref="C332:D332"/>
    <mergeCell ref="B333:D333"/>
    <mergeCell ref="B334:B339"/>
    <mergeCell ref="B340:D340"/>
    <mergeCell ref="B342:D342"/>
    <mergeCell ref="B343:B348"/>
    <mergeCell ref="B350:B355"/>
    <mergeCell ref="B356:D356"/>
    <mergeCell ref="B358:D358"/>
    <mergeCell ref="B359:B364"/>
    <mergeCell ref="B365:D365"/>
    <mergeCell ref="B469:D469"/>
    <mergeCell ref="C434:D434"/>
    <mergeCell ref="C447:D447"/>
    <mergeCell ref="B449:D449"/>
    <mergeCell ref="B450:B455"/>
    <mergeCell ref="B456:D456"/>
    <mergeCell ref="B458:D458"/>
    <mergeCell ref="B366:B448"/>
    <mergeCell ref="C369:D369"/>
    <mergeCell ref="C375:D375"/>
    <mergeCell ref="C408:D408"/>
    <mergeCell ref="C418:D418"/>
    <mergeCell ref="B460:D460"/>
    <mergeCell ref="B461:B464"/>
    <mergeCell ref="B465:D465"/>
    <mergeCell ref="B466:D466"/>
    <mergeCell ref="B468:D468"/>
    <mergeCell ref="B497:D497"/>
    <mergeCell ref="B470:B472"/>
    <mergeCell ref="B473:D473"/>
    <mergeCell ref="B474:B479"/>
    <mergeCell ref="B480:D480"/>
    <mergeCell ref="B482:D482"/>
    <mergeCell ref="B483:B489"/>
    <mergeCell ref="B490:D490"/>
    <mergeCell ref="B492:D492"/>
    <mergeCell ref="B493:D493"/>
    <mergeCell ref="B495:D495"/>
    <mergeCell ref="B496:D496"/>
  </mergeCells>
  <pageMargins left="0.45" right="0.45" top="0.5" bottom="0.5" header="0.3" footer="0.3"/>
  <pageSetup scale="46" orientation="landscape" horizontalDpi="1200" verticalDpi="1200" r:id="rId1"/>
  <headerFooter>
    <oddFooter>&amp;R&amp;A
 Page &amp;P of &amp;N</oddFooter>
  </headerFooter>
  <rowBreaks count="8" manualBreakCount="8">
    <brk id="61" max="11" man="1"/>
    <brk id="129" max="11" man="1"/>
    <brk id="186" max="11" man="1"/>
    <brk id="246" max="11" man="1"/>
    <brk id="303" max="16383" man="1"/>
    <brk id="365" max="16383" man="1"/>
    <brk id="418" max="11" man="1"/>
    <brk id="469" max="11" man="1"/>
  </rowBreaks>
  <colBreaks count="1" manualBreakCount="1">
    <brk id="7" max="49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7"/>
  <sheetViews>
    <sheetView zoomScale="70" zoomScaleNormal="70" zoomScaleSheetLayoutView="100" workbookViewId="0">
      <pane ySplit="4" topLeftCell="A5" activePane="bottomLeft" state="frozen"/>
      <selection activeCell="F39" sqref="F39"/>
      <selection pane="bottomLeft" activeCell="Q18" sqref="Q18"/>
    </sheetView>
  </sheetViews>
  <sheetFormatPr defaultColWidth="8.7109375" defaultRowHeight="15" x14ac:dyDescent="0.25"/>
  <cols>
    <col min="2" max="2" width="52.28515625" style="266" customWidth="1"/>
    <col min="3" max="3" width="53.71093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4" width="15.140625" customWidth="1"/>
    <col min="15" max="15" width="13.85546875" customWidth="1"/>
  </cols>
  <sheetData>
    <row r="1" spans="1:15" ht="15.75" x14ac:dyDescent="0.25">
      <c r="A1" s="338" t="s">
        <v>14</v>
      </c>
      <c r="B1" s="338"/>
      <c r="C1" s="13" t="s">
        <v>15</v>
      </c>
    </row>
    <row r="2" spans="1:15" ht="26.25" x14ac:dyDescent="0.4">
      <c r="B2" s="260" t="s">
        <v>597</v>
      </c>
      <c r="C2" s="260"/>
      <c r="D2" s="260"/>
    </row>
    <row r="3" spans="1:15" x14ac:dyDescent="0.25">
      <c r="A3" s="261" t="s">
        <v>19</v>
      </c>
      <c r="B3" s="262" t="s">
        <v>20</v>
      </c>
      <c r="C3" s="261" t="s">
        <v>21</v>
      </c>
      <c r="D3" s="261" t="s">
        <v>525</v>
      </c>
      <c r="E3" s="261" t="s">
        <v>526</v>
      </c>
      <c r="F3" s="261" t="s">
        <v>527</v>
      </c>
      <c r="G3" s="261" t="s">
        <v>528</v>
      </c>
      <c r="H3" s="261" t="s">
        <v>529</v>
      </c>
      <c r="I3" s="261" t="s">
        <v>530</v>
      </c>
      <c r="J3" s="261" t="s">
        <v>531</v>
      </c>
      <c r="K3" s="261" t="s">
        <v>598</v>
      </c>
      <c r="L3" s="261" t="s">
        <v>599</v>
      </c>
      <c r="M3" s="261" t="s">
        <v>600</v>
      </c>
      <c r="N3" s="261" t="s">
        <v>601</v>
      </c>
      <c r="O3" s="261" t="s">
        <v>602</v>
      </c>
    </row>
    <row r="4" spans="1:15" ht="47.25" x14ac:dyDescent="0.25">
      <c r="A4" t="s">
        <v>25</v>
      </c>
      <c r="B4" s="3" t="s">
        <v>603</v>
      </c>
      <c r="C4" s="2" t="s">
        <v>604</v>
      </c>
      <c r="D4" s="2" t="s">
        <v>605</v>
      </c>
      <c r="E4" s="2" t="s">
        <v>606</v>
      </c>
      <c r="F4" s="2" t="s">
        <v>607</v>
      </c>
      <c r="G4" s="2" t="s">
        <v>608</v>
      </c>
      <c r="H4" s="263" t="s">
        <v>590</v>
      </c>
      <c r="I4" s="263" t="s">
        <v>591</v>
      </c>
      <c r="J4" s="263" t="s">
        <v>592</v>
      </c>
      <c r="K4" s="263" t="s">
        <v>593</v>
      </c>
      <c r="L4" s="263" t="s">
        <v>594</v>
      </c>
      <c r="M4" s="263" t="s">
        <v>595</v>
      </c>
      <c r="N4" s="263" t="s">
        <v>596</v>
      </c>
      <c r="O4" s="264" t="s">
        <v>609</v>
      </c>
    </row>
    <row r="5" spans="1:15" ht="15.75" x14ac:dyDescent="0.25">
      <c r="A5" s="265">
        <v>1</v>
      </c>
      <c r="B5" s="3" t="s">
        <v>610</v>
      </c>
      <c r="C5" s="2" t="s">
        <v>611</v>
      </c>
      <c r="D5" s="2" t="s">
        <v>612</v>
      </c>
      <c r="E5" s="2" t="s">
        <v>613</v>
      </c>
      <c r="F5" s="2" t="s">
        <v>613</v>
      </c>
      <c r="G5" s="2" t="s">
        <v>614</v>
      </c>
      <c r="H5" s="165">
        <v>0.85059699642664521</v>
      </c>
      <c r="I5" s="165">
        <v>6.9808737897317771E-2</v>
      </c>
      <c r="J5" s="165">
        <v>1.0386814387073409E-2</v>
      </c>
      <c r="K5" s="165">
        <v>2.2529823774558758E-2</v>
      </c>
      <c r="L5" s="165">
        <v>1.2722339240618277E-3</v>
      </c>
      <c r="M5" s="165">
        <v>3.5870331537651567E-2</v>
      </c>
      <c r="N5" s="165">
        <v>9.5350620526913205E-3</v>
      </c>
      <c r="O5" s="61">
        <v>1</v>
      </c>
    </row>
    <row r="6" spans="1:15" ht="15.75" x14ac:dyDescent="0.25">
      <c r="A6" s="265">
        <f t="shared" ref="A6:A47" si="0">A5+1</f>
        <v>2</v>
      </c>
      <c r="B6" s="3" t="s">
        <v>615</v>
      </c>
      <c r="C6" s="2" t="s">
        <v>616</v>
      </c>
      <c r="D6" s="2" t="s">
        <v>617</v>
      </c>
      <c r="E6" s="2" t="s">
        <v>618</v>
      </c>
      <c r="F6" s="2" t="s">
        <v>618</v>
      </c>
      <c r="G6" s="2" t="s">
        <v>619</v>
      </c>
      <c r="H6" s="165">
        <v>0.65014178754557572</v>
      </c>
      <c r="I6" s="165">
        <v>0.21747038294943719</v>
      </c>
      <c r="J6" s="165">
        <v>6.366689165398895E-2</v>
      </c>
      <c r="K6" s="165">
        <v>2.9448048442565034E-2</v>
      </c>
      <c r="L6" s="165">
        <v>2.5954949427723834E-3</v>
      </c>
      <c r="M6" s="165">
        <v>3.5408503693145223E-2</v>
      </c>
      <c r="N6" s="165">
        <v>1.2688907725154248E-3</v>
      </c>
      <c r="O6" s="61">
        <v>0.99999999999999989</v>
      </c>
    </row>
    <row r="7" spans="1:15" ht="15.75" x14ac:dyDescent="0.25">
      <c r="A7" s="265">
        <f t="shared" si="0"/>
        <v>3</v>
      </c>
      <c r="B7" s="3" t="s">
        <v>620</v>
      </c>
      <c r="C7" s="2" t="s">
        <v>621</v>
      </c>
      <c r="D7" s="2" t="s">
        <v>622</v>
      </c>
      <c r="E7" s="2" t="s">
        <v>623</v>
      </c>
      <c r="F7" s="2" t="s">
        <v>623</v>
      </c>
      <c r="G7" s="2" t="s">
        <v>614</v>
      </c>
      <c r="H7" s="165">
        <v>0</v>
      </c>
      <c r="I7" s="165">
        <v>0.84091767359253455</v>
      </c>
      <c r="J7" s="165">
        <v>0.12520819939782277</v>
      </c>
      <c r="K7" s="165">
        <v>1.5176027358349983E-2</v>
      </c>
      <c r="L7" s="165">
        <v>8.6600101552172272E-3</v>
      </c>
      <c r="M7" s="165">
        <v>1.0038089496075491E-2</v>
      </c>
      <c r="N7" s="165">
        <v>0</v>
      </c>
      <c r="O7" s="61">
        <v>1</v>
      </c>
    </row>
    <row r="8" spans="1:15" ht="15.75" x14ac:dyDescent="0.25">
      <c r="A8" s="265">
        <f t="shared" si="0"/>
        <v>4</v>
      </c>
      <c r="B8" s="3" t="s">
        <v>624</v>
      </c>
      <c r="C8" s="2" t="s">
        <v>625</v>
      </c>
      <c r="D8" s="2" t="s">
        <v>626</v>
      </c>
      <c r="E8" s="2" t="s">
        <v>627</v>
      </c>
      <c r="F8" s="2" t="s">
        <v>628</v>
      </c>
      <c r="G8" s="2" t="s">
        <v>614</v>
      </c>
      <c r="H8" s="165">
        <v>0.52932149025697683</v>
      </c>
      <c r="I8" s="165">
        <v>0.1894471370080287</v>
      </c>
      <c r="J8" s="165">
        <v>6.9922421530184131E-2</v>
      </c>
      <c r="K8" s="165">
        <v>7.5777305023495181E-2</v>
      </c>
      <c r="L8" s="165">
        <v>6.3872539854704273E-3</v>
      </c>
      <c r="M8" s="165">
        <v>0.10173004571047388</v>
      </c>
      <c r="N8" s="165">
        <v>2.7414346485370843E-2</v>
      </c>
      <c r="O8" s="61">
        <v>1</v>
      </c>
    </row>
    <row r="9" spans="1:15" ht="15.75" x14ac:dyDescent="0.25">
      <c r="A9" s="265">
        <f t="shared" si="0"/>
        <v>5</v>
      </c>
      <c r="B9" s="3" t="s">
        <v>624</v>
      </c>
      <c r="C9" s="2" t="s">
        <v>629</v>
      </c>
      <c r="D9" s="2" t="s">
        <v>630</v>
      </c>
      <c r="E9" s="2" t="s">
        <v>627</v>
      </c>
      <c r="F9" s="2" t="s">
        <v>628</v>
      </c>
      <c r="G9" s="2" t="s">
        <v>614</v>
      </c>
      <c r="H9" s="165">
        <v>0.65138482832816846</v>
      </c>
      <c r="I9" s="165">
        <v>0.23309551534210171</v>
      </c>
      <c r="J9" s="165">
        <v>6.5593311020792661E-2</v>
      </c>
      <c r="K9" s="165">
        <v>2.0976411345830386E-2</v>
      </c>
      <c r="L9" s="165">
        <v>6.0571582734398376E-3</v>
      </c>
      <c r="M9" s="165">
        <v>2.2892775689666876E-2</v>
      </c>
      <c r="N9" s="165">
        <v>0</v>
      </c>
      <c r="O9" s="61">
        <v>1</v>
      </c>
    </row>
    <row r="10" spans="1:15" ht="15.75" x14ac:dyDescent="0.25">
      <c r="A10" s="265">
        <f t="shared" si="0"/>
        <v>6</v>
      </c>
      <c r="B10" s="3" t="s">
        <v>631</v>
      </c>
      <c r="C10" s="2" t="s">
        <v>632</v>
      </c>
      <c r="D10" s="2" t="s">
        <v>633</v>
      </c>
      <c r="E10" s="2"/>
      <c r="F10" s="2" t="s">
        <v>634</v>
      </c>
      <c r="G10" s="2" t="s">
        <v>614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1</v>
      </c>
      <c r="O10" s="61">
        <v>1</v>
      </c>
    </row>
    <row r="11" spans="1:15" ht="15.75" x14ac:dyDescent="0.25">
      <c r="A11" s="265">
        <f t="shared" si="0"/>
        <v>7</v>
      </c>
      <c r="B11" s="3" t="s">
        <v>635</v>
      </c>
      <c r="C11" s="2" t="s">
        <v>636</v>
      </c>
      <c r="D11" s="2" t="s">
        <v>637</v>
      </c>
      <c r="E11" s="2" t="s">
        <v>613</v>
      </c>
      <c r="F11" s="2" t="s">
        <v>613</v>
      </c>
      <c r="G11" s="2" t="s">
        <v>614</v>
      </c>
      <c r="H11" s="165">
        <v>0.93101273173408494</v>
      </c>
      <c r="I11" s="165">
        <v>6.7091129253524728E-2</v>
      </c>
      <c r="J11" s="165">
        <v>1.5788005013500283E-3</v>
      </c>
      <c r="K11" s="165">
        <v>1.4264156590819809E-4</v>
      </c>
      <c r="L11" s="165">
        <v>1.4546711605255446E-4</v>
      </c>
      <c r="M11" s="165">
        <v>1.7537897447729272E-5</v>
      </c>
      <c r="N11" s="165">
        <v>1.1691931631819514E-5</v>
      </c>
      <c r="O11" s="61">
        <v>1</v>
      </c>
    </row>
    <row r="12" spans="1:15" ht="15.75" x14ac:dyDescent="0.25">
      <c r="A12" s="265">
        <f t="shared" si="0"/>
        <v>8</v>
      </c>
      <c r="B12" s="3" t="s">
        <v>638</v>
      </c>
      <c r="C12" s="2" t="s">
        <v>639</v>
      </c>
      <c r="D12" s="2" t="s">
        <v>640</v>
      </c>
      <c r="E12" s="2" t="s">
        <v>613</v>
      </c>
      <c r="F12" s="2" t="s">
        <v>613</v>
      </c>
      <c r="G12" s="2" t="s">
        <v>614</v>
      </c>
      <c r="H12" s="165">
        <v>0.83141728974365381</v>
      </c>
      <c r="I12" s="165">
        <v>0.14952319102492775</v>
      </c>
      <c r="J12" s="165">
        <v>1.4479754590337146E-2</v>
      </c>
      <c r="K12" s="165">
        <v>0</v>
      </c>
      <c r="L12" s="165">
        <v>4.5797646410813348E-3</v>
      </c>
      <c r="M12" s="165">
        <v>0</v>
      </c>
      <c r="N12" s="165">
        <v>0</v>
      </c>
      <c r="O12" s="61">
        <v>1</v>
      </c>
    </row>
    <row r="13" spans="1:15" ht="15.75" x14ac:dyDescent="0.25">
      <c r="A13" s="265">
        <f t="shared" si="0"/>
        <v>9</v>
      </c>
      <c r="B13" s="3" t="s">
        <v>610</v>
      </c>
      <c r="C13" s="2" t="s">
        <v>641</v>
      </c>
      <c r="D13" s="2" t="s">
        <v>642</v>
      </c>
      <c r="E13" s="2" t="s">
        <v>618</v>
      </c>
      <c r="F13" s="2" t="s">
        <v>618</v>
      </c>
      <c r="G13" s="2" t="s">
        <v>619</v>
      </c>
      <c r="H13" s="165">
        <v>0.87329674789877276</v>
      </c>
      <c r="I13" s="165">
        <v>8.3238240590430931E-2</v>
      </c>
      <c r="J13" s="165">
        <v>6.9167733782767851E-3</v>
      </c>
      <c r="K13" s="165">
        <v>1.1913164547127051E-2</v>
      </c>
      <c r="L13" s="165">
        <v>7.259454869678574E-4</v>
      </c>
      <c r="M13" s="165">
        <v>1.8886097314686087E-2</v>
      </c>
      <c r="N13" s="165">
        <v>5.0230307837385267E-3</v>
      </c>
      <c r="O13" s="61">
        <v>1</v>
      </c>
    </row>
    <row r="14" spans="1:15" ht="15.75" x14ac:dyDescent="0.25">
      <c r="A14" s="265">
        <f t="shared" si="0"/>
        <v>10</v>
      </c>
      <c r="B14" s="3" t="s">
        <v>610</v>
      </c>
      <c r="C14" s="2" t="s">
        <v>643</v>
      </c>
      <c r="D14" s="2" t="s">
        <v>644</v>
      </c>
      <c r="E14" s="2" t="s">
        <v>613</v>
      </c>
      <c r="F14" s="2" t="s">
        <v>613</v>
      </c>
      <c r="G14" s="2" t="s">
        <v>614</v>
      </c>
      <c r="H14" s="165">
        <v>0.93125372289498565</v>
      </c>
      <c r="I14" s="165">
        <v>6.7106156693726202E-2</v>
      </c>
      <c r="J14" s="165">
        <v>1.4626494225809372E-3</v>
      </c>
      <c r="K14" s="165">
        <v>3.4207752353805232E-5</v>
      </c>
      <c r="L14" s="165">
        <v>1.3741575731870476E-4</v>
      </c>
      <c r="M14" s="165">
        <v>5.8474790348385011E-6</v>
      </c>
      <c r="N14" s="165">
        <v>0</v>
      </c>
      <c r="O14" s="61">
        <v>1.0000000000000002</v>
      </c>
    </row>
    <row r="15" spans="1:15" ht="15.75" x14ac:dyDescent="0.25">
      <c r="A15" s="265">
        <f t="shared" si="0"/>
        <v>11</v>
      </c>
      <c r="B15" s="3" t="s">
        <v>638</v>
      </c>
      <c r="C15" s="2" t="s">
        <v>645</v>
      </c>
      <c r="D15" s="2" t="s">
        <v>646</v>
      </c>
      <c r="E15" s="2" t="s">
        <v>613</v>
      </c>
      <c r="F15" s="2" t="s">
        <v>613</v>
      </c>
      <c r="G15" s="2" t="s">
        <v>614</v>
      </c>
      <c r="H15" s="165">
        <v>0.93130827171435027</v>
      </c>
      <c r="I15" s="165">
        <v>6.7112426611057777E-2</v>
      </c>
      <c r="J15" s="165">
        <v>1.5793016745919268E-3</v>
      </c>
      <c r="K15" s="165">
        <v>0</v>
      </c>
      <c r="L15" s="165">
        <v>0</v>
      </c>
      <c r="M15" s="165">
        <v>0</v>
      </c>
      <c r="N15" s="165">
        <v>0</v>
      </c>
      <c r="O15" s="61">
        <v>1</v>
      </c>
    </row>
    <row r="16" spans="1:15" ht="15.75" x14ac:dyDescent="0.25">
      <c r="A16" s="265">
        <f t="shared" si="0"/>
        <v>12</v>
      </c>
      <c r="B16" s="3" t="s">
        <v>631</v>
      </c>
      <c r="C16" s="2" t="s">
        <v>647</v>
      </c>
      <c r="D16" s="2" t="s">
        <v>648</v>
      </c>
      <c r="E16" s="2" t="s">
        <v>613</v>
      </c>
      <c r="F16" s="2" t="s">
        <v>613</v>
      </c>
      <c r="G16" s="2" t="s">
        <v>614</v>
      </c>
      <c r="H16" s="165">
        <v>0</v>
      </c>
      <c r="I16" s="165">
        <v>0</v>
      </c>
      <c r="J16" s="165">
        <v>0</v>
      </c>
      <c r="K16" s="165">
        <v>0.77613135310596881</v>
      </c>
      <c r="L16" s="165">
        <v>0</v>
      </c>
      <c r="M16" s="165">
        <v>6.9036397527503665E-2</v>
      </c>
      <c r="N16" s="165">
        <v>0.15483224936652754</v>
      </c>
      <c r="O16" s="61">
        <v>1</v>
      </c>
    </row>
    <row r="17" spans="1:15" ht="15.75" x14ac:dyDescent="0.25">
      <c r="A17" s="265">
        <f t="shared" si="0"/>
        <v>13</v>
      </c>
      <c r="B17" s="3" t="s">
        <v>649</v>
      </c>
      <c r="C17" s="2" t="s">
        <v>650</v>
      </c>
      <c r="D17" s="2" t="s">
        <v>651</v>
      </c>
      <c r="E17" s="2" t="s">
        <v>618</v>
      </c>
      <c r="F17" s="2" t="s">
        <v>618</v>
      </c>
      <c r="G17" s="2" t="s">
        <v>619</v>
      </c>
      <c r="H17" s="165">
        <v>0.63471466903225437</v>
      </c>
      <c r="I17" s="165">
        <v>0.26251055007076357</v>
      </c>
      <c r="J17" s="165">
        <v>5.0555797773375474E-2</v>
      </c>
      <c r="K17" s="165">
        <v>2.2716985617410534E-2</v>
      </c>
      <c r="L17" s="165">
        <v>2.3299847258398069E-3</v>
      </c>
      <c r="M17" s="165">
        <v>2.6037654919808421E-2</v>
      </c>
      <c r="N17" s="165">
        <v>1.1343578605476701E-3</v>
      </c>
      <c r="O17" s="61">
        <v>0.99999999999999989</v>
      </c>
    </row>
    <row r="18" spans="1:15" ht="15.75" x14ac:dyDescent="0.25">
      <c r="A18" s="265">
        <f t="shared" si="0"/>
        <v>14</v>
      </c>
      <c r="B18" s="3" t="s">
        <v>649</v>
      </c>
      <c r="C18" s="2" t="s">
        <v>652</v>
      </c>
      <c r="D18" s="2" t="s">
        <v>653</v>
      </c>
      <c r="E18" s="2" t="s">
        <v>618</v>
      </c>
      <c r="F18" s="2" t="s">
        <v>618</v>
      </c>
      <c r="G18" s="2" t="s">
        <v>619</v>
      </c>
      <c r="H18" s="165">
        <v>0.62175330243967908</v>
      </c>
      <c r="I18" s="165">
        <v>0.24756313174936237</v>
      </c>
      <c r="J18" s="165">
        <v>6.4141535660598228E-2</v>
      </c>
      <c r="K18" s="165">
        <v>3.0420777942647883E-2</v>
      </c>
      <c r="L18" s="165">
        <v>3.3563309900342007E-3</v>
      </c>
      <c r="M18" s="165">
        <v>3.0730276861022671E-2</v>
      </c>
      <c r="N18" s="165">
        <v>2.0346443566556555E-3</v>
      </c>
      <c r="O18" s="61">
        <v>1</v>
      </c>
    </row>
    <row r="19" spans="1:15" ht="15.75" x14ac:dyDescent="0.25">
      <c r="A19" s="265">
        <f t="shared" si="0"/>
        <v>15</v>
      </c>
      <c r="B19" s="3" t="s">
        <v>631</v>
      </c>
      <c r="C19" s="2" t="s">
        <v>631</v>
      </c>
      <c r="D19" s="2" t="s">
        <v>654</v>
      </c>
      <c r="E19" s="2" t="s">
        <v>655</v>
      </c>
      <c r="F19" s="2" t="s">
        <v>618</v>
      </c>
      <c r="G19" s="2" t="s">
        <v>619</v>
      </c>
      <c r="H19" s="165">
        <v>0.62747517341080083</v>
      </c>
      <c r="I19" s="165">
        <v>0.28669912120605612</v>
      </c>
      <c r="J19" s="165">
        <v>4.1010075373167643E-2</v>
      </c>
      <c r="K19" s="165">
        <v>2.0862924005322876E-2</v>
      </c>
      <c r="L19" s="165">
        <v>1.9911549789266769E-3</v>
      </c>
      <c r="M19" s="165">
        <v>2.0433055963638883E-2</v>
      </c>
      <c r="N19" s="165">
        <v>1.5284950620868742E-3</v>
      </c>
      <c r="O19" s="61">
        <v>0.99999999999999989</v>
      </c>
    </row>
    <row r="20" spans="1:15" ht="15.75" x14ac:dyDescent="0.25">
      <c r="A20" s="265">
        <f t="shared" si="0"/>
        <v>16</v>
      </c>
      <c r="B20" s="3" t="s">
        <v>649</v>
      </c>
      <c r="C20" s="2" t="s">
        <v>656</v>
      </c>
      <c r="D20" s="2" t="s">
        <v>657</v>
      </c>
      <c r="E20" s="2" t="s">
        <v>618</v>
      </c>
      <c r="F20" s="2" t="s">
        <v>618</v>
      </c>
      <c r="G20" s="2" t="s">
        <v>619</v>
      </c>
      <c r="H20" s="165">
        <v>0.60509669123174747</v>
      </c>
      <c r="I20" s="165">
        <v>0.30401118871045829</v>
      </c>
      <c r="J20" s="165">
        <v>4.2870982824477537E-2</v>
      </c>
      <c r="K20" s="165">
        <v>2.2069342517158128E-2</v>
      </c>
      <c r="L20" s="165">
        <v>1.8972817296028677E-3</v>
      </c>
      <c r="M20" s="165">
        <v>2.2542580126964383E-2</v>
      </c>
      <c r="N20" s="165">
        <v>1.5119328595913719E-3</v>
      </c>
      <c r="O20" s="61">
        <v>1</v>
      </c>
    </row>
    <row r="21" spans="1:15" ht="15.75" x14ac:dyDescent="0.25">
      <c r="A21" s="265">
        <f t="shared" si="0"/>
        <v>17</v>
      </c>
      <c r="B21" s="3" t="s">
        <v>658</v>
      </c>
      <c r="C21" s="2" t="s">
        <v>659</v>
      </c>
      <c r="D21" s="2" t="s">
        <v>660</v>
      </c>
      <c r="E21" s="2" t="s">
        <v>618</v>
      </c>
      <c r="F21" s="2" t="s">
        <v>618</v>
      </c>
      <c r="G21" s="2" t="s">
        <v>619</v>
      </c>
      <c r="H21" s="165">
        <v>0.65110421740562852</v>
      </c>
      <c r="I21" s="165">
        <v>0.25086798408289535</v>
      </c>
      <c r="J21" s="165">
        <v>4.5360235485613215E-2</v>
      </c>
      <c r="K21" s="165">
        <v>2.3395220945105499E-2</v>
      </c>
      <c r="L21" s="165">
        <v>2.3996672464467335E-3</v>
      </c>
      <c r="M21" s="165">
        <v>2.4592785731085302E-2</v>
      </c>
      <c r="N21" s="165">
        <v>2.2798891032252931E-3</v>
      </c>
      <c r="O21" s="61">
        <v>0.99999999999999978</v>
      </c>
    </row>
    <row r="22" spans="1:15" ht="47.25" x14ac:dyDescent="0.25">
      <c r="A22" s="265">
        <f t="shared" si="0"/>
        <v>18</v>
      </c>
      <c r="B22" s="3" t="s">
        <v>661</v>
      </c>
      <c r="C22" s="2" t="s">
        <v>662</v>
      </c>
      <c r="D22" s="2" t="s">
        <v>663</v>
      </c>
      <c r="E22" s="2"/>
      <c r="F22" s="2" t="s">
        <v>634</v>
      </c>
      <c r="G22" s="2" t="s">
        <v>614</v>
      </c>
      <c r="H22" s="165">
        <v>0.70041400828016565</v>
      </c>
      <c r="I22" s="165">
        <v>0.22870457409148182</v>
      </c>
      <c r="J22" s="165">
        <v>4.3500870017400349E-2</v>
      </c>
      <c r="K22" s="165">
        <v>1.2410248204964098E-2</v>
      </c>
      <c r="L22" s="165">
        <v>5.3501070021400423E-3</v>
      </c>
      <c r="M22" s="165">
        <v>9.6201924038480779E-3</v>
      </c>
      <c r="N22" s="165">
        <v>0</v>
      </c>
      <c r="O22" s="61">
        <v>0.99999999999999989</v>
      </c>
    </row>
    <row r="23" spans="1:15" ht="15.75" x14ac:dyDescent="0.25">
      <c r="A23" s="265">
        <f t="shared" si="0"/>
        <v>19</v>
      </c>
      <c r="B23" s="3" t="s">
        <v>664</v>
      </c>
      <c r="C23" s="2" t="s">
        <v>664</v>
      </c>
      <c r="D23" s="2" t="s">
        <v>665</v>
      </c>
      <c r="E23" s="2" t="s">
        <v>618</v>
      </c>
      <c r="F23" s="2" t="s">
        <v>618</v>
      </c>
      <c r="G23" s="2" t="s">
        <v>619</v>
      </c>
      <c r="H23" s="165">
        <v>0.69924599650418939</v>
      </c>
      <c r="I23" s="165">
        <v>0.22074416737836836</v>
      </c>
      <c r="J23" s="165">
        <v>3.7251017956680892E-2</v>
      </c>
      <c r="K23" s="165">
        <v>1.906213163040011E-2</v>
      </c>
      <c r="L23" s="165">
        <v>1.9713106304868975E-3</v>
      </c>
      <c r="M23" s="165">
        <v>1.9905318634405894E-2</v>
      </c>
      <c r="N23" s="165">
        <v>1.8200572654684716E-3</v>
      </c>
      <c r="O23" s="61">
        <v>1</v>
      </c>
    </row>
    <row r="24" spans="1:15" ht="15.75" x14ac:dyDescent="0.25">
      <c r="A24" s="265">
        <f t="shared" si="0"/>
        <v>20</v>
      </c>
      <c r="B24" s="3" t="s">
        <v>631</v>
      </c>
      <c r="C24" s="2" t="s">
        <v>666</v>
      </c>
      <c r="D24" s="2" t="s">
        <v>667</v>
      </c>
      <c r="E24" s="2"/>
      <c r="F24" s="2" t="s">
        <v>634</v>
      </c>
      <c r="G24" s="2" t="s">
        <v>614</v>
      </c>
      <c r="H24" s="165">
        <v>0.71479212392927571</v>
      </c>
      <c r="I24" s="165">
        <v>0.23288962314046133</v>
      </c>
      <c r="J24" s="165">
        <v>5.1128297777183952E-2</v>
      </c>
      <c r="K24" s="165">
        <v>8.4758226461303097E-4</v>
      </c>
      <c r="L24" s="165">
        <v>3.4237288846615484E-4</v>
      </c>
      <c r="M24" s="165">
        <v>0</v>
      </c>
      <c r="N24" s="165">
        <v>0</v>
      </c>
      <c r="O24" s="61">
        <v>1.0000000000000002</v>
      </c>
    </row>
    <row r="25" spans="1:15" ht="15.75" x14ac:dyDescent="0.25">
      <c r="A25" s="265">
        <f t="shared" si="0"/>
        <v>21</v>
      </c>
      <c r="B25" s="3" t="s">
        <v>668</v>
      </c>
      <c r="C25" s="2" t="s">
        <v>669</v>
      </c>
      <c r="D25" s="2" t="s">
        <v>670</v>
      </c>
      <c r="E25" s="2" t="s">
        <v>618</v>
      </c>
      <c r="F25" s="2" t="s">
        <v>618</v>
      </c>
      <c r="G25" s="2" t="s">
        <v>619</v>
      </c>
      <c r="H25" s="165">
        <v>0.70041400828016565</v>
      </c>
      <c r="I25" s="165">
        <v>0.22870457409148182</v>
      </c>
      <c r="J25" s="165">
        <v>4.3500870017400349E-2</v>
      </c>
      <c r="K25" s="165">
        <v>1.2410248204964098E-2</v>
      </c>
      <c r="L25" s="165">
        <v>5.3501070021400423E-3</v>
      </c>
      <c r="M25" s="165">
        <v>9.6201924038480779E-3</v>
      </c>
      <c r="N25" s="165">
        <v>0</v>
      </c>
      <c r="O25" s="61">
        <v>0.99999999999999989</v>
      </c>
    </row>
    <row r="26" spans="1:15" ht="15.75" x14ac:dyDescent="0.25">
      <c r="A26" s="265">
        <f t="shared" si="0"/>
        <v>22</v>
      </c>
      <c r="B26" s="3" t="s">
        <v>671</v>
      </c>
      <c r="C26" s="2" t="s">
        <v>672</v>
      </c>
      <c r="D26" s="2" t="s">
        <v>673</v>
      </c>
      <c r="E26" s="2"/>
      <c r="F26" s="2" t="s">
        <v>634</v>
      </c>
      <c r="G26" s="2" t="s">
        <v>614</v>
      </c>
      <c r="H26" s="165">
        <v>0.6505544341830567</v>
      </c>
      <c r="I26" s="165">
        <v>0.21764860592560661</v>
      </c>
      <c r="J26" s="165">
        <v>6.3829511124658095E-2</v>
      </c>
      <c r="K26" s="165">
        <v>2.9670936455217359E-2</v>
      </c>
      <c r="L26" s="165">
        <v>2.6134063034071522E-3</v>
      </c>
      <c r="M26" s="165">
        <v>3.5683106008054057E-2</v>
      </c>
      <c r="N26" s="165">
        <v>0</v>
      </c>
      <c r="O26" s="61">
        <v>0.99999999999999989</v>
      </c>
    </row>
    <row r="27" spans="1:15" ht="15.75" x14ac:dyDescent="0.25">
      <c r="A27" s="265">
        <f t="shared" si="0"/>
        <v>23</v>
      </c>
      <c r="B27" s="3" t="s">
        <v>671</v>
      </c>
      <c r="C27" s="2" t="s">
        <v>674</v>
      </c>
      <c r="D27" s="2" t="s">
        <v>675</v>
      </c>
      <c r="E27" s="2" t="s">
        <v>618</v>
      </c>
      <c r="F27" s="2" t="s">
        <v>618</v>
      </c>
      <c r="G27" s="2" t="s">
        <v>619</v>
      </c>
      <c r="H27" s="165">
        <v>0.65014178754557572</v>
      </c>
      <c r="I27" s="165">
        <v>0.21747038294943719</v>
      </c>
      <c r="J27" s="165">
        <v>6.366689165398895E-2</v>
      </c>
      <c r="K27" s="165">
        <v>2.9448048442565034E-2</v>
      </c>
      <c r="L27" s="165">
        <v>2.5954949427723834E-3</v>
      </c>
      <c r="M27" s="165">
        <v>3.5408503693145223E-2</v>
      </c>
      <c r="N27" s="165">
        <v>1.2688907725154248E-3</v>
      </c>
      <c r="O27" s="61">
        <v>0.99999999999999989</v>
      </c>
    </row>
    <row r="28" spans="1:15" ht="15.75" x14ac:dyDescent="0.25">
      <c r="A28" s="265">
        <f t="shared" si="0"/>
        <v>24</v>
      </c>
      <c r="B28" s="3" t="s">
        <v>649</v>
      </c>
      <c r="C28" s="2" t="s">
        <v>676</v>
      </c>
      <c r="D28" s="2" t="s">
        <v>677</v>
      </c>
      <c r="E28" s="2" t="s">
        <v>618</v>
      </c>
      <c r="F28" s="2" t="s">
        <v>618</v>
      </c>
      <c r="G28" s="2" t="s">
        <v>619</v>
      </c>
      <c r="H28" s="165">
        <v>0.78364010920900418</v>
      </c>
      <c r="I28" s="165">
        <v>0.21240998811623002</v>
      </c>
      <c r="J28" s="165">
        <v>3.4877512419148968E-3</v>
      </c>
      <c r="K28" s="165">
        <v>2.6217916857691687E-5</v>
      </c>
      <c r="L28" s="165">
        <v>4.2719421037406999E-4</v>
      </c>
      <c r="M28" s="165">
        <v>0</v>
      </c>
      <c r="N28" s="165">
        <v>8.7393056192305612E-6</v>
      </c>
      <c r="O28" s="61">
        <v>1</v>
      </c>
    </row>
    <row r="29" spans="1:15" ht="15.75" x14ac:dyDescent="0.25">
      <c r="A29" s="265">
        <f t="shared" si="0"/>
        <v>25</v>
      </c>
      <c r="B29" s="3" t="s">
        <v>671</v>
      </c>
      <c r="C29" s="2" t="s">
        <v>678</v>
      </c>
      <c r="D29" s="2" t="s">
        <v>679</v>
      </c>
      <c r="E29" s="2" t="s">
        <v>613</v>
      </c>
      <c r="F29" s="2" t="s">
        <v>613</v>
      </c>
      <c r="G29" s="2" t="s">
        <v>614</v>
      </c>
      <c r="H29" s="165">
        <v>4.457607629043272E-3</v>
      </c>
      <c r="I29" s="165">
        <v>0.56696583189208416</v>
      </c>
      <c r="J29" s="165">
        <v>0.23695737329798419</v>
      </c>
      <c r="K29" s="165">
        <v>0.1199808716790985</v>
      </c>
      <c r="L29" s="165">
        <v>2.564200609571636E-2</v>
      </c>
      <c r="M29" s="165">
        <v>2.6523214190318029E-2</v>
      </c>
      <c r="N29" s="165">
        <v>1.9473095215755468E-2</v>
      </c>
      <c r="O29" s="61">
        <v>0.99999999999999989</v>
      </c>
    </row>
    <row r="30" spans="1:15" ht="15.75" x14ac:dyDescent="0.25">
      <c r="A30" s="265">
        <f t="shared" si="0"/>
        <v>26</v>
      </c>
      <c r="B30" s="3" t="s">
        <v>631</v>
      </c>
      <c r="C30" s="2" t="s">
        <v>680</v>
      </c>
      <c r="D30" s="2" t="s">
        <v>681</v>
      </c>
      <c r="E30" s="2" t="s">
        <v>613</v>
      </c>
      <c r="F30" s="2" t="s">
        <v>613</v>
      </c>
      <c r="G30" s="2" t="s">
        <v>614</v>
      </c>
      <c r="H30" s="165">
        <v>0.78364010920900429</v>
      </c>
      <c r="I30" s="165">
        <v>0.21240998811623005</v>
      </c>
      <c r="J30" s="165">
        <v>3.4877512419148977E-3</v>
      </c>
      <c r="K30" s="165">
        <v>2.621791685769169E-5</v>
      </c>
      <c r="L30" s="165">
        <v>4.2719421037407004E-4</v>
      </c>
      <c r="M30" s="165">
        <v>0</v>
      </c>
      <c r="N30" s="165">
        <v>8.7393056192305629E-6</v>
      </c>
      <c r="O30" s="61">
        <v>1.0000000000000002</v>
      </c>
    </row>
    <row r="31" spans="1:15" ht="15.75" x14ac:dyDescent="0.25">
      <c r="A31" s="265">
        <f t="shared" si="0"/>
        <v>27</v>
      </c>
      <c r="B31" s="3" t="s">
        <v>631</v>
      </c>
      <c r="C31" s="2" t="s">
        <v>682</v>
      </c>
      <c r="D31" s="2" t="s">
        <v>683</v>
      </c>
      <c r="E31" s="2" t="s">
        <v>613</v>
      </c>
      <c r="F31" s="2" t="s">
        <v>613</v>
      </c>
      <c r="G31" s="2" t="s">
        <v>614</v>
      </c>
      <c r="H31" s="165">
        <v>0.92722335136251788</v>
      </c>
      <c r="I31" s="165">
        <v>7.2211779617158689E-2</v>
      </c>
      <c r="J31" s="165">
        <v>5.0246444284009694E-4</v>
      </c>
      <c r="K31" s="165">
        <v>3.2278229732768536E-6</v>
      </c>
      <c r="L31" s="165">
        <v>5.8100813518983355E-5</v>
      </c>
      <c r="M31" s="165">
        <v>0</v>
      </c>
      <c r="N31" s="165">
        <v>1.0759409910922845E-6</v>
      </c>
      <c r="O31" s="61">
        <v>0.99999999999999989</v>
      </c>
    </row>
    <row r="32" spans="1:15" ht="15.75" x14ac:dyDescent="0.25">
      <c r="A32" s="265">
        <f t="shared" si="0"/>
        <v>28</v>
      </c>
      <c r="B32" s="3" t="s">
        <v>684</v>
      </c>
      <c r="C32" s="2" t="s">
        <v>685</v>
      </c>
      <c r="D32" s="2" t="s">
        <v>686</v>
      </c>
      <c r="E32" s="2" t="s">
        <v>618</v>
      </c>
      <c r="F32" s="2" t="s">
        <v>618</v>
      </c>
      <c r="G32" s="2" t="s">
        <v>619</v>
      </c>
      <c r="H32" s="165">
        <v>0.69420219850516041</v>
      </c>
      <c r="I32" s="165">
        <v>0.21693719724223001</v>
      </c>
      <c r="J32" s="165">
        <v>3.9951441719371546E-2</v>
      </c>
      <c r="K32" s="165">
        <v>2.0786929538292157E-2</v>
      </c>
      <c r="L32" s="165">
        <v>2.2927334631677224E-3</v>
      </c>
      <c r="M32" s="165">
        <v>2.3317946487334214E-2</v>
      </c>
      <c r="N32" s="165">
        <v>2.5115530444439226E-3</v>
      </c>
      <c r="O32" s="61">
        <v>1</v>
      </c>
    </row>
    <row r="33" spans="1:15" ht="15.75" x14ac:dyDescent="0.25">
      <c r="A33" s="265">
        <f t="shared" si="0"/>
        <v>29</v>
      </c>
      <c r="B33" s="3" t="s">
        <v>684</v>
      </c>
      <c r="C33" s="2" t="s">
        <v>687</v>
      </c>
      <c r="D33" s="2" t="s">
        <v>688</v>
      </c>
      <c r="E33" s="2" t="s">
        <v>618</v>
      </c>
      <c r="F33" s="2" t="s">
        <v>618</v>
      </c>
      <c r="G33" s="2" t="s">
        <v>619</v>
      </c>
      <c r="H33" s="165">
        <v>0.67627293682775591</v>
      </c>
      <c r="I33" s="165">
        <v>0.21289220002816925</v>
      </c>
      <c r="J33" s="165">
        <v>4.9794790990691777E-2</v>
      </c>
      <c r="K33" s="165">
        <v>2.6129631576869684E-2</v>
      </c>
      <c r="L33" s="165">
        <v>2.784557848711781E-3</v>
      </c>
      <c r="M33" s="165">
        <v>2.9042238371009343E-2</v>
      </c>
      <c r="N33" s="165">
        <v>3.08364435679233E-3</v>
      </c>
      <c r="O33" s="61">
        <v>1</v>
      </c>
    </row>
    <row r="34" spans="1:15" ht="15.75" x14ac:dyDescent="0.25">
      <c r="A34" s="265">
        <f t="shared" si="0"/>
        <v>30</v>
      </c>
      <c r="B34" s="3" t="s">
        <v>689</v>
      </c>
      <c r="C34" s="2" t="s">
        <v>690</v>
      </c>
      <c r="D34" s="2" t="s">
        <v>691</v>
      </c>
      <c r="E34" s="2" t="s">
        <v>623</v>
      </c>
      <c r="F34" s="2" t="s">
        <v>623</v>
      </c>
      <c r="G34" s="2" t="s">
        <v>614</v>
      </c>
      <c r="H34" s="165">
        <v>0.87100467947175331</v>
      </c>
      <c r="I34" s="165">
        <v>0.11817419965003745</v>
      </c>
      <c r="J34" s="165">
        <v>3.7975480321204166E-3</v>
      </c>
      <c r="K34" s="165">
        <v>6.5056564671808169E-3</v>
      </c>
      <c r="L34" s="165">
        <v>3.5447324883304949E-4</v>
      </c>
      <c r="M34" s="165">
        <v>1.6344313007513498E-4</v>
      </c>
      <c r="N34" s="165">
        <v>0</v>
      </c>
      <c r="O34" s="61">
        <v>1.0000000000000002</v>
      </c>
    </row>
    <row r="35" spans="1:15" ht="15.75" x14ac:dyDescent="0.25">
      <c r="A35" s="265">
        <f t="shared" si="0"/>
        <v>31</v>
      </c>
      <c r="B35" s="3" t="s">
        <v>692</v>
      </c>
      <c r="C35" s="2" t="s">
        <v>693</v>
      </c>
      <c r="D35" s="2" t="s">
        <v>694</v>
      </c>
      <c r="E35" s="2" t="s">
        <v>618</v>
      </c>
      <c r="F35" s="2" t="s">
        <v>618</v>
      </c>
      <c r="G35" s="2" t="s">
        <v>619</v>
      </c>
      <c r="H35" s="165">
        <v>0.62867194012725891</v>
      </c>
      <c r="I35" s="165">
        <v>0.28471489156719776</v>
      </c>
      <c r="J35" s="165">
        <v>4.1407822292561097E-2</v>
      </c>
      <c r="K35" s="165">
        <v>2.0958106189448558E-2</v>
      </c>
      <c r="L35" s="165">
        <v>2.0566234639228776E-3</v>
      </c>
      <c r="M35" s="165">
        <v>2.0627095078266468E-2</v>
      </c>
      <c r="N35" s="165">
        <v>1.5635212813443432E-3</v>
      </c>
      <c r="O35" s="61">
        <v>1</v>
      </c>
    </row>
    <row r="36" spans="1:15" ht="15.75" x14ac:dyDescent="0.25">
      <c r="A36" s="265">
        <f t="shared" si="0"/>
        <v>32</v>
      </c>
      <c r="B36" s="3" t="s">
        <v>638</v>
      </c>
      <c r="C36" s="2" t="s">
        <v>695</v>
      </c>
      <c r="D36" s="2" t="s">
        <v>696</v>
      </c>
      <c r="E36" s="2" t="s">
        <v>618</v>
      </c>
      <c r="F36" s="2" t="s">
        <v>618</v>
      </c>
      <c r="G36" s="2" t="s">
        <v>619</v>
      </c>
      <c r="H36" s="165">
        <v>0.62962716327884394</v>
      </c>
      <c r="I36" s="165">
        <v>0.28327360456644668</v>
      </c>
      <c r="J36" s="165">
        <v>4.1576126051460938E-2</v>
      </c>
      <c r="K36" s="165">
        <v>2.1061884705057293E-2</v>
      </c>
      <c r="L36" s="165">
        <v>2.0712311365638542E-3</v>
      </c>
      <c r="M36" s="165">
        <v>2.0795964225013737E-2</v>
      </c>
      <c r="N36" s="165">
        <v>1.5940260366137046E-3</v>
      </c>
      <c r="O36" s="61">
        <v>1.0000000000000002</v>
      </c>
    </row>
    <row r="37" spans="1:15" ht="15.75" x14ac:dyDescent="0.25">
      <c r="A37" s="265">
        <f t="shared" si="0"/>
        <v>33</v>
      </c>
      <c r="B37" s="3" t="s">
        <v>697</v>
      </c>
      <c r="C37" s="2" t="s">
        <v>697</v>
      </c>
      <c r="D37" s="2" t="s">
        <v>698</v>
      </c>
      <c r="E37" s="2" t="s">
        <v>618</v>
      </c>
      <c r="F37" s="2" t="s">
        <v>618</v>
      </c>
      <c r="G37" s="2" t="s">
        <v>619</v>
      </c>
      <c r="H37" s="165">
        <v>0.70041400828016565</v>
      </c>
      <c r="I37" s="165">
        <v>0.22870457409148182</v>
      </c>
      <c r="J37" s="165">
        <v>4.3500870017400349E-2</v>
      </c>
      <c r="K37" s="165">
        <v>1.2410248204964098E-2</v>
      </c>
      <c r="L37" s="165">
        <v>5.3501070021400423E-3</v>
      </c>
      <c r="M37" s="165">
        <v>9.6201924038480779E-3</v>
      </c>
      <c r="N37" s="165">
        <v>0</v>
      </c>
      <c r="O37" s="61">
        <v>0.99999999999999989</v>
      </c>
    </row>
    <row r="38" spans="1:15" ht="15.75" x14ac:dyDescent="0.25">
      <c r="A38" s="265">
        <f t="shared" si="0"/>
        <v>34</v>
      </c>
      <c r="B38" s="3" t="s">
        <v>699</v>
      </c>
      <c r="C38" s="2" t="s">
        <v>699</v>
      </c>
      <c r="D38" s="2" t="s">
        <v>700</v>
      </c>
      <c r="E38" s="2" t="s">
        <v>618</v>
      </c>
      <c r="F38" s="2" t="s">
        <v>618</v>
      </c>
      <c r="G38" s="2" t="s">
        <v>619</v>
      </c>
      <c r="H38" s="165">
        <v>0.64129265828320803</v>
      </c>
      <c r="I38" s="165">
        <v>0.26842464037953417</v>
      </c>
      <c r="J38" s="165">
        <v>4.320088573123651E-2</v>
      </c>
      <c r="K38" s="165">
        <v>2.155872893174407E-2</v>
      </c>
      <c r="L38" s="165">
        <v>2.1618484518701486E-3</v>
      </c>
      <c r="M38" s="165">
        <v>2.1750873069094429E-2</v>
      </c>
      <c r="N38" s="165">
        <v>1.6103651533125119E-3</v>
      </c>
      <c r="O38" s="61">
        <v>0.99999999999999978</v>
      </c>
    </row>
    <row r="39" spans="1:15" ht="15.75" x14ac:dyDescent="0.25">
      <c r="A39" s="265">
        <f t="shared" si="0"/>
        <v>35</v>
      </c>
      <c r="B39" s="3" t="s">
        <v>620</v>
      </c>
      <c r="C39" s="2" t="s">
        <v>701</v>
      </c>
      <c r="D39" s="2" t="s">
        <v>702</v>
      </c>
      <c r="E39" s="2" t="s">
        <v>623</v>
      </c>
      <c r="F39" s="2" t="s">
        <v>623</v>
      </c>
      <c r="G39" s="2" t="s">
        <v>614</v>
      </c>
      <c r="H39" s="165">
        <v>1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61">
        <v>1</v>
      </c>
    </row>
    <row r="40" spans="1:15" ht="15.75" x14ac:dyDescent="0.25">
      <c r="A40" s="265">
        <f t="shared" si="0"/>
        <v>36</v>
      </c>
      <c r="B40" s="3" t="s">
        <v>703</v>
      </c>
      <c r="C40" s="2" t="s">
        <v>704</v>
      </c>
      <c r="D40" s="2" t="s">
        <v>705</v>
      </c>
      <c r="E40" s="2" t="s">
        <v>618</v>
      </c>
      <c r="F40" s="2" t="s">
        <v>618</v>
      </c>
      <c r="G40" s="2" t="s">
        <v>619</v>
      </c>
      <c r="H40" s="165">
        <v>0.65768052102223551</v>
      </c>
      <c r="I40" s="165">
        <v>0.25239587218289466</v>
      </c>
      <c r="J40" s="165">
        <v>4.2319129575566376E-2</v>
      </c>
      <c r="K40" s="165">
        <v>2.1403592074092755E-2</v>
      </c>
      <c r="L40" s="165">
        <v>2.2367364813146318E-3</v>
      </c>
      <c r="M40" s="165">
        <v>2.1973342711434213E-2</v>
      </c>
      <c r="N40" s="165">
        <v>1.990805952461947E-3</v>
      </c>
      <c r="O40" s="61">
        <v>1</v>
      </c>
    </row>
    <row r="41" spans="1:15" ht="15.75" x14ac:dyDescent="0.25">
      <c r="A41" s="265">
        <f t="shared" si="0"/>
        <v>37</v>
      </c>
      <c r="B41" s="3" t="s">
        <v>671</v>
      </c>
      <c r="C41" s="2" t="s">
        <v>354</v>
      </c>
      <c r="D41" s="2" t="s">
        <v>706</v>
      </c>
      <c r="E41" s="2" t="s">
        <v>613</v>
      </c>
      <c r="F41" s="2" t="s">
        <v>613</v>
      </c>
      <c r="G41" s="2" t="s">
        <v>614</v>
      </c>
      <c r="H41" s="165">
        <v>0.53582218811943227</v>
      </c>
      <c r="I41" s="165">
        <v>0.45553103134063905</v>
      </c>
      <c r="J41" s="165">
        <v>7.9172985177715666E-3</v>
      </c>
      <c r="K41" s="165">
        <v>0</v>
      </c>
      <c r="L41" s="165">
        <v>7.2948202215705694E-4</v>
      </c>
      <c r="M41" s="165">
        <v>0</v>
      </c>
      <c r="N41" s="165">
        <v>0</v>
      </c>
      <c r="O41" s="61">
        <v>1</v>
      </c>
    </row>
    <row r="42" spans="1:15" ht="31.5" x14ac:dyDescent="0.25">
      <c r="A42" s="265">
        <f t="shared" si="0"/>
        <v>38</v>
      </c>
      <c r="B42" s="3" t="s">
        <v>707</v>
      </c>
      <c r="C42" s="2" t="s">
        <v>708</v>
      </c>
      <c r="D42" s="2" t="s">
        <v>709</v>
      </c>
      <c r="E42" s="2" t="s">
        <v>618</v>
      </c>
      <c r="F42" s="2" t="s">
        <v>618</v>
      </c>
      <c r="G42" s="2" t="s">
        <v>619</v>
      </c>
      <c r="H42" s="165">
        <v>0.67973713721715234</v>
      </c>
      <c r="I42" s="165">
        <v>0.22382188063697536</v>
      </c>
      <c r="J42" s="165">
        <v>4.6524061413593033E-2</v>
      </c>
      <c r="K42" s="165">
        <v>1.997028662364364E-2</v>
      </c>
      <c r="L42" s="165">
        <v>5.4402682458600648E-3</v>
      </c>
      <c r="M42" s="165">
        <v>2.0428012825997599E-2</v>
      </c>
      <c r="N42" s="165">
        <v>4.0783530367777153E-3</v>
      </c>
      <c r="O42" s="61">
        <v>0.99999999999999978</v>
      </c>
    </row>
    <row r="43" spans="1:15" ht="15.75" x14ac:dyDescent="0.25">
      <c r="A43" s="265">
        <f t="shared" si="0"/>
        <v>39</v>
      </c>
      <c r="B43" s="3" t="s">
        <v>710</v>
      </c>
      <c r="C43" s="2" t="s">
        <v>711</v>
      </c>
      <c r="D43" s="2" t="s">
        <v>712</v>
      </c>
      <c r="E43" s="2" t="s">
        <v>623</v>
      </c>
      <c r="F43" s="2" t="s">
        <v>623</v>
      </c>
      <c r="G43" s="2" t="s">
        <v>614</v>
      </c>
      <c r="H43" s="165">
        <v>0.71365851470688368</v>
      </c>
      <c r="I43" s="165">
        <v>0.21328100806174374</v>
      </c>
      <c r="J43" s="165">
        <v>3.9758084716021103E-2</v>
      </c>
      <c r="K43" s="165">
        <v>1.6526777696539541E-2</v>
      </c>
      <c r="L43" s="165">
        <v>2.8738321553271225E-3</v>
      </c>
      <c r="M43" s="165">
        <v>1.0732625907655934E-2</v>
      </c>
      <c r="N43" s="165">
        <v>3.1691567558287869E-3</v>
      </c>
      <c r="O43" s="61">
        <v>0.99999999999999978</v>
      </c>
    </row>
    <row r="44" spans="1:15" ht="47.25" x14ac:dyDescent="0.25">
      <c r="A44" s="265">
        <f t="shared" si="0"/>
        <v>40</v>
      </c>
      <c r="B44" s="3" t="s">
        <v>713</v>
      </c>
      <c r="C44" s="2" t="s">
        <v>714</v>
      </c>
      <c r="D44" s="2" t="s">
        <v>715</v>
      </c>
      <c r="E44" s="2" t="s">
        <v>618</v>
      </c>
      <c r="F44" s="2" t="s">
        <v>618</v>
      </c>
      <c r="G44" s="2" t="s">
        <v>619</v>
      </c>
      <c r="H44" s="165">
        <v>0.63323901422951312</v>
      </c>
      <c r="I44" s="165">
        <v>0.28005490136887617</v>
      </c>
      <c r="J44" s="165">
        <v>4.1352080306393917E-2</v>
      </c>
      <c r="K44" s="165">
        <v>2.0948132852469898E-2</v>
      </c>
      <c r="L44" s="165">
        <v>2.0691481815125323E-3</v>
      </c>
      <c r="M44" s="165">
        <v>2.0733737712887272E-2</v>
      </c>
      <c r="N44" s="165">
        <v>1.6029853483472457E-3</v>
      </c>
      <c r="O44" s="61">
        <v>1</v>
      </c>
    </row>
    <row r="45" spans="1:15" ht="15.75" x14ac:dyDescent="0.25">
      <c r="A45" s="265">
        <f t="shared" si="0"/>
        <v>41</v>
      </c>
      <c r="B45" s="3" t="s">
        <v>689</v>
      </c>
      <c r="C45" s="2" t="s">
        <v>716</v>
      </c>
      <c r="D45" s="2" t="s">
        <v>717</v>
      </c>
      <c r="E45" s="2" t="s">
        <v>623</v>
      </c>
      <c r="F45" s="2" t="s">
        <v>623</v>
      </c>
      <c r="G45" s="2" t="s">
        <v>614</v>
      </c>
      <c r="H45" s="165">
        <v>0</v>
      </c>
      <c r="I45" s="165">
        <v>1.3346496216756958E-3</v>
      </c>
      <c r="J45" s="165">
        <v>0.24441557950927265</v>
      </c>
      <c r="K45" s="165">
        <v>0.38695682056163816</v>
      </c>
      <c r="L45" s="165">
        <v>2.0688599052529247E-2</v>
      </c>
      <c r="M45" s="165">
        <v>0.24987934609279161</v>
      </c>
      <c r="N45" s="165">
        <v>9.6725005162092467E-2</v>
      </c>
      <c r="O45" s="61">
        <v>0.99999999999999989</v>
      </c>
    </row>
    <row r="46" spans="1:15" ht="15.75" x14ac:dyDescent="0.25">
      <c r="A46" s="265">
        <f t="shared" si="0"/>
        <v>42</v>
      </c>
      <c r="B46" s="3" t="s">
        <v>610</v>
      </c>
      <c r="C46" s="2" t="s">
        <v>718</v>
      </c>
      <c r="D46" s="2" t="s">
        <v>719</v>
      </c>
      <c r="E46" s="2" t="s">
        <v>613</v>
      </c>
      <c r="F46" s="2" t="s">
        <v>613</v>
      </c>
      <c r="G46" s="2" t="s">
        <v>614</v>
      </c>
      <c r="H46" s="165">
        <v>0.75278767761946641</v>
      </c>
      <c r="I46" s="165">
        <v>0.237503232267673</v>
      </c>
      <c r="J46" s="165">
        <v>9.7090901128605057E-3</v>
      </c>
      <c r="K46" s="165">
        <v>0</v>
      </c>
      <c r="L46" s="165">
        <v>0</v>
      </c>
      <c r="M46" s="165">
        <v>0</v>
      </c>
      <c r="N46" s="165">
        <v>0</v>
      </c>
      <c r="O46" s="61">
        <v>0.99999999999999989</v>
      </c>
    </row>
    <row r="47" spans="1:15" ht="31.5" x14ac:dyDescent="0.25">
      <c r="A47" s="265">
        <f t="shared" si="0"/>
        <v>43</v>
      </c>
      <c r="B47" s="3" t="s">
        <v>720</v>
      </c>
      <c r="C47" s="2" t="s">
        <v>721</v>
      </c>
      <c r="D47" s="2" t="s">
        <v>722</v>
      </c>
      <c r="E47" s="2" t="s">
        <v>627</v>
      </c>
      <c r="F47" s="2" t="s">
        <v>723</v>
      </c>
      <c r="G47" s="2" t="s">
        <v>614</v>
      </c>
      <c r="H47" s="165">
        <v>0.57867865821046061</v>
      </c>
      <c r="I47" s="165">
        <v>0.1999576522213419</v>
      </c>
      <c r="J47" s="165">
        <v>6.1299949086069075E-2</v>
      </c>
      <c r="K47" s="165">
        <v>5.6920073730967163E-2</v>
      </c>
      <c r="L47" s="165">
        <v>5.8809325092261111E-3</v>
      </c>
      <c r="M47" s="165">
        <v>7.325137714989996E-2</v>
      </c>
      <c r="N47" s="165">
        <v>2.4011357092035356E-2</v>
      </c>
      <c r="O47" s="61">
        <v>1</v>
      </c>
    </row>
  </sheetData>
  <mergeCells count="1">
    <mergeCell ref="A1:B1"/>
  </mergeCells>
  <pageMargins left="0.7" right="0.7" top="0.75" bottom="0.75" header="0.3" footer="0.3"/>
  <pageSetup scale="52" orientation="landscape" horizontalDpi="1200" verticalDpi="1200" r:id="rId1"/>
  <headerFooter>
    <oddFooter>&amp;R&amp;A
 Page &amp;P of &amp;N</oddFooter>
  </headerFooter>
  <colBreaks count="1" manualBreakCount="1">
    <brk id="6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7"/>
  <sheetViews>
    <sheetView zoomScale="70" zoomScaleNormal="70" zoomScaleSheetLayoutView="100" workbookViewId="0">
      <pane ySplit="4" topLeftCell="A5" activePane="bottomLeft" state="frozen"/>
      <selection activeCell="F39" sqref="F39"/>
      <selection pane="bottomLeft" activeCell="J49" sqref="J49"/>
    </sheetView>
  </sheetViews>
  <sheetFormatPr defaultColWidth="8.7109375" defaultRowHeight="15" x14ac:dyDescent="0.25"/>
  <cols>
    <col min="2" max="2" width="52.28515625" style="266" customWidth="1"/>
    <col min="3" max="3" width="53.710937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4" width="15.140625" customWidth="1"/>
    <col min="15" max="15" width="13.85546875" customWidth="1"/>
  </cols>
  <sheetData>
    <row r="1" spans="1:15" ht="15.75" x14ac:dyDescent="0.25">
      <c r="A1" s="338" t="s">
        <v>14</v>
      </c>
      <c r="B1" s="338"/>
      <c r="C1" s="13" t="s">
        <v>15</v>
      </c>
    </row>
    <row r="2" spans="1:15" ht="26.25" x14ac:dyDescent="0.4">
      <c r="B2" s="260" t="s">
        <v>597</v>
      </c>
      <c r="C2" s="260"/>
      <c r="D2" s="260"/>
    </row>
    <row r="3" spans="1:15" x14ac:dyDescent="0.25">
      <c r="A3" s="261" t="s">
        <v>19</v>
      </c>
      <c r="B3" s="262" t="s">
        <v>20</v>
      </c>
      <c r="C3" s="261" t="s">
        <v>21</v>
      </c>
      <c r="D3" s="261" t="s">
        <v>525</v>
      </c>
      <c r="E3" s="261" t="s">
        <v>526</v>
      </c>
      <c r="F3" s="261" t="s">
        <v>527</v>
      </c>
      <c r="G3" s="261" t="s">
        <v>528</v>
      </c>
      <c r="H3" s="261" t="s">
        <v>529</v>
      </c>
      <c r="I3" s="261" t="s">
        <v>530</v>
      </c>
      <c r="J3" s="261" t="s">
        <v>531</v>
      </c>
      <c r="K3" s="261" t="s">
        <v>598</v>
      </c>
      <c r="L3" s="261" t="s">
        <v>599</v>
      </c>
      <c r="M3" s="261" t="s">
        <v>600</v>
      </c>
      <c r="N3" s="261" t="s">
        <v>601</v>
      </c>
      <c r="O3" s="261" t="s">
        <v>602</v>
      </c>
    </row>
    <row r="4" spans="1:15" ht="47.25" x14ac:dyDescent="0.25">
      <c r="A4" t="s">
        <v>25</v>
      </c>
      <c r="B4" s="3" t="s">
        <v>603</v>
      </c>
      <c r="C4" s="2" t="s">
        <v>604</v>
      </c>
      <c r="D4" s="2" t="s">
        <v>605</v>
      </c>
      <c r="E4" s="2" t="s">
        <v>606</v>
      </c>
      <c r="F4" s="2" t="s">
        <v>607</v>
      </c>
      <c r="G4" s="2" t="s">
        <v>608</v>
      </c>
      <c r="H4" s="263" t="s">
        <v>590</v>
      </c>
      <c r="I4" s="263" t="s">
        <v>591</v>
      </c>
      <c r="J4" s="263" t="s">
        <v>592</v>
      </c>
      <c r="K4" s="263" t="s">
        <v>593</v>
      </c>
      <c r="L4" s="263" t="s">
        <v>594</v>
      </c>
      <c r="M4" s="263" t="s">
        <v>595</v>
      </c>
      <c r="N4" s="263" t="s">
        <v>596</v>
      </c>
      <c r="O4" s="264" t="s">
        <v>609</v>
      </c>
    </row>
    <row r="5" spans="1:15" ht="15.75" x14ac:dyDescent="0.25">
      <c r="A5" s="265">
        <v>1</v>
      </c>
      <c r="B5" s="3" t="s">
        <v>610</v>
      </c>
      <c r="C5" s="2" t="s">
        <v>611</v>
      </c>
      <c r="D5" s="2" t="s">
        <v>612</v>
      </c>
      <c r="E5" s="2" t="s">
        <v>613</v>
      </c>
      <c r="F5" s="2" t="s">
        <v>613</v>
      </c>
      <c r="G5" s="2" t="s">
        <v>614</v>
      </c>
      <c r="H5" s="165">
        <v>0.85059699642664521</v>
      </c>
      <c r="I5" s="165">
        <v>6.9808737897317771E-2</v>
      </c>
      <c r="J5" s="165">
        <v>1.0386814387073409E-2</v>
      </c>
      <c r="K5" s="165">
        <v>2.2529823774558758E-2</v>
      </c>
      <c r="L5" s="165">
        <v>1.2722339240618277E-3</v>
      </c>
      <c r="M5" s="165">
        <v>3.5870331537651567E-2</v>
      </c>
      <c r="N5" s="165">
        <v>9.5350620526913205E-3</v>
      </c>
      <c r="O5" s="61">
        <v>1</v>
      </c>
    </row>
    <row r="6" spans="1:15" ht="15.75" x14ac:dyDescent="0.25">
      <c r="A6" s="265">
        <f t="shared" ref="A6:A47" si="0">A5+1</f>
        <v>2</v>
      </c>
      <c r="B6" s="3" t="s">
        <v>615</v>
      </c>
      <c r="C6" s="2" t="s">
        <v>616</v>
      </c>
      <c r="D6" s="2" t="s">
        <v>617</v>
      </c>
      <c r="E6" s="2" t="s">
        <v>618</v>
      </c>
      <c r="F6" s="2" t="s">
        <v>618</v>
      </c>
      <c r="G6" s="2" t="s">
        <v>619</v>
      </c>
      <c r="H6" s="165">
        <v>0.65014178754557572</v>
      </c>
      <c r="I6" s="165">
        <v>0.21747038294943719</v>
      </c>
      <c r="J6" s="165">
        <v>6.366689165398895E-2</v>
      </c>
      <c r="K6" s="165">
        <v>2.9448048442565034E-2</v>
      </c>
      <c r="L6" s="165">
        <v>2.5954949427723834E-3</v>
      </c>
      <c r="M6" s="165">
        <v>3.5408503693145223E-2</v>
      </c>
      <c r="N6" s="165">
        <v>1.2688907725154248E-3</v>
      </c>
      <c r="O6" s="61">
        <v>0.99999999999999989</v>
      </c>
    </row>
    <row r="7" spans="1:15" ht="15.75" x14ac:dyDescent="0.25">
      <c r="A7" s="265">
        <f t="shared" si="0"/>
        <v>3</v>
      </c>
      <c r="B7" s="3" t="s">
        <v>620</v>
      </c>
      <c r="C7" s="2" t="s">
        <v>621</v>
      </c>
      <c r="D7" s="2" t="s">
        <v>622</v>
      </c>
      <c r="E7" s="2" t="s">
        <v>623</v>
      </c>
      <c r="F7" s="2" t="s">
        <v>623</v>
      </c>
      <c r="G7" s="2" t="s">
        <v>614</v>
      </c>
      <c r="H7" s="165">
        <v>0</v>
      </c>
      <c r="I7" s="165">
        <v>0.84091767359253455</v>
      </c>
      <c r="J7" s="165">
        <v>0.12520819939782277</v>
      </c>
      <c r="K7" s="165">
        <v>1.5176027358349983E-2</v>
      </c>
      <c r="L7" s="165">
        <v>8.6600101552172272E-3</v>
      </c>
      <c r="M7" s="165">
        <v>1.0038089496075491E-2</v>
      </c>
      <c r="N7" s="165">
        <v>0</v>
      </c>
      <c r="O7" s="61">
        <v>1</v>
      </c>
    </row>
    <row r="8" spans="1:15" ht="15.75" x14ac:dyDescent="0.25">
      <c r="A8" s="265">
        <f t="shared" si="0"/>
        <v>4</v>
      </c>
      <c r="B8" s="3" t="s">
        <v>624</v>
      </c>
      <c r="C8" s="2" t="s">
        <v>625</v>
      </c>
      <c r="D8" s="2" t="s">
        <v>626</v>
      </c>
      <c r="E8" s="2" t="s">
        <v>627</v>
      </c>
      <c r="F8" s="2" t="s">
        <v>628</v>
      </c>
      <c r="G8" s="2" t="s">
        <v>614</v>
      </c>
      <c r="H8" s="165">
        <v>0.52932149025697683</v>
      </c>
      <c r="I8" s="165">
        <v>0.1894471370080287</v>
      </c>
      <c r="J8" s="165">
        <v>6.9922421530184131E-2</v>
      </c>
      <c r="K8" s="165">
        <v>7.5777305023495181E-2</v>
      </c>
      <c r="L8" s="165">
        <v>6.3872539854704273E-3</v>
      </c>
      <c r="M8" s="165">
        <v>0.10173004571047388</v>
      </c>
      <c r="N8" s="165">
        <v>2.7414346485370843E-2</v>
      </c>
      <c r="O8" s="61">
        <v>1</v>
      </c>
    </row>
    <row r="9" spans="1:15" ht="15.75" x14ac:dyDescent="0.25">
      <c r="A9" s="265">
        <f t="shared" si="0"/>
        <v>5</v>
      </c>
      <c r="B9" s="3" t="s">
        <v>624</v>
      </c>
      <c r="C9" s="2" t="s">
        <v>629</v>
      </c>
      <c r="D9" s="2" t="s">
        <v>630</v>
      </c>
      <c r="E9" s="2" t="s">
        <v>627</v>
      </c>
      <c r="F9" s="2" t="s">
        <v>628</v>
      </c>
      <c r="G9" s="2" t="s">
        <v>614</v>
      </c>
      <c r="H9" s="165">
        <v>0.65138482832816846</v>
      </c>
      <c r="I9" s="165">
        <v>0.23309551534210171</v>
      </c>
      <c r="J9" s="165">
        <v>6.5593311020792661E-2</v>
      </c>
      <c r="K9" s="165">
        <v>2.0976411345830386E-2</v>
      </c>
      <c r="L9" s="165">
        <v>6.0571582734398376E-3</v>
      </c>
      <c r="M9" s="165">
        <v>2.2892775689666876E-2</v>
      </c>
      <c r="N9" s="165">
        <v>0</v>
      </c>
      <c r="O9" s="61">
        <v>1</v>
      </c>
    </row>
    <row r="10" spans="1:15" ht="15.75" x14ac:dyDescent="0.25">
      <c r="A10" s="265">
        <f t="shared" si="0"/>
        <v>6</v>
      </c>
      <c r="B10" s="3" t="s">
        <v>631</v>
      </c>
      <c r="C10" s="2" t="s">
        <v>632</v>
      </c>
      <c r="D10" s="2" t="s">
        <v>633</v>
      </c>
      <c r="E10" s="2"/>
      <c r="F10" s="2" t="s">
        <v>634</v>
      </c>
      <c r="G10" s="2" t="s">
        <v>614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1</v>
      </c>
      <c r="O10" s="61">
        <v>1</v>
      </c>
    </row>
    <row r="11" spans="1:15" ht="15.75" x14ac:dyDescent="0.25">
      <c r="A11" s="265">
        <f t="shared" si="0"/>
        <v>7</v>
      </c>
      <c r="B11" s="3" t="s">
        <v>635</v>
      </c>
      <c r="C11" s="2" t="s">
        <v>636</v>
      </c>
      <c r="D11" s="2" t="s">
        <v>637</v>
      </c>
      <c r="E11" s="2" t="s">
        <v>613</v>
      </c>
      <c r="F11" s="2" t="s">
        <v>613</v>
      </c>
      <c r="G11" s="2" t="s">
        <v>614</v>
      </c>
      <c r="H11" s="165">
        <v>0.93101273173408494</v>
      </c>
      <c r="I11" s="165">
        <v>6.7091129253524728E-2</v>
      </c>
      <c r="J11" s="165">
        <v>1.5788005013500283E-3</v>
      </c>
      <c r="K11" s="165">
        <v>1.4264156590819809E-4</v>
      </c>
      <c r="L11" s="165">
        <v>1.4546711605255446E-4</v>
      </c>
      <c r="M11" s="165">
        <v>1.7537897447729272E-5</v>
      </c>
      <c r="N11" s="165">
        <v>1.1691931631819514E-5</v>
      </c>
      <c r="O11" s="61">
        <v>1</v>
      </c>
    </row>
    <row r="12" spans="1:15" ht="15.75" x14ac:dyDescent="0.25">
      <c r="A12" s="265">
        <f t="shared" si="0"/>
        <v>8</v>
      </c>
      <c r="B12" s="3" t="s">
        <v>638</v>
      </c>
      <c r="C12" s="2" t="s">
        <v>639</v>
      </c>
      <c r="D12" s="2" t="s">
        <v>640</v>
      </c>
      <c r="E12" s="2" t="s">
        <v>613</v>
      </c>
      <c r="F12" s="2" t="s">
        <v>613</v>
      </c>
      <c r="G12" s="2" t="s">
        <v>614</v>
      </c>
      <c r="H12" s="165">
        <v>0.83141728974365381</v>
      </c>
      <c r="I12" s="165">
        <v>0.14952319102492775</v>
      </c>
      <c r="J12" s="165">
        <v>1.4479754590337146E-2</v>
      </c>
      <c r="K12" s="165">
        <v>0</v>
      </c>
      <c r="L12" s="165">
        <v>4.5797646410813348E-3</v>
      </c>
      <c r="M12" s="165">
        <v>0</v>
      </c>
      <c r="N12" s="165">
        <v>0</v>
      </c>
      <c r="O12" s="61">
        <v>1</v>
      </c>
    </row>
    <row r="13" spans="1:15" ht="15.75" x14ac:dyDescent="0.25">
      <c r="A13" s="265">
        <f t="shared" si="0"/>
        <v>9</v>
      </c>
      <c r="B13" s="3" t="s">
        <v>610</v>
      </c>
      <c r="C13" s="2" t="s">
        <v>641</v>
      </c>
      <c r="D13" s="2" t="s">
        <v>642</v>
      </c>
      <c r="E13" s="2" t="s">
        <v>618</v>
      </c>
      <c r="F13" s="2" t="s">
        <v>618</v>
      </c>
      <c r="G13" s="2" t="s">
        <v>619</v>
      </c>
      <c r="H13" s="165">
        <v>0.87329674789877276</v>
      </c>
      <c r="I13" s="165">
        <v>8.3238240590430931E-2</v>
      </c>
      <c r="J13" s="165">
        <v>6.9167733782767851E-3</v>
      </c>
      <c r="K13" s="165">
        <v>1.1913164547127051E-2</v>
      </c>
      <c r="L13" s="165">
        <v>7.259454869678574E-4</v>
      </c>
      <c r="M13" s="165">
        <v>1.8886097314686087E-2</v>
      </c>
      <c r="N13" s="165">
        <v>5.0230307837385267E-3</v>
      </c>
      <c r="O13" s="61">
        <v>1</v>
      </c>
    </row>
    <row r="14" spans="1:15" ht="15.75" x14ac:dyDescent="0.25">
      <c r="A14" s="265">
        <f t="shared" si="0"/>
        <v>10</v>
      </c>
      <c r="B14" s="3" t="s">
        <v>610</v>
      </c>
      <c r="C14" s="2" t="s">
        <v>643</v>
      </c>
      <c r="D14" s="2" t="s">
        <v>644</v>
      </c>
      <c r="E14" s="2" t="s">
        <v>613</v>
      </c>
      <c r="F14" s="2" t="s">
        <v>613</v>
      </c>
      <c r="G14" s="2" t="s">
        <v>614</v>
      </c>
      <c r="H14" s="165">
        <v>0.93125372289498565</v>
      </c>
      <c r="I14" s="165">
        <v>6.7106156693726202E-2</v>
      </c>
      <c r="J14" s="165">
        <v>1.4626494225809372E-3</v>
      </c>
      <c r="K14" s="165">
        <v>3.4207752353805232E-5</v>
      </c>
      <c r="L14" s="165">
        <v>1.3741575731870476E-4</v>
      </c>
      <c r="M14" s="165">
        <v>5.8474790348385011E-6</v>
      </c>
      <c r="N14" s="165">
        <v>0</v>
      </c>
      <c r="O14" s="61">
        <v>1.0000000000000002</v>
      </c>
    </row>
    <row r="15" spans="1:15" ht="15.75" x14ac:dyDescent="0.25">
      <c r="A15" s="265">
        <f t="shared" si="0"/>
        <v>11</v>
      </c>
      <c r="B15" s="3" t="s">
        <v>638</v>
      </c>
      <c r="C15" s="2" t="s">
        <v>645</v>
      </c>
      <c r="D15" s="2" t="s">
        <v>646</v>
      </c>
      <c r="E15" s="2" t="s">
        <v>613</v>
      </c>
      <c r="F15" s="2" t="s">
        <v>613</v>
      </c>
      <c r="G15" s="2" t="s">
        <v>614</v>
      </c>
      <c r="H15" s="165">
        <v>0.93130827171435027</v>
      </c>
      <c r="I15" s="165">
        <v>6.7112426611057777E-2</v>
      </c>
      <c r="J15" s="165">
        <v>1.5793016745919268E-3</v>
      </c>
      <c r="K15" s="165">
        <v>0</v>
      </c>
      <c r="L15" s="165">
        <v>0</v>
      </c>
      <c r="M15" s="165">
        <v>0</v>
      </c>
      <c r="N15" s="165">
        <v>0</v>
      </c>
      <c r="O15" s="61">
        <v>1</v>
      </c>
    </row>
    <row r="16" spans="1:15" ht="15.75" x14ac:dyDescent="0.25">
      <c r="A16" s="265">
        <f t="shared" si="0"/>
        <v>12</v>
      </c>
      <c r="B16" s="3" t="s">
        <v>631</v>
      </c>
      <c r="C16" s="2" t="s">
        <v>647</v>
      </c>
      <c r="D16" s="2" t="s">
        <v>648</v>
      </c>
      <c r="E16" s="2" t="s">
        <v>613</v>
      </c>
      <c r="F16" s="2" t="s">
        <v>613</v>
      </c>
      <c r="G16" s="2" t="s">
        <v>614</v>
      </c>
      <c r="H16" s="165">
        <v>0</v>
      </c>
      <c r="I16" s="165">
        <v>0</v>
      </c>
      <c r="J16" s="165">
        <v>0</v>
      </c>
      <c r="K16" s="165">
        <v>0.77613135310596881</v>
      </c>
      <c r="L16" s="165">
        <v>0</v>
      </c>
      <c r="M16" s="165">
        <v>6.9036397527503665E-2</v>
      </c>
      <c r="N16" s="165">
        <v>0.15483224936652754</v>
      </c>
      <c r="O16" s="61">
        <v>1</v>
      </c>
    </row>
    <row r="17" spans="1:15" ht="15.75" x14ac:dyDescent="0.25">
      <c r="A17" s="265">
        <f t="shared" si="0"/>
        <v>13</v>
      </c>
      <c r="B17" s="3" t="s">
        <v>649</v>
      </c>
      <c r="C17" s="2" t="s">
        <v>650</v>
      </c>
      <c r="D17" s="2" t="s">
        <v>651</v>
      </c>
      <c r="E17" s="2" t="s">
        <v>618</v>
      </c>
      <c r="F17" s="2" t="s">
        <v>618</v>
      </c>
      <c r="G17" s="2" t="s">
        <v>619</v>
      </c>
      <c r="H17" s="165">
        <v>0.63471466903225437</v>
      </c>
      <c r="I17" s="165">
        <v>0.26251055007076357</v>
      </c>
      <c r="J17" s="165">
        <v>5.0555797773375474E-2</v>
      </c>
      <c r="K17" s="165">
        <v>2.2716985617410534E-2</v>
      </c>
      <c r="L17" s="165">
        <v>2.3299847258398069E-3</v>
      </c>
      <c r="M17" s="165">
        <v>2.6037654919808421E-2</v>
      </c>
      <c r="N17" s="165">
        <v>1.1343578605476701E-3</v>
      </c>
      <c r="O17" s="61">
        <v>0.99999999999999989</v>
      </c>
    </row>
    <row r="18" spans="1:15" ht="15.75" x14ac:dyDescent="0.25">
      <c r="A18" s="265">
        <f t="shared" si="0"/>
        <v>14</v>
      </c>
      <c r="B18" s="3" t="s">
        <v>649</v>
      </c>
      <c r="C18" s="2" t="s">
        <v>652</v>
      </c>
      <c r="D18" s="2" t="s">
        <v>653</v>
      </c>
      <c r="E18" s="2" t="s">
        <v>618</v>
      </c>
      <c r="F18" s="2" t="s">
        <v>618</v>
      </c>
      <c r="G18" s="2" t="s">
        <v>619</v>
      </c>
      <c r="H18" s="165">
        <v>0.62175330243967908</v>
      </c>
      <c r="I18" s="165">
        <v>0.24756313174936237</v>
      </c>
      <c r="J18" s="165">
        <v>6.4141535660598228E-2</v>
      </c>
      <c r="K18" s="165">
        <v>3.0420777942647883E-2</v>
      </c>
      <c r="L18" s="165">
        <v>3.3563309900342007E-3</v>
      </c>
      <c r="M18" s="165">
        <v>3.0730276861022671E-2</v>
      </c>
      <c r="N18" s="165">
        <v>2.0346443566556555E-3</v>
      </c>
      <c r="O18" s="61">
        <v>1</v>
      </c>
    </row>
    <row r="19" spans="1:15" ht="15.75" x14ac:dyDescent="0.25">
      <c r="A19" s="265">
        <f t="shared" si="0"/>
        <v>15</v>
      </c>
      <c r="B19" s="3" t="s">
        <v>631</v>
      </c>
      <c r="C19" s="2" t="s">
        <v>631</v>
      </c>
      <c r="D19" s="2" t="s">
        <v>654</v>
      </c>
      <c r="E19" s="2" t="s">
        <v>655</v>
      </c>
      <c r="F19" s="2" t="s">
        <v>618</v>
      </c>
      <c r="G19" s="2" t="s">
        <v>619</v>
      </c>
      <c r="H19" s="165">
        <v>0.62747517341080083</v>
      </c>
      <c r="I19" s="165">
        <v>0.28669912120605612</v>
      </c>
      <c r="J19" s="165">
        <v>4.1010075373167643E-2</v>
      </c>
      <c r="K19" s="165">
        <v>2.0862924005322876E-2</v>
      </c>
      <c r="L19" s="165">
        <v>1.9911549789266769E-3</v>
      </c>
      <c r="M19" s="165">
        <v>2.0433055963638883E-2</v>
      </c>
      <c r="N19" s="165">
        <v>1.5284950620868742E-3</v>
      </c>
      <c r="O19" s="61">
        <v>0.99999999999999989</v>
      </c>
    </row>
    <row r="20" spans="1:15" ht="15.75" x14ac:dyDescent="0.25">
      <c r="A20" s="265">
        <f t="shared" si="0"/>
        <v>16</v>
      </c>
      <c r="B20" s="3" t="s">
        <v>649</v>
      </c>
      <c r="C20" s="2" t="s">
        <v>656</v>
      </c>
      <c r="D20" s="2" t="s">
        <v>657</v>
      </c>
      <c r="E20" s="2" t="s">
        <v>618</v>
      </c>
      <c r="F20" s="2" t="s">
        <v>618</v>
      </c>
      <c r="G20" s="2" t="s">
        <v>619</v>
      </c>
      <c r="H20" s="165">
        <v>0.60509669123174747</v>
      </c>
      <c r="I20" s="165">
        <v>0.30401118871045829</v>
      </c>
      <c r="J20" s="165">
        <v>4.2870982824477537E-2</v>
      </c>
      <c r="K20" s="165">
        <v>2.2069342517158128E-2</v>
      </c>
      <c r="L20" s="165">
        <v>1.8972817296028677E-3</v>
      </c>
      <c r="M20" s="165">
        <v>2.2542580126964383E-2</v>
      </c>
      <c r="N20" s="165">
        <v>1.5119328595913719E-3</v>
      </c>
      <c r="O20" s="61">
        <v>1</v>
      </c>
    </row>
    <row r="21" spans="1:15" ht="15.75" x14ac:dyDescent="0.25">
      <c r="A21" s="265">
        <f t="shared" si="0"/>
        <v>17</v>
      </c>
      <c r="B21" s="3" t="s">
        <v>658</v>
      </c>
      <c r="C21" s="2" t="s">
        <v>659</v>
      </c>
      <c r="D21" s="2" t="s">
        <v>660</v>
      </c>
      <c r="E21" s="2" t="s">
        <v>618</v>
      </c>
      <c r="F21" s="2" t="s">
        <v>618</v>
      </c>
      <c r="G21" s="2" t="s">
        <v>619</v>
      </c>
      <c r="H21" s="165">
        <v>0.65110421740562852</v>
      </c>
      <c r="I21" s="165">
        <v>0.25086798408289535</v>
      </c>
      <c r="J21" s="165">
        <v>4.5360235485613215E-2</v>
      </c>
      <c r="K21" s="165">
        <v>2.3395220945105499E-2</v>
      </c>
      <c r="L21" s="165">
        <v>2.3996672464467335E-3</v>
      </c>
      <c r="M21" s="165">
        <v>2.4592785731085302E-2</v>
      </c>
      <c r="N21" s="165">
        <v>2.2798891032252931E-3</v>
      </c>
      <c r="O21" s="61">
        <v>0.99999999999999978</v>
      </c>
    </row>
    <row r="22" spans="1:15" ht="47.25" x14ac:dyDescent="0.25">
      <c r="A22" s="265">
        <f t="shared" si="0"/>
        <v>18</v>
      </c>
      <c r="B22" s="3" t="s">
        <v>661</v>
      </c>
      <c r="C22" s="2" t="s">
        <v>662</v>
      </c>
      <c r="D22" s="2" t="s">
        <v>663</v>
      </c>
      <c r="E22" s="2"/>
      <c r="F22" s="2" t="s">
        <v>634</v>
      </c>
      <c r="G22" s="2" t="s">
        <v>614</v>
      </c>
      <c r="H22" s="165">
        <v>0.70041400828016565</v>
      </c>
      <c r="I22" s="165">
        <v>0.22870457409148182</v>
      </c>
      <c r="J22" s="165">
        <v>4.3500870017400349E-2</v>
      </c>
      <c r="K22" s="165">
        <v>1.2410248204964098E-2</v>
      </c>
      <c r="L22" s="165">
        <v>5.3501070021400423E-3</v>
      </c>
      <c r="M22" s="165">
        <v>9.6201924038480779E-3</v>
      </c>
      <c r="N22" s="165">
        <v>0</v>
      </c>
      <c r="O22" s="61">
        <v>0.99999999999999989</v>
      </c>
    </row>
    <row r="23" spans="1:15" ht="15.75" x14ac:dyDescent="0.25">
      <c r="A23" s="265">
        <f t="shared" si="0"/>
        <v>19</v>
      </c>
      <c r="B23" s="3" t="s">
        <v>664</v>
      </c>
      <c r="C23" s="2" t="s">
        <v>664</v>
      </c>
      <c r="D23" s="2" t="s">
        <v>665</v>
      </c>
      <c r="E23" s="2" t="s">
        <v>618</v>
      </c>
      <c r="F23" s="2" t="s">
        <v>618</v>
      </c>
      <c r="G23" s="2" t="s">
        <v>619</v>
      </c>
      <c r="H23" s="165">
        <v>0.69924599650418939</v>
      </c>
      <c r="I23" s="165">
        <v>0.22074416737836836</v>
      </c>
      <c r="J23" s="165">
        <v>3.7251017956680892E-2</v>
      </c>
      <c r="K23" s="165">
        <v>1.906213163040011E-2</v>
      </c>
      <c r="L23" s="165">
        <v>1.9713106304868975E-3</v>
      </c>
      <c r="M23" s="165">
        <v>1.9905318634405894E-2</v>
      </c>
      <c r="N23" s="165">
        <v>1.8200572654684716E-3</v>
      </c>
      <c r="O23" s="61">
        <v>1</v>
      </c>
    </row>
    <row r="24" spans="1:15" ht="15.75" x14ac:dyDescent="0.25">
      <c r="A24" s="265">
        <f t="shared" si="0"/>
        <v>20</v>
      </c>
      <c r="B24" s="3" t="s">
        <v>631</v>
      </c>
      <c r="C24" s="2" t="s">
        <v>666</v>
      </c>
      <c r="D24" s="2" t="s">
        <v>667</v>
      </c>
      <c r="E24" s="2"/>
      <c r="F24" s="2" t="s">
        <v>634</v>
      </c>
      <c r="G24" s="2" t="s">
        <v>614</v>
      </c>
      <c r="H24" s="165">
        <v>0.71479212392927571</v>
      </c>
      <c r="I24" s="165">
        <v>0.23288962314046133</v>
      </c>
      <c r="J24" s="165">
        <v>5.1128297777183952E-2</v>
      </c>
      <c r="K24" s="165">
        <v>8.4758226461303097E-4</v>
      </c>
      <c r="L24" s="165">
        <v>3.4237288846615484E-4</v>
      </c>
      <c r="M24" s="165">
        <v>0</v>
      </c>
      <c r="N24" s="165">
        <v>0</v>
      </c>
      <c r="O24" s="61">
        <v>1.0000000000000002</v>
      </c>
    </row>
    <row r="25" spans="1:15" ht="15.75" x14ac:dyDescent="0.25">
      <c r="A25" s="265">
        <f t="shared" si="0"/>
        <v>21</v>
      </c>
      <c r="B25" s="3" t="s">
        <v>668</v>
      </c>
      <c r="C25" s="2" t="s">
        <v>669</v>
      </c>
      <c r="D25" s="2" t="s">
        <v>670</v>
      </c>
      <c r="E25" s="2" t="s">
        <v>618</v>
      </c>
      <c r="F25" s="2" t="s">
        <v>618</v>
      </c>
      <c r="G25" s="2" t="s">
        <v>619</v>
      </c>
      <c r="H25" s="165">
        <v>0.70041400828016565</v>
      </c>
      <c r="I25" s="165">
        <v>0.22870457409148182</v>
      </c>
      <c r="J25" s="165">
        <v>4.3500870017400349E-2</v>
      </c>
      <c r="K25" s="165">
        <v>1.2410248204964098E-2</v>
      </c>
      <c r="L25" s="165">
        <v>5.3501070021400423E-3</v>
      </c>
      <c r="M25" s="165">
        <v>9.6201924038480779E-3</v>
      </c>
      <c r="N25" s="165">
        <v>0</v>
      </c>
      <c r="O25" s="61">
        <v>0.99999999999999989</v>
      </c>
    </row>
    <row r="26" spans="1:15" ht="15.75" x14ac:dyDescent="0.25">
      <c r="A26" s="265">
        <f t="shared" si="0"/>
        <v>22</v>
      </c>
      <c r="B26" s="3" t="s">
        <v>671</v>
      </c>
      <c r="C26" s="2" t="s">
        <v>672</v>
      </c>
      <c r="D26" s="2" t="s">
        <v>673</v>
      </c>
      <c r="E26" s="2"/>
      <c r="F26" s="2" t="s">
        <v>634</v>
      </c>
      <c r="G26" s="2" t="s">
        <v>614</v>
      </c>
      <c r="H26" s="165">
        <v>0.6505544341830567</v>
      </c>
      <c r="I26" s="165">
        <v>0.21764860592560661</v>
      </c>
      <c r="J26" s="165">
        <v>6.3829511124658095E-2</v>
      </c>
      <c r="K26" s="165">
        <v>2.9670936455217359E-2</v>
      </c>
      <c r="L26" s="165">
        <v>2.6134063034071522E-3</v>
      </c>
      <c r="M26" s="165">
        <v>3.5683106008054057E-2</v>
      </c>
      <c r="N26" s="165">
        <v>0</v>
      </c>
      <c r="O26" s="61">
        <v>0.99999999999999989</v>
      </c>
    </row>
    <row r="27" spans="1:15" ht="15.75" x14ac:dyDescent="0.25">
      <c r="A27" s="265">
        <f t="shared" si="0"/>
        <v>23</v>
      </c>
      <c r="B27" s="3" t="s">
        <v>671</v>
      </c>
      <c r="C27" s="2" t="s">
        <v>674</v>
      </c>
      <c r="D27" s="2" t="s">
        <v>675</v>
      </c>
      <c r="E27" s="2" t="s">
        <v>618</v>
      </c>
      <c r="F27" s="2" t="s">
        <v>618</v>
      </c>
      <c r="G27" s="2" t="s">
        <v>619</v>
      </c>
      <c r="H27" s="165">
        <v>0.65014178754557572</v>
      </c>
      <c r="I27" s="165">
        <v>0.21747038294943719</v>
      </c>
      <c r="J27" s="165">
        <v>6.366689165398895E-2</v>
      </c>
      <c r="K27" s="165">
        <v>2.9448048442565034E-2</v>
      </c>
      <c r="L27" s="165">
        <v>2.5954949427723834E-3</v>
      </c>
      <c r="M27" s="165">
        <v>3.5408503693145223E-2</v>
      </c>
      <c r="N27" s="165">
        <v>1.2688907725154248E-3</v>
      </c>
      <c r="O27" s="61">
        <v>0.99999999999999989</v>
      </c>
    </row>
    <row r="28" spans="1:15" ht="15.75" x14ac:dyDescent="0.25">
      <c r="A28" s="265">
        <f t="shared" si="0"/>
        <v>24</v>
      </c>
      <c r="B28" s="3" t="s">
        <v>649</v>
      </c>
      <c r="C28" s="2" t="s">
        <v>676</v>
      </c>
      <c r="D28" s="2" t="s">
        <v>677</v>
      </c>
      <c r="E28" s="2" t="s">
        <v>618</v>
      </c>
      <c r="F28" s="2" t="s">
        <v>618</v>
      </c>
      <c r="G28" s="2" t="s">
        <v>619</v>
      </c>
      <c r="H28" s="165">
        <v>0.78364010920900418</v>
      </c>
      <c r="I28" s="165">
        <v>0.21240998811623002</v>
      </c>
      <c r="J28" s="165">
        <v>3.4877512419148968E-3</v>
      </c>
      <c r="K28" s="165">
        <v>2.6217916857691687E-5</v>
      </c>
      <c r="L28" s="165">
        <v>4.2719421037406999E-4</v>
      </c>
      <c r="M28" s="165">
        <v>0</v>
      </c>
      <c r="N28" s="165">
        <v>8.7393056192305612E-6</v>
      </c>
      <c r="O28" s="61">
        <v>1</v>
      </c>
    </row>
    <row r="29" spans="1:15" ht="15.75" x14ac:dyDescent="0.25">
      <c r="A29" s="265">
        <f t="shared" si="0"/>
        <v>25</v>
      </c>
      <c r="B29" s="3" t="s">
        <v>671</v>
      </c>
      <c r="C29" s="2" t="s">
        <v>678</v>
      </c>
      <c r="D29" s="2" t="s">
        <v>679</v>
      </c>
      <c r="E29" s="2" t="s">
        <v>613</v>
      </c>
      <c r="F29" s="2" t="s">
        <v>613</v>
      </c>
      <c r="G29" s="2" t="s">
        <v>614</v>
      </c>
      <c r="H29" s="165">
        <v>4.457607629043272E-3</v>
      </c>
      <c r="I29" s="165">
        <v>0.56696583189208416</v>
      </c>
      <c r="J29" s="165">
        <v>0.23695737329798419</v>
      </c>
      <c r="K29" s="165">
        <v>0.1199808716790985</v>
      </c>
      <c r="L29" s="165">
        <v>2.564200609571636E-2</v>
      </c>
      <c r="M29" s="165">
        <v>2.6523214190318029E-2</v>
      </c>
      <c r="N29" s="165">
        <v>1.9473095215755468E-2</v>
      </c>
      <c r="O29" s="61">
        <v>0.99999999999999989</v>
      </c>
    </row>
    <row r="30" spans="1:15" ht="15.75" x14ac:dyDescent="0.25">
      <c r="A30" s="265">
        <f t="shared" si="0"/>
        <v>26</v>
      </c>
      <c r="B30" s="3" t="s">
        <v>631</v>
      </c>
      <c r="C30" s="2" t="s">
        <v>680</v>
      </c>
      <c r="D30" s="2" t="s">
        <v>681</v>
      </c>
      <c r="E30" s="2" t="s">
        <v>613</v>
      </c>
      <c r="F30" s="2" t="s">
        <v>613</v>
      </c>
      <c r="G30" s="2" t="s">
        <v>614</v>
      </c>
      <c r="H30" s="165">
        <v>0.78364010920900429</v>
      </c>
      <c r="I30" s="165">
        <v>0.21240998811623005</v>
      </c>
      <c r="J30" s="165">
        <v>3.4877512419148977E-3</v>
      </c>
      <c r="K30" s="165">
        <v>2.621791685769169E-5</v>
      </c>
      <c r="L30" s="165">
        <v>4.2719421037407004E-4</v>
      </c>
      <c r="M30" s="165">
        <v>0</v>
      </c>
      <c r="N30" s="165">
        <v>8.7393056192305629E-6</v>
      </c>
      <c r="O30" s="61">
        <v>1.0000000000000002</v>
      </c>
    </row>
    <row r="31" spans="1:15" ht="15.75" x14ac:dyDescent="0.25">
      <c r="A31" s="265">
        <f t="shared" si="0"/>
        <v>27</v>
      </c>
      <c r="B31" s="3" t="s">
        <v>631</v>
      </c>
      <c r="C31" s="2" t="s">
        <v>682</v>
      </c>
      <c r="D31" s="2" t="s">
        <v>683</v>
      </c>
      <c r="E31" s="2" t="s">
        <v>613</v>
      </c>
      <c r="F31" s="2" t="s">
        <v>613</v>
      </c>
      <c r="G31" s="2" t="s">
        <v>614</v>
      </c>
      <c r="H31" s="165">
        <v>0.92722335136251788</v>
      </c>
      <c r="I31" s="165">
        <v>7.2211779617158689E-2</v>
      </c>
      <c r="J31" s="165">
        <v>5.0246444284009694E-4</v>
      </c>
      <c r="K31" s="165">
        <v>3.2278229732768536E-6</v>
      </c>
      <c r="L31" s="165">
        <v>5.8100813518983355E-5</v>
      </c>
      <c r="M31" s="165">
        <v>0</v>
      </c>
      <c r="N31" s="165">
        <v>1.0759409910922845E-6</v>
      </c>
      <c r="O31" s="61">
        <v>0.99999999999999989</v>
      </c>
    </row>
    <row r="32" spans="1:15" ht="15.75" x14ac:dyDescent="0.25">
      <c r="A32" s="265">
        <f t="shared" si="0"/>
        <v>28</v>
      </c>
      <c r="B32" s="3" t="s">
        <v>684</v>
      </c>
      <c r="C32" s="2" t="s">
        <v>685</v>
      </c>
      <c r="D32" s="2" t="s">
        <v>686</v>
      </c>
      <c r="E32" s="2" t="s">
        <v>618</v>
      </c>
      <c r="F32" s="2" t="s">
        <v>618</v>
      </c>
      <c r="G32" s="2" t="s">
        <v>619</v>
      </c>
      <c r="H32" s="165">
        <v>0.69420219850516041</v>
      </c>
      <c r="I32" s="165">
        <v>0.21693719724223001</v>
      </c>
      <c r="J32" s="165">
        <v>3.9951441719371546E-2</v>
      </c>
      <c r="K32" s="165">
        <v>2.0786929538292157E-2</v>
      </c>
      <c r="L32" s="165">
        <v>2.2927334631677224E-3</v>
      </c>
      <c r="M32" s="165">
        <v>2.3317946487334214E-2</v>
      </c>
      <c r="N32" s="165">
        <v>2.5115530444439226E-3</v>
      </c>
      <c r="O32" s="61">
        <v>1</v>
      </c>
    </row>
    <row r="33" spans="1:15" ht="15.75" x14ac:dyDescent="0.25">
      <c r="A33" s="265">
        <f t="shared" si="0"/>
        <v>29</v>
      </c>
      <c r="B33" s="3" t="s">
        <v>684</v>
      </c>
      <c r="C33" s="2" t="s">
        <v>687</v>
      </c>
      <c r="D33" s="2" t="s">
        <v>688</v>
      </c>
      <c r="E33" s="2" t="s">
        <v>618</v>
      </c>
      <c r="F33" s="2" t="s">
        <v>618</v>
      </c>
      <c r="G33" s="2" t="s">
        <v>619</v>
      </c>
      <c r="H33" s="165">
        <v>0.67627293682775591</v>
      </c>
      <c r="I33" s="165">
        <v>0.21289220002816925</v>
      </c>
      <c r="J33" s="165">
        <v>4.9794790990691777E-2</v>
      </c>
      <c r="K33" s="165">
        <v>2.6129631576869684E-2</v>
      </c>
      <c r="L33" s="165">
        <v>2.784557848711781E-3</v>
      </c>
      <c r="M33" s="165">
        <v>2.9042238371009343E-2</v>
      </c>
      <c r="N33" s="165">
        <v>3.08364435679233E-3</v>
      </c>
      <c r="O33" s="61">
        <v>1</v>
      </c>
    </row>
    <row r="34" spans="1:15" ht="15.75" x14ac:dyDescent="0.25">
      <c r="A34" s="265">
        <f t="shared" si="0"/>
        <v>30</v>
      </c>
      <c r="B34" s="3" t="s">
        <v>689</v>
      </c>
      <c r="C34" s="2" t="s">
        <v>690</v>
      </c>
      <c r="D34" s="2" t="s">
        <v>691</v>
      </c>
      <c r="E34" s="2" t="s">
        <v>623</v>
      </c>
      <c r="F34" s="2" t="s">
        <v>623</v>
      </c>
      <c r="G34" s="2" t="s">
        <v>614</v>
      </c>
      <c r="H34" s="165">
        <v>0.87100467947175331</v>
      </c>
      <c r="I34" s="165">
        <v>0.11817419965003745</v>
      </c>
      <c r="J34" s="165">
        <v>3.7975480321204166E-3</v>
      </c>
      <c r="K34" s="165">
        <v>6.5056564671808169E-3</v>
      </c>
      <c r="L34" s="165">
        <v>3.5447324883304949E-4</v>
      </c>
      <c r="M34" s="165">
        <v>1.6344313007513498E-4</v>
      </c>
      <c r="N34" s="165">
        <v>0</v>
      </c>
      <c r="O34" s="61">
        <v>1.0000000000000002</v>
      </c>
    </row>
    <row r="35" spans="1:15" ht="15.75" x14ac:dyDescent="0.25">
      <c r="A35" s="265">
        <f t="shared" si="0"/>
        <v>31</v>
      </c>
      <c r="B35" s="3" t="s">
        <v>692</v>
      </c>
      <c r="C35" s="2" t="s">
        <v>693</v>
      </c>
      <c r="D35" s="2" t="s">
        <v>694</v>
      </c>
      <c r="E35" s="2" t="s">
        <v>618</v>
      </c>
      <c r="F35" s="2" t="s">
        <v>618</v>
      </c>
      <c r="G35" s="2" t="s">
        <v>619</v>
      </c>
      <c r="H35" s="165">
        <v>0.62867194012725891</v>
      </c>
      <c r="I35" s="165">
        <v>0.28471489156719776</v>
      </c>
      <c r="J35" s="165">
        <v>4.1407822292561097E-2</v>
      </c>
      <c r="K35" s="165">
        <v>2.0958106189448558E-2</v>
      </c>
      <c r="L35" s="165">
        <v>2.0566234639228776E-3</v>
      </c>
      <c r="M35" s="165">
        <v>2.0627095078266468E-2</v>
      </c>
      <c r="N35" s="165">
        <v>1.5635212813443432E-3</v>
      </c>
      <c r="O35" s="61">
        <v>1</v>
      </c>
    </row>
    <row r="36" spans="1:15" ht="15.75" x14ac:dyDescent="0.25">
      <c r="A36" s="265">
        <f t="shared" si="0"/>
        <v>32</v>
      </c>
      <c r="B36" s="3" t="s">
        <v>638</v>
      </c>
      <c r="C36" s="2" t="s">
        <v>695</v>
      </c>
      <c r="D36" s="2" t="s">
        <v>696</v>
      </c>
      <c r="E36" s="2" t="s">
        <v>618</v>
      </c>
      <c r="F36" s="2" t="s">
        <v>618</v>
      </c>
      <c r="G36" s="2" t="s">
        <v>619</v>
      </c>
      <c r="H36" s="165">
        <v>0.62962716327884394</v>
      </c>
      <c r="I36" s="165">
        <v>0.28327360456644668</v>
      </c>
      <c r="J36" s="165">
        <v>4.1576126051460938E-2</v>
      </c>
      <c r="K36" s="165">
        <v>2.1061884705057293E-2</v>
      </c>
      <c r="L36" s="165">
        <v>2.0712311365638542E-3</v>
      </c>
      <c r="M36" s="165">
        <v>2.0795964225013737E-2</v>
      </c>
      <c r="N36" s="165">
        <v>1.5940260366137046E-3</v>
      </c>
      <c r="O36" s="61">
        <v>1.0000000000000002</v>
      </c>
    </row>
    <row r="37" spans="1:15" ht="15.75" x14ac:dyDescent="0.25">
      <c r="A37" s="265">
        <f t="shared" si="0"/>
        <v>33</v>
      </c>
      <c r="B37" s="3" t="s">
        <v>697</v>
      </c>
      <c r="C37" s="2" t="s">
        <v>697</v>
      </c>
      <c r="D37" s="2" t="s">
        <v>698</v>
      </c>
      <c r="E37" s="2" t="s">
        <v>618</v>
      </c>
      <c r="F37" s="2" t="s">
        <v>618</v>
      </c>
      <c r="G37" s="2" t="s">
        <v>619</v>
      </c>
      <c r="H37" s="165">
        <v>0.70041400828016565</v>
      </c>
      <c r="I37" s="165">
        <v>0.22870457409148182</v>
      </c>
      <c r="J37" s="165">
        <v>4.3500870017400349E-2</v>
      </c>
      <c r="K37" s="165">
        <v>1.2410248204964098E-2</v>
      </c>
      <c r="L37" s="165">
        <v>5.3501070021400423E-3</v>
      </c>
      <c r="M37" s="165">
        <v>9.6201924038480779E-3</v>
      </c>
      <c r="N37" s="165">
        <v>0</v>
      </c>
      <c r="O37" s="61">
        <v>0.99999999999999989</v>
      </c>
    </row>
    <row r="38" spans="1:15" ht="15.75" x14ac:dyDescent="0.25">
      <c r="A38" s="265">
        <f t="shared" si="0"/>
        <v>34</v>
      </c>
      <c r="B38" s="3" t="s">
        <v>699</v>
      </c>
      <c r="C38" s="2" t="s">
        <v>699</v>
      </c>
      <c r="D38" s="2" t="s">
        <v>700</v>
      </c>
      <c r="E38" s="2" t="s">
        <v>618</v>
      </c>
      <c r="F38" s="2" t="s">
        <v>618</v>
      </c>
      <c r="G38" s="2" t="s">
        <v>619</v>
      </c>
      <c r="H38" s="165">
        <v>0.64129265828320803</v>
      </c>
      <c r="I38" s="165">
        <v>0.26842464037953417</v>
      </c>
      <c r="J38" s="165">
        <v>4.320088573123651E-2</v>
      </c>
      <c r="K38" s="165">
        <v>2.155872893174407E-2</v>
      </c>
      <c r="L38" s="165">
        <v>2.1618484518701486E-3</v>
      </c>
      <c r="M38" s="165">
        <v>2.1750873069094429E-2</v>
      </c>
      <c r="N38" s="165">
        <v>1.6103651533125119E-3</v>
      </c>
      <c r="O38" s="61">
        <v>0.99999999999999978</v>
      </c>
    </row>
    <row r="39" spans="1:15" ht="15.75" x14ac:dyDescent="0.25">
      <c r="A39" s="265">
        <f t="shared" si="0"/>
        <v>35</v>
      </c>
      <c r="B39" s="3" t="s">
        <v>620</v>
      </c>
      <c r="C39" s="2" t="s">
        <v>701</v>
      </c>
      <c r="D39" s="2" t="s">
        <v>702</v>
      </c>
      <c r="E39" s="2" t="s">
        <v>623</v>
      </c>
      <c r="F39" s="2" t="s">
        <v>623</v>
      </c>
      <c r="G39" s="2" t="s">
        <v>614</v>
      </c>
      <c r="H39" s="165">
        <v>1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61">
        <v>1</v>
      </c>
    </row>
    <row r="40" spans="1:15" ht="15.75" x14ac:dyDescent="0.25">
      <c r="A40" s="265">
        <f t="shared" si="0"/>
        <v>36</v>
      </c>
      <c r="B40" s="3" t="s">
        <v>703</v>
      </c>
      <c r="C40" s="2" t="s">
        <v>704</v>
      </c>
      <c r="D40" s="2" t="s">
        <v>705</v>
      </c>
      <c r="E40" s="2" t="s">
        <v>618</v>
      </c>
      <c r="F40" s="2" t="s">
        <v>618</v>
      </c>
      <c r="G40" s="2" t="s">
        <v>619</v>
      </c>
      <c r="H40" s="165">
        <v>0.65768052102223551</v>
      </c>
      <c r="I40" s="165">
        <v>0.25239587218289466</v>
      </c>
      <c r="J40" s="165">
        <v>4.2319129575566376E-2</v>
      </c>
      <c r="K40" s="165">
        <v>2.1403592074092755E-2</v>
      </c>
      <c r="L40" s="165">
        <v>2.2367364813146318E-3</v>
      </c>
      <c r="M40" s="165">
        <v>2.1973342711434213E-2</v>
      </c>
      <c r="N40" s="165">
        <v>1.990805952461947E-3</v>
      </c>
      <c r="O40" s="61">
        <v>1</v>
      </c>
    </row>
    <row r="41" spans="1:15" ht="15.75" x14ac:dyDescent="0.25">
      <c r="A41" s="265">
        <f t="shared" si="0"/>
        <v>37</v>
      </c>
      <c r="B41" s="3" t="s">
        <v>671</v>
      </c>
      <c r="C41" s="2" t="s">
        <v>354</v>
      </c>
      <c r="D41" s="2" t="s">
        <v>706</v>
      </c>
      <c r="E41" s="2" t="s">
        <v>613</v>
      </c>
      <c r="F41" s="2" t="s">
        <v>613</v>
      </c>
      <c r="G41" s="2" t="s">
        <v>614</v>
      </c>
      <c r="H41" s="165">
        <v>0.53582218811943227</v>
      </c>
      <c r="I41" s="165">
        <v>0.45553103134063905</v>
      </c>
      <c r="J41" s="165">
        <v>7.9172985177715666E-3</v>
      </c>
      <c r="K41" s="165">
        <v>0</v>
      </c>
      <c r="L41" s="165">
        <v>7.2948202215705694E-4</v>
      </c>
      <c r="M41" s="165">
        <v>0</v>
      </c>
      <c r="N41" s="165">
        <v>0</v>
      </c>
      <c r="O41" s="61">
        <v>1</v>
      </c>
    </row>
    <row r="42" spans="1:15" ht="31.5" x14ac:dyDescent="0.25">
      <c r="A42" s="265">
        <f t="shared" si="0"/>
        <v>38</v>
      </c>
      <c r="B42" s="3" t="s">
        <v>707</v>
      </c>
      <c r="C42" s="2" t="s">
        <v>708</v>
      </c>
      <c r="D42" s="2" t="s">
        <v>709</v>
      </c>
      <c r="E42" s="2" t="s">
        <v>618</v>
      </c>
      <c r="F42" s="2" t="s">
        <v>618</v>
      </c>
      <c r="G42" s="2" t="s">
        <v>619</v>
      </c>
      <c r="H42" s="165">
        <v>0.67973713721715234</v>
      </c>
      <c r="I42" s="165">
        <v>0.22382188063697536</v>
      </c>
      <c r="J42" s="165">
        <v>4.6524061413593033E-2</v>
      </c>
      <c r="K42" s="165">
        <v>1.997028662364364E-2</v>
      </c>
      <c r="L42" s="165">
        <v>5.4402682458600648E-3</v>
      </c>
      <c r="M42" s="165">
        <v>2.0428012825997599E-2</v>
      </c>
      <c r="N42" s="165">
        <v>4.0783530367777153E-3</v>
      </c>
      <c r="O42" s="61">
        <v>0.99999999999999978</v>
      </c>
    </row>
    <row r="43" spans="1:15" ht="15.75" x14ac:dyDescent="0.25">
      <c r="A43" s="265">
        <f t="shared" si="0"/>
        <v>39</v>
      </c>
      <c r="B43" s="3" t="s">
        <v>710</v>
      </c>
      <c r="C43" s="2" t="s">
        <v>711</v>
      </c>
      <c r="D43" s="2" t="s">
        <v>712</v>
      </c>
      <c r="E43" s="2" t="s">
        <v>623</v>
      </c>
      <c r="F43" s="2" t="s">
        <v>623</v>
      </c>
      <c r="G43" s="2" t="s">
        <v>614</v>
      </c>
      <c r="H43" s="165">
        <v>0.71365851470688368</v>
      </c>
      <c r="I43" s="165">
        <v>0.21328100806174374</v>
      </c>
      <c r="J43" s="165">
        <v>3.9758084716021103E-2</v>
      </c>
      <c r="K43" s="165">
        <v>1.6526777696539541E-2</v>
      </c>
      <c r="L43" s="165">
        <v>2.8738321553271225E-3</v>
      </c>
      <c r="M43" s="165">
        <v>1.0732625907655934E-2</v>
      </c>
      <c r="N43" s="165">
        <v>3.1691567558287869E-3</v>
      </c>
      <c r="O43" s="61">
        <v>0.99999999999999978</v>
      </c>
    </row>
    <row r="44" spans="1:15" ht="47.25" x14ac:dyDescent="0.25">
      <c r="A44" s="265">
        <f t="shared" si="0"/>
        <v>40</v>
      </c>
      <c r="B44" s="3" t="s">
        <v>713</v>
      </c>
      <c r="C44" s="2" t="s">
        <v>714</v>
      </c>
      <c r="D44" s="2" t="s">
        <v>715</v>
      </c>
      <c r="E44" s="2" t="s">
        <v>618</v>
      </c>
      <c r="F44" s="2" t="s">
        <v>618</v>
      </c>
      <c r="G44" s="2" t="s">
        <v>619</v>
      </c>
      <c r="H44" s="165">
        <v>0.63323901422951312</v>
      </c>
      <c r="I44" s="165">
        <v>0.28005490136887617</v>
      </c>
      <c r="J44" s="165">
        <v>4.1352080306393917E-2</v>
      </c>
      <c r="K44" s="165">
        <v>2.0948132852469898E-2</v>
      </c>
      <c r="L44" s="165">
        <v>2.0691481815125323E-3</v>
      </c>
      <c r="M44" s="165">
        <v>2.0733737712887272E-2</v>
      </c>
      <c r="N44" s="165">
        <v>1.6029853483472457E-3</v>
      </c>
      <c r="O44" s="61">
        <v>1</v>
      </c>
    </row>
    <row r="45" spans="1:15" ht="15.75" x14ac:dyDescent="0.25">
      <c r="A45" s="265">
        <f t="shared" si="0"/>
        <v>41</v>
      </c>
      <c r="B45" s="3" t="s">
        <v>689</v>
      </c>
      <c r="C45" s="2" t="s">
        <v>716</v>
      </c>
      <c r="D45" s="2" t="s">
        <v>717</v>
      </c>
      <c r="E45" s="2" t="s">
        <v>623</v>
      </c>
      <c r="F45" s="2" t="s">
        <v>623</v>
      </c>
      <c r="G45" s="2" t="s">
        <v>614</v>
      </c>
      <c r="H45" s="165">
        <v>0</v>
      </c>
      <c r="I45" s="165">
        <v>1.3346496216756958E-3</v>
      </c>
      <c r="J45" s="165">
        <v>0.24441557950927265</v>
      </c>
      <c r="K45" s="165">
        <v>0.38695682056163816</v>
      </c>
      <c r="L45" s="165">
        <v>2.0688599052529247E-2</v>
      </c>
      <c r="M45" s="165">
        <v>0.24987934609279161</v>
      </c>
      <c r="N45" s="165">
        <v>9.6725005162092467E-2</v>
      </c>
      <c r="O45" s="61">
        <v>0.99999999999999989</v>
      </c>
    </row>
    <row r="46" spans="1:15" ht="15.75" x14ac:dyDescent="0.25">
      <c r="A46" s="265">
        <f t="shared" si="0"/>
        <v>42</v>
      </c>
      <c r="B46" s="3" t="s">
        <v>610</v>
      </c>
      <c r="C46" s="2" t="s">
        <v>718</v>
      </c>
      <c r="D46" s="2" t="s">
        <v>719</v>
      </c>
      <c r="E46" s="2" t="s">
        <v>613</v>
      </c>
      <c r="F46" s="2" t="s">
        <v>613</v>
      </c>
      <c r="G46" s="2" t="s">
        <v>614</v>
      </c>
      <c r="H46" s="165">
        <v>0.75278767761946641</v>
      </c>
      <c r="I46" s="165">
        <v>0.237503232267673</v>
      </c>
      <c r="J46" s="165">
        <v>9.7090901128605057E-3</v>
      </c>
      <c r="K46" s="165">
        <v>0</v>
      </c>
      <c r="L46" s="165">
        <v>0</v>
      </c>
      <c r="M46" s="165">
        <v>0</v>
      </c>
      <c r="N46" s="165">
        <v>0</v>
      </c>
      <c r="O46" s="61">
        <v>0.99999999999999989</v>
      </c>
    </row>
    <row r="47" spans="1:15" ht="31.5" x14ac:dyDescent="0.25">
      <c r="A47" s="265">
        <f t="shared" si="0"/>
        <v>43</v>
      </c>
      <c r="B47" s="3" t="s">
        <v>720</v>
      </c>
      <c r="C47" s="2" t="s">
        <v>721</v>
      </c>
      <c r="D47" s="2" t="s">
        <v>722</v>
      </c>
      <c r="E47" s="2" t="s">
        <v>627</v>
      </c>
      <c r="F47" s="2" t="s">
        <v>723</v>
      </c>
      <c r="G47" s="2" t="s">
        <v>614</v>
      </c>
      <c r="H47" s="165">
        <v>0.57867865821046061</v>
      </c>
      <c r="I47" s="165">
        <v>0.1999576522213419</v>
      </c>
      <c r="J47" s="165">
        <v>6.1299949086069075E-2</v>
      </c>
      <c r="K47" s="165">
        <v>5.6920073730967163E-2</v>
      </c>
      <c r="L47" s="165">
        <v>5.8809325092261111E-3</v>
      </c>
      <c r="M47" s="165">
        <v>7.325137714989996E-2</v>
      </c>
      <c r="N47" s="165">
        <v>2.4011357092035356E-2</v>
      </c>
      <c r="O47" s="61">
        <v>1</v>
      </c>
    </row>
  </sheetData>
  <mergeCells count="1">
    <mergeCell ref="A1:B1"/>
  </mergeCells>
  <pageMargins left="0.7" right="0.7" top="0.75" bottom="0.75" header="0.3" footer="0.3"/>
  <pageSetup scale="52" orientation="landscape" horizontalDpi="1200" verticalDpi="1200" r:id="rId1"/>
  <headerFooter>
    <oddFooter>&amp;R&amp;A
 Page &amp;P of &amp;N</oddFooter>
  </headerFooter>
  <colBreaks count="1" manualBreakCount="1">
    <brk id="6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79"/>
  <sheetViews>
    <sheetView zoomScale="80" zoomScaleNormal="80" workbookViewId="0">
      <pane xSplit="2" ySplit="11" topLeftCell="C18" activePane="bottomRight" state="frozen"/>
      <selection activeCell="F39" sqref="F39"/>
      <selection pane="topRight" activeCell="F39" sqref="F39"/>
      <selection pane="bottomLeft" activeCell="F39" sqref="F39"/>
      <selection pane="bottomRight" activeCell="F39" sqref="F39"/>
    </sheetView>
  </sheetViews>
  <sheetFormatPr defaultColWidth="8.5703125" defaultRowHeight="15.75" outlineLevelRow="1" x14ac:dyDescent="0.25"/>
  <cols>
    <col min="1" max="1" width="8.5703125" style="2"/>
    <col min="2" max="2" width="8.85546875" style="2" bestFit="1" customWidth="1"/>
    <col min="3" max="3" width="9.85546875" style="2" bestFit="1" customWidth="1"/>
    <col min="4" max="4" width="22.85546875" style="2" bestFit="1" customWidth="1"/>
    <col min="5" max="5" width="45.85546875" style="2" bestFit="1" customWidth="1"/>
    <col min="6" max="6" width="17" style="2" customWidth="1"/>
    <col min="7" max="7" width="19.140625" style="2" bestFit="1" customWidth="1"/>
    <col min="8" max="8" width="24.140625" style="2" bestFit="1" customWidth="1"/>
    <col min="9" max="9" width="8.5703125" style="2"/>
    <col min="10" max="10" width="20.85546875" style="2" bestFit="1" customWidth="1"/>
    <col min="11" max="11" width="10.28515625" style="2" customWidth="1"/>
    <col min="12" max="12" width="19.140625" style="30" customWidth="1"/>
    <col min="13" max="13" width="9.7109375" style="2" customWidth="1"/>
    <col min="14" max="14" width="17.140625" style="2" bestFit="1" customWidth="1"/>
    <col min="15" max="16384" width="8.5703125" style="2"/>
  </cols>
  <sheetData>
    <row r="1" spans="1:14" x14ac:dyDescent="0.25">
      <c r="A1" s="338" t="str">
        <f>Cover!A24</f>
        <v>Most Current Version as of:</v>
      </c>
      <c r="B1" s="338"/>
      <c r="C1" s="338"/>
      <c r="D1" s="338"/>
      <c r="E1" s="13" t="str">
        <f>Cover!A25</f>
        <v>August 2021</v>
      </c>
    </row>
    <row r="2" spans="1:14" ht="26.25" x14ac:dyDescent="0.4">
      <c r="B2" s="339" t="s">
        <v>539</v>
      </c>
      <c r="C2" s="339"/>
      <c r="D2" s="339"/>
      <c r="E2" s="339"/>
      <c r="F2" s="339"/>
      <c r="G2" s="339"/>
      <c r="H2" s="339"/>
      <c r="L2" s="2"/>
    </row>
    <row r="3" spans="1:14" hidden="1" outlineLevel="1" x14ac:dyDescent="0.25">
      <c r="L3" s="2"/>
    </row>
    <row r="4" spans="1:14" hidden="1" outlineLevel="1" x14ac:dyDescent="0.25">
      <c r="C4" s="356" t="s">
        <v>540</v>
      </c>
      <c r="D4" s="356"/>
      <c r="E4" s="356"/>
      <c r="F4" s="356"/>
      <c r="G4" s="356"/>
      <c r="H4" s="356"/>
    </row>
    <row r="5" spans="1:14" hidden="1" outlineLevel="1" x14ac:dyDescent="0.25">
      <c r="C5" s="358" t="s">
        <v>541</v>
      </c>
      <c r="D5" s="358"/>
      <c r="E5" s="358"/>
      <c r="F5" s="358"/>
      <c r="G5" s="358"/>
      <c r="H5" s="358"/>
    </row>
    <row r="6" spans="1:14" hidden="1" outlineLevel="1" x14ac:dyDescent="0.25">
      <c r="C6" s="358" t="s">
        <v>542</v>
      </c>
      <c r="D6" s="358"/>
      <c r="E6" s="358"/>
      <c r="F6" s="358"/>
      <c r="G6" s="358"/>
      <c r="H6" s="358"/>
    </row>
    <row r="7" spans="1:14" hidden="1" outlineLevel="1" x14ac:dyDescent="0.25">
      <c r="C7" s="358" t="s">
        <v>543</v>
      </c>
      <c r="D7" s="358"/>
      <c r="E7" s="358" t="s">
        <v>544</v>
      </c>
      <c r="F7" s="358"/>
      <c r="G7" s="358"/>
      <c r="H7" s="358"/>
    </row>
    <row r="8" spans="1:14" hidden="1" outlineLevel="1" x14ac:dyDescent="0.25">
      <c r="C8" s="357" t="s">
        <v>545</v>
      </c>
      <c r="D8" s="357"/>
      <c r="E8" s="357"/>
      <c r="F8" s="357"/>
      <c r="G8" s="357"/>
      <c r="H8" s="357"/>
    </row>
    <row r="9" spans="1:14" collapsed="1" x14ac:dyDescent="0.25">
      <c r="C9" s="213"/>
      <c r="D9" s="213"/>
      <c r="E9" s="213"/>
      <c r="F9" s="213"/>
      <c r="G9" s="213"/>
      <c r="H9" s="213"/>
      <c r="L9" s="2"/>
    </row>
    <row r="10" spans="1:14" x14ac:dyDescent="0.25">
      <c r="B10" s="19" t="s">
        <v>19</v>
      </c>
      <c r="C10" s="214" t="s">
        <v>20</v>
      </c>
      <c r="D10" s="214" t="s">
        <v>21</v>
      </c>
      <c r="E10" s="214" t="s">
        <v>525</v>
      </c>
      <c r="F10" s="215" t="s">
        <v>526</v>
      </c>
      <c r="G10" s="215" t="s">
        <v>527</v>
      </c>
      <c r="H10" s="214" t="s">
        <v>528</v>
      </c>
      <c r="I10" s="19" t="s">
        <v>529</v>
      </c>
      <c r="J10" s="19" t="s">
        <v>530</v>
      </c>
    </row>
    <row r="11" spans="1:14" x14ac:dyDescent="0.25">
      <c r="C11" s="356" t="s">
        <v>546</v>
      </c>
      <c r="D11" s="356"/>
      <c r="E11" s="356"/>
      <c r="F11" s="356"/>
      <c r="G11" s="356"/>
      <c r="H11" s="356"/>
    </row>
    <row r="12" spans="1:14" x14ac:dyDescent="0.25">
      <c r="C12" s="209"/>
      <c r="D12" s="209"/>
      <c r="E12" s="209"/>
      <c r="F12" s="355" t="s">
        <v>547</v>
      </c>
      <c r="G12" s="355"/>
      <c r="H12" s="355"/>
      <c r="I12" s="355"/>
    </row>
    <row r="13" spans="1:14" x14ac:dyDescent="0.25">
      <c r="B13" s="216" t="s">
        <v>25</v>
      </c>
      <c r="C13" s="217" t="s">
        <v>548</v>
      </c>
      <c r="D13" s="217" t="s">
        <v>549</v>
      </c>
      <c r="E13" s="218" t="s">
        <v>550</v>
      </c>
      <c r="F13" s="219" t="s">
        <v>551</v>
      </c>
      <c r="G13" s="219" t="s">
        <v>552</v>
      </c>
      <c r="H13" s="219" t="s">
        <v>553</v>
      </c>
      <c r="I13" s="220" t="s">
        <v>515</v>
      </c>
      <c r="J13" s="220" t="s">
        <v>554</v>
      </c>
      <c r="L13" s="221"/>
      <c r="M13" s="222"/>
      <c r="N13" s="209"/>
    </row>
    <row r="14" spans="1:14" x14ac:dyDescent="0.25">
      <c r="B14" s="1">
        <v>1</v>
      </c>
      <c r="C14" s="30">
        <v>11.01</v>
      </c>
      <c r="D14" s="223" t="s">
        <v>555</v>
      </c>
      <c r="E14" s="224" t="s">
        <v>28</v>
      </c>
      <c r="F14" s="225">
        <f t="array" ref="F14:F44">TRANSPOSE('A-RR Cross-Reference '!F248:AJ248)</f>
        <v>5804288.0817836933</v>
      </c>
      <c r="G14" s="228">
        <f>'A-RR Cross-Reference '!F491</f>
        <v>0</v>
      </c>
      <c r="H14" s="225">
        <f>-(F14-(G14*$I$14))/$J$14</f>
        <v>-7689825.638524184</v>
      </c>
      <c r="I14" s="165">
        <v>7.1599999999999997E-2</v>
      </c>
      <c r="J14" s="2">
        <v>0.75480100000000006</v>
      </c>
    </row>
    <row r="15" spans="1:14" x14ac:dyDescent="0.25">
      <c r="B15" s="1">
        <f>B14+1</f>
        <v>2</v>
      </c>
      <c r="C15" s="30">
        <v>11.02</v>
      </c>
      <c r="D15" s="223"/>
      <c r="E15" s="224" t="s">
        <v>29</v>
      </c>
      <c r="F15" s="226">
        <v>-611838.08835017681</v>
      </c>
      <c r="G15" s="229">
        <f>'A-RR Cross-Reference '!G491</f>
        <v>0</v>
      </c>
      <c r="H15" s="225">
        <f t="shared" ref="H15:H44" si="0">-(F15-(G15*$I$14))/$J$14</f>
        <v>810595.22755027714</v>
      </c>
    </row>
    <row r="16" spans="1:14" x14ac:dyDescent="0.25">
      <c r="B16" s="1">
        <f t="shared" ref="B16:B46" si="1">B15+1</f>
        <v>3</v>
      </c>
      <c r="C16" s="30">
        <v>11.03</v>
      </c>
      <c r="D16" s="223"/>
      <c r="E16" s="224" t="s">
        <v>30</v>
      </c>
      <c r="F16" s="226">
        <v>36564.135962030472</v>
      </c>
      <c r="G16" s="230">
        <f>'A-RR Cross-Reference '!H491</f>
        <v>0</v>
      </c>
      <c r="H16" s="225">
        <f t="shared" si="0"/>
        <v>-48442.087334317876</v>
      </c>
    </row>
    <row r="17" spans="2:8" x14ac:dyDescent="0.25">
      <c r="B17" s="1">
        <f t="shared" si="1"/>
        <v>4</v>
      </c>
      <c r="C17" s="30">
        <v>11.04</v>
      </c>
      <c r="D17" s="223"/>
      <c r="E17" s="224" t="s">
        <v>31</v>
      </c>
      <c r="F17" s="226">
        <v>4083468.6190756047</v>
      </c>
      <c r="G17" s="227">
        <f>'A-RR Cross-Reference '!I491</f>
        <v>0</v>
      </c>
      <c r="H17" s="225">
        <f t="shared" si="0"/>
        <v>-5409993.6527317856</v>
      </c>
    </row>
    <row r="18" spans="2:8" x14ac:dyDescent="0.25">
      <c r="B18" s="1">
        <f t="shared" si="1"/>
        <v>5</v>
      </c>
      <c r="C18" s="30">
        <v>11.049999999999999</v>
      </c>
      <c r="D18" s="223"/>
      <c r="E18" s="224" t="s">
        <v>32</v>
      </c>
      <c r="F18" s="226">
        <v>13470187.035978962</v>
      </c>
      <c r="G18" s="227">
        <f>'A-RR Cross-Reference '!J491</f>
        <v>0</v>
      </c>
      <c r="H18" s="225">
        <f t="shared" si="0"/>
        <v>-17846011.115484692</v>
      </c>
    </row>
    <row r="19" spans="2:8" x14ac:dyDescent="0.25">
      <c r="B19" s="1">
        <f t="shared" si="1"/>
        <v>6</v>
      </c>
      <c r="C19" s="30">
        <v>11.059999999999999</v>
      </c>
      <c r="D19" s="223"/>
      <c r="E19" s="224" t="s">
        <v>33</v>
      </c>
      <c r="F19" s="226">
        <v>332327.22565972776</v>
      </c>
      <c r="G19" s="230">
        <f>'A-RR Cross-Reference '!K491</f>
        <v>0</v>
      </c>
      <c r="H19" s="225">
        <f t="shared" si="0"/>
        <v>-440284.55932057288</v>
      </c>
    </row>
    <row r="20" spans="2:8" x14ac:dyDescent="0.25">
      <c r="B20" s="1">
        <f t="shared" si="1"/>
        <v>7</v>
      </c>
      <c r="C20" s="30">
        <v>11.069999999999999</v>
      </c>
      <c r="D20" s="223"/>
      <c r="E20" s="224" t="s">
        <v>34</v>
      </c>
      <c r="F20" s="226">
        <v>-30618.301992259963</v>
      </c>
      <c r="G20" s="226">
        <f>'A-RR Cross-Reference '!L491</f>
        <v>0</v>
      </c>
      <c r="H20" s="225">
        <f t="shared" si="0"/>
        <v>40564.73427070176</v>
      </c>
    </row>
    <row r="21" spans="2:8" x14ac:dyDescent="0.25">
      <c r="B21" s="1">
        <f t="shared" si="1"/>
        <v>8</v>
      </c>
      <c r="C21" s="30">
        <v>11.079999999999998</v>
      </c>
      <c r="D21" s="223"/>
      <c r="E21" s="224" t="s">
        <v>35</v>
      </c>
      <c r="F21" s="226">
        <v>950.77666197940709</v>
      </c>
      <c r="G21" s="226">
        <f>'A-RR Cross-Reference '!M491</f>
        <v>0</v>
      </c>
      <c r="H21" s="225">
        <f t="shared" si="0"/>
        <v>-1259.6388478279798</v>
      </c>
    </row>
    <row r="22" spans="2:8" x14ac:dyDescent="0.25">
      <c r="B22" s="1">
        <f t="shared" si="1"/>
        <v>9</v>
      </c>
      <c r="C22" s="30">
        <v>11.089999999999998</v>
      </c>
      <c r="D22" s="223"/>
      <c r="E22" s="224" t="s">
        <v>36</v>
      </c>
      <c r="F22" s="226">
        <v>13767.210054030083</v>
      </c>
      <c r="G22" s="226">
        <f>'A-RR Cross-Reference '!N491</f>
        <v>0</v>
      </c>
      <c r="H22" s="225">
        <f t="shared" si="0"/>
        <v>-18239.522806713401</v>
      </c>
    </row>
    <row r="23" spans="2:8" x14ac:dyDescent="0.25">
      <c r="B23" s="1">
        <f t="shared" si="1"/>
        <v>10</v>
      </c>
      <c r="C23" s="30">
        <v>11.099999999999998</v>
      </c>
      <c r="D23" s="223"/>
      <c r="E23" s="224" t="s">
        <v>37</v>
      </c>
      <c r="F23" s="226">
        <v>662275.35417178285</v>
      </c>
      <c r="G23" s="226">
        <f t="array" ref="G23:G44">TRANSPOSE('A-RR Cross-Reference '!O491:AJ491)</f>
        <v>0</v>
      </c>
      <c r="H23" s="225">
        <f t="shared" si="0"/>
        <v>-877417.16581162822</v>
      </c>
    </row>
    <row r="24" spans="2:8" x14ac:dyDescent="0.25">
      <c r="B24" s="1">
        <f t="shared" si="1"/>
        <v>11</v>
      </c>
      <c r="C24" s="30">
        <v>11.109999999999998</v>
      </c>
      <c r="D24" s="223"/>
      <c r="E24" s="224" t="s">
        <v>38</v>
      </c>
      <c r="F24" s="227">
        <v>-2217552.9033916239</v>
      </c>
      <c r="G24" s="226">
        <v>0</v>
      </c>
      <c r="H24" s="225">
        <f t="shared" si="0"/>
        <v>2937930.5318774399</v>
      </c>
    </row>
    <row r="25" spans="2:8" x14ac:dyDescent="0.25">
      <c r="B25" s="1">
        <f t="shared" si="1"/>
        <v>12</v>
      </c>
      <c r="C25" s="30">
        <v>11.119999999999997</v>
      </c>
      <c r="D25" s="223"/>
      <c r="E25" s="224" t="s">
        <v>39</v>
      </c>
      <c r="F25" s="227">
        <v>-49077.570371584741</v>
      </c>
      <c r="G25" s="226">
        <v>0</v>
      </c>
      <c r="H25" s="225">
        <f t="shared" si="0"/>
        <v>65020.54233047484</v>
      </c>
    </row>
    <row r="26" spans="2:8" x14ac:dyDescent="0.25">
      <c r="B26" s="1">
        <f t="shared" si="1"/>
        <v>13</v>
      </c>
      <c r="C26" s="30">
        <v>11.129999999999997</v>
      </c>
      <c r="D26" s="223"/>
      <c r="E26" s="224" t="s">
        <v>40</v>
      </c>
      <c r="F26" s="227">
        <v>-3870.6276671299306</v>
      </c>
      <c r="G26" s="226">
        <v>0</v>
      </c>
      <c r="H26" s="225">
        <f t="shared" si="0"/>
        <v>5128.010783146724</v>
      </c>
    </row>
    <row r="27" spans="2:8" x14ac:dyDescent="0.25">
      <c r="B27" s="1">
        <f t="shared" si="1"/>
        <v>14</v>
      </c>
      <c r="C27" s="30">
        <v>11.139999999999997</v>
      </c>
      <c r="D27" s="223"/>
      <c r="E27" s="224" t="s">
        <v>41</v>
      </c>
      <c r="F27" s="227">
        <v>-238403.68133350945</v>
      </c>
      <c r="G27" s="226">
        <v>0</v>
      </c>
      <c r="H27" s="225">
        <f t="shared" si="0"/>
        <v>315849.71579728887</v>
      </c>
    </row>
    <row r="28" spans="2:8" x14ac:dyDescent="0.25">
      <c r="B28" s="1">
        <f t="shared" si="1"/>
        <v>15</v>
      </c>
      <c r="C28" s="30">
        <v>11.149999999999997</v>
      </c>
      <c r="D28" s="223"/>
      <c r="E28" s="224" t="s">
        <v>42</v>
      </c>
      <c r="F28" s="227">
        <v>18053.427599999995</v>
      </c>
      <c r="G28" s="226">
        <v>0</v>
      </c>
      <c r="H28" s="225">
        <f t="shared" si="0"/>
        <v>-23918.128884301947</v>
      </c>
    </row>
    <row r="29" spans="2:8" x14ac:dyDescent="0.25">
      <c r="B29" s="1">
        <f t="shared" si="1"/>
        <v>16</v>
      </c>
      <c r="C29" s="30">
        <v>11.159999999999997</v>
      </c>
      <c r="D29" s="223"/>
      <c r="E29" s="224" t="s">
        <v>43</v>
      </c>
      <c r="F29" s="227">
        <v>47549.921461222839</v>
      </c>
      <c r="G29" s="226">
        <v>0</v>
      </c>
      <c r="H29" s="225">
        <f t="shared" si="0"/>
        <v>-62996.632835969795</v>
      </c>
    </row>
    <row r="30" spans="2:8" x14ac:dyDescent="0.25">
      <c r="B30" s="1">
        <f t="shared" si="1"/>
        <v>17</v>
      </c>
      <c r="C30" s="30">
        <v>11.169999999999996</v>
      </c>
      <c r="D30" s="223"/>
      <c r="E30" s="224" t="s">
        <v>44</v>
      </c>
      <c r="F30" s="227">
        <v>629811.27671236463</v>
      </c>
      <c r="G30" s="226">
        <v>0</v>
      </c>
      <c r="H30" s="225">
        <f t="shared" si="0"/>
        <v>-834407.05127889942</v>
      </c>
    </row>
    <row r="31" spans="2:8" x14ac:dyDescent="0.25">
      <c r="B31" s="1">
        <f t="shared" si="1"/>
        <v>18</v>
      </c>
      <c r="C31" s="30">
        <v>11.179999999999996</v>
      </c>
      <c r="D31" s="223"/>
      <c r="E31" s="224" t="s">
        <v>45</v>
      </c>
      <c r="F31" s="227">
        <v>-939593.17082740006</v>
      </c>
      <c r="G31" s="226">
        <v>0</v>
      </c>
      <c r="H31" s="225">
        <f t="shared" si="0"/>
        <v>1244822.3714957982</v>
      </c>
    </row>
    <row r="32" spans="2:8" x14ac:dyDescent="0.25">
      <c r="B32" s="1">
        <f t="shared" si="1"/>
        <v>19</v>
      </c>
      <c r="C32" s="30">
        <v>11.189999999999996</v>
      </c>
      <c r="D32" s="223"/>
      <c r="E32" s="224" t="s">
        <v>46</v>
      </c>
      <c r="F32" s="227">
        <v>0</v>
      </c>
      <c r="G32" s="226">
        <v>67075380.913948104</v>
      </c>
      <c r="H32" s="225">
        <f t="shared" si="0"/>
        <v>6362733.0560487909</v>
      </c>
    </row>
    <row r="33" spans="2:13" x14ac:dyDescent="0.25">
      <c r="B33" s="1">
        <f t="shared" si="1"/>
        <v>20</v>
      </c>
      <c r="C33" s="30">
        <v>11.199999999999996</v>
      </c>
      <c r="D33" s="223"/>
      <c r="E33" s="224" t="s">
        <v>47</v>
      </c>
      <c r="F33" s="227">
        <v>210100.48828896214</v>
      </c>
      <c r="G33" s="226">
        <v>210100.49049196913</v>
      </c>
      <c r="H33" s="225">
        <f t="shared" si="0"/>
        <v>-258422.14460465359</v>
      </c>
    </row>
    <row r="34" spans="2:13" x14ac:dyDescent="0.25">
      <c r="B34" s="1">
        <f t="shared" si="1"/>
        <v>21</v>
      </c>
      <c r="C34" s="30">
        <v>11.209999999999996</v>
      </c>
      <c r="D34" s="223"/>
      <c r="E34" s="224" t="s">
        <v>48</v>
      </c>
      <c r="F34" s="227">
        <v>6486.0668321998955</v>
      </c>
      <c r="G34" s="226">
        <v>0</v>
      </c>
      <c r="H34" s="225">
        <f t="shared" si="0"/>
        <v>-8593.0819278192466</v>
      </c>
    </row>
    <row r="35" spans="2:13" x14ac:dyDescent="0.25">
      <c r="B35" s="1">
        <f t="shared" si="1"/>
        <v>22</v>
      </c>
      <c r="C35" s="30">
        <v>11.219999999999995</v>
      </c>
      <c r="D35" s="223"/>
      <c r="E35" s="224" t="s">
        <v>49</v>
      </c>
      <c r="F35" s="227">
        <v>0</v>
      </c>
      <c r="G35" s="226">
        <v>0</v>
      </c>
      <c r="H35" s="225">
        <f t="shared" si="0"/>
        <v>0</v>
      </c>
    </row>
    <row r="36" spans="2:13" x14ac:dyDescent="0.25">
      <c r="B36" s="1">
        <f t="shared" si="1"/>
        <v>23</v>
      </c>
      <c r="C36" s="30">
        <v>11.229999999999995</v>
      </c>
      <c r="D36" s="223"/>
      <c r="E36" s="224" t="s">
        <v>50</v>
      </c>
      <c r="F36" s="227">
        <v>0</v>
      </c>
      <c r="G36" s="226">
        <v>0</v>
      </c>
      <c r="H36" s="225">
        <f t="shared" si="0"/>
        <v>0</v>
      </c>
    </row>
    <row r="37" spans="2:13" x14ac:dyDescent="0.25">
      <c r="B37" s="1">
        <f t="shared" si="1"/>
        <v>24</v>
      </c>
      <c r="C37" s="30">
        <v>11.239999999999995</v>
      </c>
      <c r="D37" s="223"/>
      <c r="E37" s="224" t="s">
        <v>51</v>
      </c>
      <c r="F37" s="227">
        <v>0</v>
      </c>
      <c r="G37" s="226">
        <v>-65577643.509572014</v>
      </c>
      <c r="H37" s="225">
        <f t="shared" si="0"/>
        <v>-6220658.5249428069</v>
      </c>
    </row>
    <row r="38" spans="2:13" x14ac:dyDescent="0.25">
      <c r="B38" s="1">
        <f t="shared" si="1"/>
        <v>25</v>
      </c>
      <c r="C38" s="30">
        <v>11.249999999999995</v>
      </c>
      <c r="D38" s="223"/>
      <c r="E38" s="224" t="s">
        <v>52</v>
      </c>
      <c r="F38" s="227">
        <v>0</v>
      </c>
      <c r="G38" s="226">
        <v>0</v>
      </c>
      <c r="H38" s="225">
        <f t="shared" si="0"/>
        <v>0</v>
      </c>
    </row>
    <row r="39" spans="2:13" x14ac:dyDescent="0.25">
      <c r="B39" s="1">
        <f t="shared" si="1"/>
        <v>26</v>
      </c>
      <c r="C39" s="30">
        <v>11.259999999999994</v>
      </c>
      <c r="D39" s="223"/>
      <c r="E39" s="224" t="s">
        <v>53</v>
      </c>
      <c r="F39" s="227">
        <v>697854.35301457928</v>
      </c>
      <c r="G39" s="226">
        <v>0</v>
      </c>
      <c r="H39" s="225">
        <f t="shared" si="0"/>
        <v>-924554.09176005225</v>
      </c>
    </row>
    <row r="40" spans="2:13" x14ac:dyDescent="0.25">
      <c r="B40" s="1">
        <f t="shared" si="1"/>
        <v>27</v>
      </c>
      <c r="C40" s="30">
        <v>11.269999999999994</v>
      </c>
      <c r="D40" s="223"/>
      <c r="E40" s="224" t="s">
        <v>54</v>
      </c>
      <c r="F40" s="227">
        <v>0</v>
      </c>
      <c r="G40" s="226">
        <v>0</v>
      </c>
      <c r="H40" s="225">
        <f t="shared" si="0"/>
        <v>0</v>
      </c>
    </row>
    <row r="41" spans="2:13" x14ac:dyDescent="0.25">
      <c r="B41" s="1">
        <f t="shared" si="1"/>
        <v>28</v>
      </c>
      <c r="C41" s="30">
        <v>11.45</v>
      </c>
      <c r="D41" s="223"/>
      <c r="E41" s="224" t="s">
        <v>55</v>
      </c>
      <c r="F41" s="227">
        <v>0</v>
      </c>
      <c r="G41" s="226">
        <v>0</v>
      </c>
      <c r="H41" s="225">
        <f t="shared" si="0"/>
        <v>0</v>
      </c>
    </row>
    <row r="42" spans="2:13" ht="31.5" x14ac:dyDescent="0.25">
      <c r="B42" s="1">
        <f t="shared" si="1"/>
        <v>29</v>
      </c>
      <c r="C42" s="30">
        <v>11.479999999999999</v>
      </c>
      <c r="D42" s="223"/>
      <c r="E42" s="224" t="s">
        <v>56</v>
      </c>
      <c r="F42" s="227">
        <v>0</v>
      </c>
      <c r="G42" s="226">
        <v>-23770011.81658344</v>
      </c>
      <c r="H42" s="225">
        <f t="shared" si="0"/>
        <v>-2254810.0043155402</v>
      </c>
    </row>
    <row r="43" spans="2:13" x14ac:dyDescent="0.25">
      <c r="B43" s="1">
        <f t="shared" si="1"/>
        <v>30</v>
      </c>
      <c r="C43" s="30">
        <v>11.489999999999998</v>
      </c>
      <c r="D43" s="223"/>
      <c r="E43" s="224" t="s">
        <v>57</v>
      </c>
      <c r="F43" s="227">
        <v>0</v>
      </c>
      <c r="G43" s="226">
        <v>0</v>
      </c>
      <c r="H43" s="225">
        <f t="shared" si="0"/>
        <v>0</v>
      </c>
    </row>
    <row r="44" spans="2:13" x14ac:dyDescent="0.25">
      <c r="B44" s="1">
        <f t="shared" si="1"/>
        <v>31</v>
      </c>
      <c r="C44" s="30">
        <v>11.499999999999998</v>
      </c>
      <c r="D44" s="223"/>
      <c r="E44" s="224" t="s">
        <v>58</v>
      </c>
      <c r="F44" s="227">
        <v>0</v>
      </c>
      <c r="G44" s="226">
        <v>0</v>
      </c>
      <c r="H44" s="225">
        <f t="shared" si="0"/>
        <v>0</v>
      </c>
    </row>
    <row r="45" spans="2:13" x14ac:dyDescent="0.25">
      <c r="B45" s="1">
        <f t="shared" si="1"/>
        <v>32</v>
      </c>
      <c r="C45" s="231"/>
      <c r="D45" s="231"/>
      <c r="E45" s="232"/>
      <c r="F45" s="233"/>
      <c r="G45" s="233"/>
      <c r="H45" s="234"/>
      <c r="K45" s="235" t="s">
        <v>556</v>
      </c>
      <c r="L45" s="236">
        <v>21922729.441825986</v>
      </c>
      <c r="M45" s="237">
        <f>+L45-F46</f>
        <v>-0.18749747797846794</v>
      </c>
    </row>
    <row r="46" spans="2:13" ht="16.5" thickBot="1" x14ac:dyDescent="0.3">
      <c r="B46" s="1">
        <f t="shared" si="1"/>
        <v>33</v>
      </c>
      <c r="C46" s="222"/>
      <c r="D46" s="222"/>
      <c r="E46" s="209" t="s">
        <v>557</v>
      </c>
      <c r="F46" s="238">
        <f>SUM(F14:F45)</f>
        <v>21922729.629323464</v>
      </c>
      <c r="G46" s="238">
        <f>SUM(G14:G45)</f>
        <v>-22062173.921715379</v>
      </c>
      <c r="H46" s="238">
        <f>SUM(H14:H45)</f>
        <v>-31137188.851257846</v>
      </c>
      <c r="I46" s="239"/>
      <c r="K46" s="235" t="s">
        <v>556</v>
      </c>
      <c r="L46" s="236">
        <v>-22062173.923917718</v>
      </c>
      <c r="M46" s="237">
        <f>+L46-G46</f>
        <v>-2.2023394703865051E-3</v>
      </c>
    </row>
    <row r="47" spans="2:13" ht="16.5" thickTop="1" x14ac:dyDescent="0.25">
      <c r="C47" s="222"/>
      <c r="D47" s="222"/>
      <c r="E47" s="209"/>
      <c r="F47" s="240"/>
      <c r="G47" s="240"/>
      <c r="H47" s="241"/>
      <c r="K47" s="235" t="s">
        <v>556</v>
      </c>
      <c r="L47" s="236">
        <v>-31137188.603060264</v>
      </c>
      <c r="M47" s="237">
        <f>+L47-H46</f>
        <v>0.24819758161902428</v>
      </c>
    </row>
    <row r="48" spans="2:13" x14ac:dyDescent="0.25">
      <c r="C48" s="222"/>
      <c r="D48" s="222"/>
      <c r="E48" s="209"/>
      <c r="F48" s="240"/>
      <c r="G48" s="240"/>
      <c r="H48" s="241"/>
    </row>
    <row r="49" spans="2:10" x14ac:dyDescent="0.25">
      <c r="C49" s="356" t="s">
        <v>558</v>
      </c>
      <c r="D49" s="356"/>
      <c r="E49" s="356"/>
      <c r="F49" s="356"/>
      <c r="G49" s="356"/>
      <c r="H49" s="356"/>
    </row>
    <row r="50" spans="2:10" x14ac:dyDescent="0.25">
      <c r="C50" s="209"/>
      <c r="D50" s="209"/>
      <c r="E50" s="209"/>
      <c r="F50" s="355" t="s">
        <v>547</v>
      </c>
      <c r="G50" s="355"/>
      <c r="H50" s="355"/>
      <c r="I50" s="355"/>
    </row>
    <row r="51" spans="2:10" x14ac:dyDescent="0.25">
      <c r="B51" s="216" t="s">
        <v>25</v>
      </c>
      <c r="C51" s="217" t="s">
        <v>548</v>
      </c>
      <c r="D51" s="217" t="s">
        <v>549</v>
      </c>
      <c r="E51" s="218" t="s">
        <v>550</v>
      </c>
      <c r="F51" s="219" t="s">
        <v>551</v>
      </c>
      <c r="G51" s="219" t="s">
        <v>552</v>
      </c>
      <c r="H51" s="219" t="s">
        <v>553</v>
      </c>
      <c r="I51" s="220" t="s">
        <v>515</v>
      </c>
      <c r="J51" s="220" t="s">
        <v>554</v>
      </c>
    </row>
    <row r="52" spans="2:10" x14ac:dyDescent="0.25">
      <c r="B52" s="1">
        <f>B46+1</f>
        <v>34</v>
      </c>
      <c r="C52" s="30">
        <v>11.01</v>
      </c>
      <c r="D52" s="223" t="s">
        <v>559</v>
      </c>
      <c r="E52" s="242" t="s">
        <v>28</v>
      </c>
      <c r="F52" s="225">
        <f t="array" ref="F52:F89">TRANSPOSE('A-RR Cross-Reference '!AL248:BW248)</f>
        <v>-29612974.840182617</v>
      </c>
      <c r="G52" s="225">
        <f t="array" ref="G52:G89">TRANSPOSE('A-RR Cross-Reference '!AL491:BW491)</f>
        <v>0</v>
      </c>
      <c r="H52" s="225">
        <f>-(F52-(G52*$I$52))/$J$52</f>
        <v>39232824.069102474</v>
      </c>
      <c r="I52" s="165">
        <v>7.1599999999999997E-2</v>
      </c>
      <c r="J52" s="2">
        <v>0.75480100000000006</v>
      </c>
    </row>
    <row r="53" spans="2:10" x14ac:dyDescent="0.25">
      <c r="B53" s="1">
        <f>B52+1</f>
        <v>35</v>
      </c>
      <c r="C53" s="30">
        <v>11.02</v>
      </c>
      <c r="D53" s="223"/>
      <c r="E53" s="242" t="s">
        <v>29</v>
      </c>
      <c r="F53" s="225">
        <v>0</v>
      </c>
      <c r="G53" s="225">
        <v>0</v>
      </c>
      <c r="H53" s="225">
        <f t="shared" ref="H53:H89" si="2">-(F53-(G53*$I$52))/$J$52</f>
        <v>0</v>
      </c>
    </row>
    <row r="54" spans="2:10" x14ac:dyDescent="0.25">
      <c r="B54" s="1">
        <f t="shared" ref="B54:B94" si="3">B53+1</f>
        <v>36</v>
      </c>
      <c r="C54" s="30">
        <v>11.03</v>
      </c>
      <c r="D54" s="223"/>
      <c r="E54" s="242" t="s">
        <v>30</v>
      </c>
      <c r="F54" s="225">
        <v>9813528.8017177954</v>
      </c>
      <c r="G54" s="225">
        <v>0</v>
      </c>
      <c r="H54" s="225">
        <f t="shared" si="2"/>
        <v>-13001478.272707369</v>
      </c>
    </row>
    <row r="55" spans="2:10" x14ac:dyDescent="0.25">
      <c r="B55" s="1">
        <f t="shared" si="3"/>
        <v>37</v>
      </c>
      <c r="C55" s="30">
        <v>11.04</v>
      </c>
      <c r="D55" s="223"/>
      <c r="E55" s="242" t="s">
        <v>31</v>
      </c>
      <c r="F55" s="225">
        <v>-489534.39253912517</v>
      </c>
      <c r="G55" s="225">
        <v>4356717.7706340253</v>
      </c>
      <c r="H55" s="225">
        <f t="shared" si="2"/>
        <v>1061836.6760464299</v>
      </c>
    </row>
    <row r="56" spans="2:10" x14ac:dyDescent="0.25">
      <c r="B56" s="1">
        <f t="shared" si="3"/>
        <v>38</v>
      </c>
      <c r="C56" s="30">
        <v>11.049999999999999</v>
      </c>
      <c r="D56" s="223"/>
      <c r="E56" s="242" t="s">
        <v>32</v>
      </c>
      <c r="F56" s="225">
        <v>317465.04690498556</v>
      </c>
      <c r="G56" s="225">
        <v>0</v>
      </c>
      <c r="H56" s="225">
        <f t="shared" si="2"/>
        <v>-420594.36448147992</v>
      </c>
    </row>
    <row r="57" spans="2:10" x14ac:dyDescent="0.25">
      <c r="B57" s="1">
        <f t="shared" si="3"/>
        <v>39</v>
      </c>
      <c r="C57" s="30">
        <v>11.059999999999999</v>
      </c>
      <c r="D57" s="223"/>
      <c r="E57" s="242" t="s">
        <v>33</v>
      </c>
      <c r="F57" s="243">
        <v>0</v>
      </c>
      <c r="G57" s="243">
        <v>0</v>
      </c>
      <c r="H57" s="225">
        <f t="shared" si="2"/>
        <v>0</v>
      </c>
    </row>
    <row r="58" spans="2:10" x14ac:dyDescent="0.25">
      <c r="B58" s="1">
        <f t="shared" si="3"/>
        <v>40</v>
      </c>
      <c r="C58" s="30">
        <v>11.069999999999999</v>
      </c>
      <c r="D58" s="223"/>
      <c r="E58" s="242" t="s">
        <v>34</v>
      </c>
      <c r="F58" s="225">
        <v>0</v>
      </c>
      <c r="G58" s="225">
        <v>0</v>
      </c>
      <c r="H58" s="225">
        <f t="shared" si="2"/>
        <v>0</v>
      </c>
    </row>
    <row r="59" spans="2:10" x14ac:dyDescent="0.25">
      <c r="B59" s="1">
        <f t="shared" si="3"/>
        <v>41</v>
      </c>
      <c r="C59" s="30">
        <v>11.079999999999998</v>
      </c>
      <c r="D59" s="223"/>
      <c r="E59" s="242" t="s">
        <v>35</v>
      </c>
      <c r="F59" s="225">
        <v>0</v>
      </c>
      <c r="G59" s="225">
        <v>0</v>
      </c>
      <c r="H59" s="225">
        <f t="shared" si="2"/>
        <v>0</v>
      </c>
    </row>
    <row r="60" spans="2:10" x14ac:dyDescent="0.25">
      <c r="B60" s="1">
        <f t="shared" si="3"/>
        <v>42</v>
      </c>
      <c r="C60" s="30">
        <v>11.089999999999998</v>
      </c>
      <c r="D60" s="223"/>
      <c r="E60" s="242" t="s">
        <v>36</v>
      </c>
      <c r="F60" s="225">
        <v>-35344.100019756894</v>
      </c>
      <c r="G60" s="225">
        <v>0</v>
      </c>
      <c r="H60" s="225">
        <f t="shared" si="2"/>
        <v>46825.719652937514</v>
      </c>
    </row>
    <row r="61" spans="2:10" x14ac:dyDescent="0.25">
      <c r="B61" s="1">
        <f t="shared" si="3"/>
        <v>43</v>
      </c>
      <c r="C61" s="30">
        <v>11.1</v>
      </c>
      <c r="D61" s="223"/>
      <c r="E61" s="242" t="s">
        <v>37</v>
      </c>
      <c r="F61" s="225">
        <v>0</v>
      </c>
      <c r="G61" s="225">
        <v>0</v>
      </c>
      <c r="H61" s="225">
        <f t="shared" si="2"/>
        <v>0</v>
      </c>
    </row>
    <row r="62" spans="2:10" x14ac:dyDescent="0.25">
      <c r="B62" s="1">
        <f t="shared" si="3"/>
        <v>44</v>
      </c>
      <c r="C62" s="30">
        <v>11.109999999999998</v>
      </c>
      <c r="D62" s="223"/>
      <c r="E62" s="242" t="s">
        <v>38</v>
      </c>
      <c r="F62" s="225">
        <v>918682.31335913821</v>
      </c>
      <c r="G62" s="225">
        <v>0</v>
      </c>
      <c r="H62" s="225">
        <f t="shared" si="2"/>
        <v>-1217118.5694761111</v>
      </c>
    </row>
    <row r="63" spans="2:10" x14ac:dyDescent="0.25">
      <c r="B63" s="1">
        <f t="shared" si="3"/>
        <v>45</v>
      </c>
      <c r="C63" s="30">
        <v>11.119999999999997</v>
      </c>
      <c r="D63" s="223"/>
      <c r="E63" s="242" t="s">
        <v>39</v>
      </c>
      <c r="F63" s="225">
        <v>0</v>
      </c>
      <c r="G63" s="225">
        <v>0</v>
      </c>
      <c r="H63" s="225">
        <f t="shared" si="2"/>
        <v>0</v>
      </c>
    </row>
    <row r="64" spans="2:10" x14ac:dyDescent="0.25">
      <c r="B64" s="1">
        <f t="shared" si="3"/>
        <v>46</v>
      </c>
      <c r="C64" s="30">
        <v>11.129999999999997</v>
      </c>
      <c r="D64" s="223"/>
      <c r="E64" s="242" t="s">
        <v>40</v>
      </c>
      <c r="F64" s="225">
        <v>0</v>
      </c>
      <c r="G64" s="225">
        <v>0</v>
      </c>
      <c r="H64" s="225">
        <f t="shared" si="2"/>
        <v>0</v>
      </c>
    </row>
    <row r="65" spans="2:8" x14ac:dyDescent="0.25">
      <c r="B65" s="1">
        <f t="shared" si="3"/>
        <v>47</v>
      </c>
      <c r="C65" s="30">
        <v>11.139999999999997</v>
      </c>
      <c r="D65" s="223"/>
      <c r="E65" s="242" t="s">
        <v>41</v>
      </c>
      <c r="F65" s="225">
        <v>-445734.37112307141</v>
      </c>
      <c r="G65" s="225">
        <v>0</v>
      </c>
      <c r="H65" s="225">
        <f t="shared" si="2"/>
        <v>590532.30072969082</v>
      </c>
    </row>
    <row r="66" spans="2:8" x14ac:dyDescent="0.25">
      <c r="B66" s="1">
        <f t="shared" si="3"/>
        <v>48</v>
      </c>
      <c r="C66" s="30">
        <v>11.149999999999997</v>
      </c>
      <c r="D66" s="223"/>
      <c r="E66" s="242" t="s">
        <v>42</v>
      </c>
      <c r="F66" s="225">
        <v>19234.896299999982</v>
      </c>
      <c r="G66" s="225">
        <v>0</v>
      </c>
      <c r="H66" s="225">
        <f t="shared" si="2"/>
        <v>-25483.400657921731</v>
      </c>
    </row>
    <row r="67" spans="2:8" x14ac:dyDescent="0.25">
      <c r="B67" s="1">
        <f t="shared" si="3"/>
        <v>49</v>
      </c>
      <c r="C67" s="30">
        <v>11.159999999999997</v>
      </c>
      <c r="D67" s="223"/>
      <c r="E67" s="242" t="s">
        <v>43</v>
      </c>
      <c r="F67" s="225">
        <v>0</v>
      </c>
      <c r="G67" s="225">
        <v>0</v>
      </c>
      <c r="H67" s="225">
        <f t="shared" si="2"/>
        <v>0</v>
      </c>
    </row>
    <row r="68" spans="2:8" x14ac:dyDescent="0.25">
      <c r="B68" s="1">
        <f t="shared" si="3"/>
        <v>50</v>
      </c>
      <c r="C68" s="30">
        <v>11.169999999999996</v>
      </c>
      <c r="D68" s="223"/>
      <c r="E68" s="242" t="s">
        <v>44</v>
      </c>
      <c r="F68" s="225">
        <v>-489300.65499830747</v>
      </c>
      <c r="G68" s="225">
        <v>0</v>
      </c>
      <c r="H68" s="225">
        <f t="shared" si="2"/>
        <v>648251.20130777173</v>
      </c>
    </row>
    <row r="69" spans="2:8" x14ac:dyDescent="0.25">
      <c r="B69" s="1">
        <f t="shared" si="3"/>
        <v>51</v>
      </c>
      <c r="C69" s="30">
        <v>11.179999999999996</v>
      </c>
      <c r="D69" s="223"/>
      <c r="E69" s="242" t="s">
        <v>45</v>
      </c>
      <c r="F69" s="225">
        <v>0</v>
      </c>
      <c r="G69" s="225">
        <v>0</v>
      </c>
      <c r="H69" s="225">
        <f t="shared" si="2"/>
        <v>0</v>
      </c>
    </row>
    <row r="70" spans="2:8" x14ac:dyDescent="0.25">
      <c r="B70" s="1">
        <f t="shared" si="3"/>
        <v>52</v>
      </c>
      <c r="C70" s="30">
        <v>11.189999999999996</v>
      </c>
      <c r="D70" s="223"/>
      <c r="E70" s="242" t="s">
        <v>46</v>
      </c>
      <c r="F70" s="225">
        <v>0</v>
      </c>
      <c r="G70" s="225">
        <v>0</v>
      </c>
      <c r="H70" s="225">
        <f t="shared" si="2"/>
        <v>0</v>
      </c>
    </row>
    <row r="71" spans="2:8" x14ac:dyDescent="0.25">
      <c r="B71" s="1">
        <f t="shared" si="3"/>
        <v>53</v>
      </c>
      <c r="C71" s="30">
        <v>11.199999999999996</v>
      </c>
      <c r="D71" s="223"/>
      <c r="E71" s="242" t="s">
        <v>47</v>
      </c>
      <c r="F71" s="225">
        <v>0</v>
      </c>
      <c r="G71" s="225">
        <v>0</v>
      </c>
      <c r="H71" s="225">
        <f t="shared" si="2"/>
        <v>0</v>
      </c>
    </row>
    <row r="72" spans="2:8" x14ac:dyDescent="0.25">
      <c r="B72" s="1">
        <f t="shared" si="3"/>
        <v>54</v>
      </c>
      <c r="C72" s="30">
        <v>11.209999999999996</v>
      </c>
      <c r="D72" s="223"/>
      <c r="E72" s="242" t="s">
        <v>48</v>
      </c>
      <c r="F72" s="225">
        <v>0</v>
      </c>
      <c r="G72" s="225">
        <v>0</v>
      </c>
      <c r="H72" s="225">
        <f t="shared" si="2"/>
        <v>0</v>
      </c>
    </row>
    <row r="73" spans="2:8" x14ac:dyDescent="0.25">
      <c r="B73" s="1">
        <f t="shared" si="3"/>
        <v>55</v>
      </c>
      <c r="C73" s="30">
        <v>11.219999999999995</v>
      </c>
      <c r="D73" s="223"/>
      <c r="E73" s="242" t="s">
        <v>49</v>
      </c>
      <c r="F73" s="225">
        <v>0</v>
      </c>
      <c r="G73" s="225">
        <v>0</v>
      </c>
      <c r="H73" s="225">
        <f t="shared" si="2"/>
        <v>0</v>
      </c>
    </row>
    <row r="74" spans="2:8" x14ac:dyDescent="0.25">
      <c r="B74" s="1">
        <f t="shared" si="3"/>
        <v>56</v>
      </c>
      <c r="C74" s="30">
        <v>11.229999999999995</v>
      </c>
      <c r="D74" s="223"/>
      <c r="E74" s="242" t="s">
        <v>50</v>
      </c>
      <c r="F74" s="225">
        <v>0</v>
      </c>
      <c r="G74" s="225">
        <v>0</v>
      </c>
      <c r="H74" s="225">
        <f t="shared" si="2"/>
        <v>0</v>
      </c>
    </row>
    <row r="75" spans="2:8" x14ac:dyDescent="0.25">
      <c r="B75" s="1">
        <f t="shared" si="3"/>
        <v>57</v>
      </c>
      <c r="C75" s="30">
        <v>11.239999999999995</v>
      </c>
      <c r="D75" s="223"/>
      <c r="E75" s="242" t="s">
        <v>51</v>
      </c>
      <c r="F75" s="225">
        <v>-2162576.1780000003</v>
      </c>
      <c r="G75" s="225">
        <v>0</v>
      </c>
      <c r="H75" s="225">
        <f t="shared" si="2"/>
        <v>2865094.4792071027</v>
      </c>
    </row>
    <row r="76" spans="2:8" x14ac:dyDescent="0.25">
      <c r="B76" s="1">
        <f t="shared" si="3"/>
        <v>58</v>
      </c>
      <c r="C76" s="30">
        <v>11.249999999999995</v>
      </c>
      <c r="D76" s="223"/>
      <c r="E76" s="242" t="s">
        <v>52</v>
      </c>
      <c r="F76" s="225">
        <v>-4620848.4321740009</v>
      </c>
      <c r="G76" s="225">
        <v>3230272.3808734193</v>
      </c>
      <c r="H76" s="225">
        <f t="shared" si="2"/>
        <v>6428364.4757287521</v>
      </c>
    </row>
    <row r="77" spans="2:8" x14ac:dyDescent="0.25">
      <c r="B77" s="1">
        <f t="shared" si="3"/>
        <v>59</v>
      </c>
      <c r="C77" s="30">
        <v>11.259999999999994</v>
      </c>
      <c r="D77" s="223"/>
      <c r="E77" s="242" t="s">
        <v>53</v>
      </c>
      <c r="F77" s="225">
        <v>0</v>
      </c>
      <c r="G77" s="225">
        <v>0</v>
      </c>
      <c r="H77" s="225">
        <f t="shared" si="2"/>
        <v>0</v>
      </c>
    </row>
    <row r="78" spans="2:8" x14ac:dyDescent="0.25">
      <c r="B78" s="1">
        <f t="shared" si="3"/>
        <v>60</v>
      </c>
      <c r="C78" s="30">
        <v>11.269999999999994</v>
      </c>
      <c r="D78" s="223"/>
      <c r="E78" s="242" t="s">
        <v>54</v>
      </c>
      <c r="F78" s="225">
        <v>0</v>
      </c>
      <c r="G78" s="225">
        <v>0</v>
      </c>
      <c r="H78" s="225">
        <f t="shared" si="2"/>
        <v>0</v>
      </c>
    </row>
    <row r="79" spans="2:8" x14ac:dyDescent="0.25">
      <c r="B79" s="1">
        <f t="shared" si="3"/>
        <v>61</v>
      </c>
      <c r="C79" s="30">
        <v>11.279999999999994</v>
      </c>
      <c r="D79" s="223"/>
      <c r="E79" s="242" t="s">
        <v>60</v>
      </c>
      <c r="F79" s="225">
        <v>0</v>
      </c>
      <c r="G79" s="225">
        <v>0</v>
      </c>
      <c r="H79" s="225">
        <f t="shared" si="2"/>
        <v>0</v>
      </c>
    </row>
    <row r="80" spans="2:8" x14ac:dyDescent="0.25">
      <c r="B80" s="1">
        <f t="shared" si="3"/>
        <v>62</v>
      </c>
      <c r="C80" s="30">
        <v>11.289999999999994</v>
      </c>
      <c r="D80" s="223"/>
      <c r="E80" s="242" t="s">
        <v>61</v>
      </c>
      <c r="F80" s="225">
        <v>1654158.7874135938</v>
      </c>
      <c r="G80" s="225">
        <v>-94088202.436505079</v>
      </c>
      <c r="H80" s="225">
        <f t="shared" si="2"/>
        <v>-11116670.595120246</v>
      </c>
    </row>
    <row r="81" spans="2:14" x14ac:dyDescent="0.25">
      <c r="B81" s="1">
        <f t="shared" si="3"/>
        <v>63</v>
      </c>
      <c r="C81" s="30">
        <v>11.299999999999994</v>
      </c>
      <c r="D81" s="223"/>
      <c r="E81" s="242" t="s">
        <v>62</v>
      </c>
      <c r="F81" s="225">
        <v>159531.06440274004</v>
      </c>
      <c r="G81" s="225">
        <v>201938.05620600007</v>
      </c>
      <c r="H81" s="225">
        <f t="shared" si="2"/>
        <v>-192199.40034312411</v>
      </c>
    </row>
    <row r="82" spans="2:14" x14ac:dyDescent="0.25">
      <c r="B82" s="1">
        <f t="shared" si="3"/>
        <v>64</v>
      </c>
      <c r="C82" s="30">
        <v>11.309999999999993</v>
      </c>
      <c r="D82" s="223"/>
      <c r="E82" s="242" t="s">
        <v>63</v>
      </c>
      <c r="F82" s="225">
        <v>-295585.78159273998</v>
      </c>
      <c r="G82" s="225">
        <v>44675564.118710004</v>
      </c>
      <c r="H82" s="225">
        <f t="shared" si="2"/>
        <v>4629506.5487358607</v>
      </c>
    </row>
    <row r="83" spans="2:14" ht="31.5" x14ac:dyDescent="0.25">
      <c r="B83" s="1">
        <f t="shared" si="3"/>
        <v>65</v>
      </c>
      <c r="C83" s="30">
        <v>11.319999999999993</v>
      </c>
      <c r="D83" s="223"/>
      <c r="E83" s="242" t="s">
        <v>64</v>
      </c>
      <c r="F83" s="225">
        <v>-308092.2659</v>
      </c>
      <c r="G83" s="225">
        <v>55278785.569999993</v>
      </c>
      <c r="H83" s="225">
        <f t="shared" si="2"/>
        <v>5651891.4425285589</v>
      </c>
    </row>
    <row r="84" spans="2:14" x14ac:dyDescent="0.25">
      <c r="B84" s="1">
        <f t="shared" si="3"/>
        <v>66</v>
      </c>
      <c r="C84" s="30">
        <v>11.329999999999993</v>
      </c>
      <c r="D84" s="223"/>
      <c r="E84" s="242" t="s">
        <v>65</v>
      </c>
      <c r="F84" s="225">
        <v>-20.530162740000002</v>
      </c>
      <c r="G84" s="225">
        <v>2571.1124960000002</v>
      </c>
      <c r="H84" s="225">
        <f t="shared" si="2"/>
        <v>271.09372861668174</v>
      </c>
    </row>
    <row r="85" spans="2:14" x14ac:dyDescent="0.25">
      <c r="B85" s="1">
        <f t="shared" si="3"/>
        <v>67</v>
      </c>
      <c r="C85" s="30">
        <v>11.339999999999993</v>
      </c>
      <c r="D85" s="223"/>
      <c r="E85" s="242" t="s">
        <v>66</v>
      </c>
      <c r="F85" s="225">
        <v>-394228.89246605994</v>
      </c>
      <c r="G85" s="225">
        <v>22124980.941670001</v>
      </c>
      <c r="H85" s="225">
        <f t="shared" si="2"/>
        <v>2621058.435123472</v>
      </c>
    </row>
    <row r="86" spans="2:14" x14ac:dyDescent="0.25">
      <c r="B86" s="1">
        <f t="shared" si="3"/>
        <v>68</v>
      </c>
      <c r="C86" s="30">
        <v>11.45</v>
      </c>
      <c r="D86" s="223"/>
      <c r="E86" s="242" t="s">
        <v>55</v>
      </c>
      <c r="F86" s="225">
        <v>0</v>
      </c>
      <c r="G86" s="225">
        <v>0</v>
      </c>
      <c r="H86" s="225">
        <f t="shared" si="2"/>
        <v>0</v>
      </c>
    </row>
    <row r="87" spans="2:14" ht="31.5" x14ac:dyDescent="0.25">
      <c r="B87" s="1">
        <f t="shared" si="3"/>
        <v>69</v>
      </c>
      <c r="C87" s="30">
        <v>11.479999999999999</v>
      </c>
      <c r="D87" s="223"/>
      <c r="E87" s="242" t="s">
        <v>56</v>
      </c>
      <c r="F87" s="225">
        <v>-423891.40592988755</v>
      </c>
      <c r="G87" s="225">
        <v>23770011.81658344</v>
      </c>
      <c r="H87" s="225">
        <f t="shared" si="2"/>
        <v>2816403.5977658504</v>
      </c>
    </row>
    <row r="88" spans="2:14" x14ac:dyDescent="0.25">
      <c r="B88" s="1">
        <f t="shared" si="3"/>
        <v>70</v>
      </c>
      <c r="C88" s="30">
        <v>11.489999999999998</v>
      </c>
      <c r="D88" s="223"/>
      <c r="E88" s="242" t="s">
        <v>57</v>
      </c>
      <c r="F88" s="225">
        <v>-335525.80576325813</v>
      </c>
      <c r="G88" s="225">
        <v>-1852729.8615047853</v>
      </c>
      <c r="H88" s="225">
        <f t="shared" si="2"/>
        <v>268773.28948890569</v>
      </c>
    </row>
    <row r="89" spans="2:14" x14ac:dyDescent="0.25">
      <c r="B89" s="1">
        <f t="shared" si="3"/>
        <v>71</v>
      </c>
      <c r="C89" s="30">
        <v>11.499999999999998</v>
      </c>
      <c r="D89" s="223"/>
      <c r="E89" s="242" t="s">
        <v>58</v>
      </c>
      <c r="F89" s="225">
        <v>0</v>
      </c>
      <c r="G89" s="225">
        <v>0</v>
      </c>
      <c r="H89" s="225">
        <f t="shared" si="2"/>
        <v>0</v>
      </c>
    </row>
    <row r="90" spans="2:14" x14ac:dyDescent="0.25">
      <c r="B90" s="1">
        <f t="shared" si="3"/>
        <v>72</v>
      </c>
      <c r="C90" s="244"/>
      <c r="D90" s="223"/>
      <c r="E90" s="245"/>
      <c r="F90" s="225"/>
      <c r="G90" s="225"/>
      <c r="H90" s="234"/>
      <c r="K90" s="235" t="s">
        <v>556</v>
      </c>
      <c r="L90" s="236">
        <v>-26731057.176720642</v>
      </c>
      <c r="M90" s="237">
        <f>+L90-F91</f>
        <v>-0.43596732616424561</v>
      </c>
    </row>
    <row r="91" spans="2:14" ht="16.5" thickBot="1" x14ac:dyDescent="0.3">
      <c r="B91" s="1">
        <f t="shared" si="3"/>
        <v>73</v>
      </c>
      <c r="C91" s="222"/>
      <c r="D91" s="222"/>
      <c r="E91" s="234" t="s">
        <v>560</v>
      </c>
      <c r="F91" s="238">
        <f>SUM(F52:F89)</f>
        <v>-26731056.740753315</v>
      </c>
      <c r="G91" s="238">
        <f>SUM(G52:G89)</f>
        <v>57699909.469163008</v>
      </c>
      <c r="H91" s="238">
        <f t="shared" ref="H91" si="4">SUM(H52:H89)</f>
        <v>40888088.726360172</v>
      </c>
      <c r="I91" s="238"/>
      <c r="K91" s="235" t="s">
        <v>556</v>
      </c>
      <c r="L91" s="236">
        <v>57699935.824243098</v>
      </c>
      <c r="M91" s="237">
        <f>+L91-G91</f>
        <v>26.355080090463161</v>
      </c>
    </row>
    <row r="92" spans="2:14" ht="16.5" thickTop="1" x14ac:dyDescent="0.25">
      <c r="B92" s="1">
        <f t="shared" si="3"/>
        <v>74</v>
      </c>
      <c r="C92" s="244"/>
      <c r="D92" s="223"/>
      <c r="E92" s="245"/>
      <c r="F92" s="225"/>
      <c r="G92" s="225"/>
      <c r="H92" s="234"/>
      <c r="K92" s="235" t="s">
        <v>556</v>
      </c>
      <c r="L92" s="236">
        <v>40888091.803980708</v>
      </c>
      <c r="M92" s="237">
        <f>+L92-H91</f>
        <v>3.0776205360889435</v>
      </c>
    </row>
    <row r="93" spans="2:14" x14ac:dyDescent="0.25">
      <c r="B93" s="1">
        <f t="shared" si="3"/>
        <v>75</v>
      </c>
      <c r="F93" s="246"/>
      <c r="G93" s="246"/>
      <c r="H93" s="241"/>
    </row>
    <row r="94" spans="2:14" ht="16.5" thickBot="1" x14ac:dyDescent="0.3">
      <c r="B94" s="1">
        <f t="shared" si="3"/>
        <v>76</v>
      </c>
      <c r="E94" s="4" t="s">
        <v>561</v>
      </c>
      <c r="F94" s="247">
        <f>F46+F91</f>
        <v>-4808327.1114298515</v>
      </c>
      <c r="G94" s="247">
        <f>G46+G91</f>
        <v>35637735.547447629</v>
      </c>
      <c r="H94" s="247">
        <f>H46+H91</f>
        <v>9750899.8751023263</v>
      </c>
      <c r="I94" s="247"/>
      <c r="L94" s="235"/>
      <c r="M94" s="236"/>
      <c r="N94" s="237"/>
    </row>
    <row r="95" spans="2:14" x14ac:dyDescent="0.25">
      <c r="E95" s="4"/>
      <c r="F95" s="246"/>
      <c r="G95" s="246"/>
      <c r="H95" s="246"/>
      <c r="I95" s="246"/>
    </row>
    <row r="96" spans="2:14" x14ac:dyDescent="0.25">
      <c r="E96" s="4"/>
      <c r="F96" s="246"/>
      <c r="G96" s="246"/>
      <c r="H96" s="246"/>
      <c r="I96" s="246"/>
    </row>
    <row r="97" spans="2:12" x14ac:dyDescent="0.25">
      <c r="C97" s="356" t="s">
        <v>562</v>
      </c>
      <c r="D97" s="356"/>
      <c r="E97" s="356"/>
      <c r="F97" s="356"/>
      <c r="G97" s="356"/>
      <c r="H97" s="356"/>
    </row>
    <row r="98" spans="2:12" x14ac:dyDescent="0.25">
      <c r="C98" s="209"/>
      <c r="D98" s="209"/>
      <c r="E98" s="209"/>
      <c r="F98" s="355" t="s">
        <v>547</v>
      </c>
      <c r="G98" s="355"/>
      <c r="H98" s="355"/>
      <c r="I98" s="355"/>
    </row>
    <row r="99" spans="2:12" x14ac:dyDescent="0.25">
      <c r="B99" s="216" t="s">
        <v>25</v>
      </c>
      <c r="C99" s="217" t="s">
        <v>548</v>
      </c>
      <c r="D99" s="217" t="s">
        <v>549</v>
      </c>
      <c r="E99" s="218" t="s">
        <v>550</v>
      </c>
      <c r="F99" s="219" t="s">
        <v>551</v>
      </c>
      <c r="G99" s="219" t="s">
        <v>552</v>
      </c>
      <c r="H99" s="219" t="s">
        <v>553</v>
      </c>
      <c r="I99" s="220" t="s">
        <v>515</v>
      </c>
      <c r="J99" s="220" t="s">
        <v>554</v>
      </c>
    </row>
    <row r="100" spans="2:12" x14ac:dyDescent="0.25">
      <c r="B100" s="1">
        <f>B94+1</f>
        <v>77</v>
      </c>
      <c r="C100" s="30">
        <v>11.01</v>
      </c>
      <c r="E100" s="224" t="s">
        <v>28</v>
      </c>
      <c r="F100" s="61">
        <f t="array" ref="F100:F136">TRANSPOSE('A-RR Cross-Reference '!CA248:DK248)</f>
        <v>11879036.984603237</v>
      </c>
      <c r="G100" s="225">
        <f t="array" ref="G100:G136">TRANSPOSE('A-RR Cross-Reference '!CA491:DK491)</f>
        <v>0</v>
      </c>
      <c r="H100" s="225">
        <f>-(F100-(G100*$I$100))/$J$100</f>
        <v>-15737971.974869186</v>
      </c>
      <c r="I100" s="165">
        <v>7.1599999999999997E-2</v>
      </c>
      <c r="J100" s="2">
        <v>0.75480100000000006</v>
      </c>
    </row>
    <row r="101" spans="2:12" x14ac:dyDescent="0.25">
      <c r="B101" s="1">
        <f t="shared" ref="B101:B141" si="5">B100+1</f>
        <v>78</v>
      </c>
      <c r="C101" s="30">
        <v>11.02</v>
      </c>
      <c r="E101" s="224" t="s">
        <v>29</v>
      </c>
      <c r="F101" s="61">
        <v>0</v>
      </c>
      <c r="G101" s="225">
        <v>0</v>
      </c>
      <c r="H101" s="225">
        <f t="shared" ref="H101:H136" si="6">-(F101-(G101*$I$100))/$J$100</f>
        <v>0</v>
      </c>
      <c r="L101" s="2"/>
    </row>
    <row r="102" spans="2:12" x14ac:dyDescent="0.25">
      <c r="B102" s="1">
        <f t="shared" si="5"/>
        <v>79</v>
      </c>
      <c r="C102" s="30">
        <v>11.03</v>
      </c>
      <c r="E102" s="224" t="s">
        <v>30</v>
      </c>
      <c r="F102" s="61">
        <v>0</v>
      </c>
      <c r="G102" s="225">
        <v>0</v>
      </c>
      <c r="H102" s="225">
        <f t="shared" si="6"/>
        <v>0</v>
      </c>
      <c r="L102" s="2"/>
    </row>
    <row r="103" spans="2:12" x14ac:dyDescent="0.25">
      <c r="B103" s="1">
        <f t="shared" si="5"/>
        <v>80</v>
      </c>
      <c r="C103" s="30">
        <v>11.04</v>
      </c>
      <c r="E103" s="224" t="s">
        <v>31</v>
      </c>
      <c r="F103" s="61">
        <v>252779.03881400137</v>
      </c>
      <c r="G103" s="225">
        <v>5370042.7846080065</v>
      </c>
      <c r="H103" s="225">
        <f t="shared" si="6"/>
        <v>174504.30585536035</v>
      </c>
      <c r="L103" s="2"/>
    </row>
    <row r="104" spans="2:12" x14ac:dyDescent="0.25">
      <c r="B104" s="1">
        <f t="shared" si="5"/>
        <v>81</v>
      </c>
      <c r="C104" s="30">
        <v>11.049999999999999</v>
      </c>
      <c r="E104" s="224" t="s">
        <v>32</v>
      </c>
      <c r="F104" s="61">
        <v>554117.68759809516</v>
      </c>
      <c r="G104" s="225">
        <v>0</v>
      </c>
      <c r="H104" s="225">
        <f t="shared" si="6"/>
        <v>-734124.20968983229</v>
      </c>
      <c r="L104" s="2"/>
    </row>
    <row r="105" spans="2:12" x14ac:dyDescent="0.25">
      <c r="B105" s="1">
        <f t="shared" si="5"/>
        <v>82</v>
      </c>
      <c r="C105" s="30">
        <v>11.059999999999999</v>
      </c>
      <c r="E105" s="224" t="s">
        <v>33</v>
      </c>
      <c r="F105" s="61">
        <v>0</v>
      </c>
      <c r="G105" s="225">
        <v>0</v>
      </c>
      <c r="H105" s="225">
        <f t="shared" si="6"/>
        <v>0</v>
      </c>
      <c r="L105" s="2"/>
    </row>
    <row r="106" spans="2:12" x14ac:dyDescent="0.25">
      <c r="B106" s="1">
        <f t="shared" si="5"/>
        <v>83</v>
      </c>
      <c r="C106" s="30">
        <v>11.069999999999999</v>
      </c>
      <c r="E106" s="224" t="s">
        <v>34</v>
      </c>
      <c r="F106" s="61">
        <v>0</v>
      </c>
      <c r="G106" s="225">
        <v>0</v>
      </c>
      <c r="H106" s="225">
        <f t="shared" si="6"/>
        <v>0</v>
      </c>
      <c r="L106" s="2"/>
    </row>
    <row r="107" spans="2:12" x14ac:dyDescent="0.25">
      <c r="B107" s="1">
        <f t="shared" si="5"/>
        <v>84</v>
      </c>
      <c r="C107" s="30">
        <v>11.079999999999998</v>
      </c>
      <c r="E107" s="224" t="s">
        <v>35</v>
      </c>
      <c r="F107" s="61">
        <v>0</v>
      </c>
      <c r="G107" s="225">
        <v>0</v>
      </c>
      <c r="H107" s="225">
        <f t="shared" si="6"/>
        <v>0</v>
      </c>
      <c r="L107" s="2"/>
    </row>
    <row r="108" spans="2:12" x14ac:dyDescent="0.25">
      <c r="B108" s="1">
        <f t="shared" si="5"/>
        <v>85</v>
      </c>
      <c r="C108" s="30">
        <v>11.089999999999998</v>
      </c>
      <c r="E108" s="224" t="s">
        <v>36</v>
      </c>
      <c r="F108" s="61">
        <v>0</v>
      </c>
      <c r="G108" s="225">
        <v>0</v>
      </c>
      <c r="H108" s="225">
        <f t="shared" si="6"/>
        <v>0</v>
      </c>
      <c r="L108" s="2"/>
    </row>
    <row r="109" spans="2:12" x14ac:dyDescent="0.25">
      <c r="B109" s="1">
        <f t="shared" si="5"/>
        <v>86</v>
      </c>
      <c r="C109" s="30">
        <v>11.099999999999998</v>
      </c>
      <c r="E109" s="224" t="s">
        <v>37</v>
      </c>
      <c r="F109" s="61">
        <v>0</v>
      </c>
      <c r="G109" s="225">
        <v>0</v>
      </c>
      <c r="H109" s="225">
        <f t="shared" si="6"/>
        <v>0</v>
      </c>
    </row>
    <row r="110" spans="2:12" x14ac:dyDescent="0.25">
      <c r="B110" s="1">
        <f t="shared" si="5"/>
        <v>87</v>
      </c>
      <c r="C110" s="30">
        <v>11.109999999999998</v>
      </c>
      <c r="E110" s="224" t="s">
        <v>38</v>
      </c>
      <c r="F110" s="61">
        <v>-33965.106110777226</v>
      </c>
      <c r="G110" s="225">
        <v>0</v>
      </c>
      <c r="H110" s="225">
        <f t="shared" si="6"/>
        <v>44998.756110255847</v>
      </c>
    </row>
    <row r="111" spans="2:12" x14ac:dyDescent="0.25">
      <c r="B111" s="1">
        <f t="shared" si="5"/>
        <v>88</v>
      </c>
      <c r="C111" s="30">
        <v>11.119999999999997</v>
      </c>
      <c r="E111" s="224" t="s">
        <v>39</v>
      </c>
      <c r="F111" s="61">
        <v>0</v>
      </c>
      <c r="G111" s="225">
        <v>0</v>
      </c>
      <c r="H111" s="225">
        <f t="shared" si="6"/>
        <v>0</v>
      </c>
    </row>
    <row r="112" spans="2:12" x14ac:dyDescent="0.25">
      <c r="B112" s="1">
        <f t="shared" si="5"/>
        <v>89</v>
      </c>
      <c r="C112" s="30">
        <v>11.129999999999997</v>
      </c>
      <c r="E112" s="224" t="s">
        <v>40</v>
      </c>
      <c r="F112" s="61">
        <v>0</v>
      </c>
      <c r="G112" s="225">
        <v>0</v>
      </c>
      <c r="H112" s="225">
        <f t="shared" si="6"/>
        <v>0</v>
      </c>
    </row>
    <row r="113" spans="2:8" x14ac:dyDescent="0.25">
      <c r="B113" s="1">
        <f t="shared" si="5"/>
        <v>90</v>
      </c>
      <c r="C113" s="30">
        <v>11.139999999999997</v>
      </c>
      <c r="E113" s="224" t="s">
        <v>41</v>
      </c>
      <c r="F113" s="61">
        <v>0</v>
      </c>
      <c r="G113" s="225">
        <v>0</v>
      </c>
      <c r="H113" s="225">
        <f t="shared" si="6"/>
        <v>0</v>
      </c>
    </row>
    <row r="114" spans="2:8" x14ac:dyDescent="0.25">
      <c r="B114" s="1">
        <f t="shared" si="5"/>
        <v>91</v>
      </c>
      <c r="C114" s="30">
        <v>11.149999999999997</v>
      </c>
      <c r="E114" s="224" t="s">
        <v>42</v>
      </c>
      <c r="F114" s="61">
        <v>0</v>
      </c>
      <c r="G114" s="225">
        <v>0</v>
      </c>
      <c r="H114" s="225">
        <f t="shared" si="6"/>
        <v>0</v>
      </c>
    </row>
    <row r="115" spans="2:8" x14ac:dyDescent="0.25">
      <c r="B115" s="1">
        <f t="shared" si="5"/>
        <v>92</v>
      </c>
      <c r="C115" s="30">
        <v>11.159999999999997</v>
      </c>
      <c r="E115" s="224" t="s">
        <v>43</v>
      </c>
      <c r="F115" s="61">
        <v>0</v>
      </c>
      <c r="G115" s="225">
        <v>0</v>
      </c>
      <c r="H115" s="225">
        <f t="shared" si="6"/>
        <v>0</v>
      </c>
    </row>
    <row r="116" spans="2:8" x14ac:dyDescent="0.25">
      <c r="B116" s="1">
        <f t="shared" si="5"/>
        <v>93</v>
      </c>
      <c r="C116" s="30">
        <v>11.169999999999996</v>
      </c>
      <c r="E116" s="224" t="s">
        <v>44</v>
      </c>
      <c r="F116" s="61">
        <v>0</v>
      </c>
      <c r="G116" s="225">
        <v>0</v>
      </c>
      <c r="H116" s="225">
        <f t="shared" si="6"/>
        <v>0</v>
      </c>
    </row>
    <row r="117" spans="2:8" x14ac:dyDescent="0.25">
      <c r="B117" s="1">
        <f t="shared" si="5"/>
        <v>94</v>
      </c>
      <c r="C117" s="30">
        <v>11.179999999999996</v>
      </c>
      <c r="E117" s="224" t="s">
        <v>45</v>
      </c>
      <c r="F117" s="61">
        <v>0</v>
      </c>
      <c r="G117" s="225">
        <v>0</v>
      </c>
      <c r="H117" s="225">
        <f t="shared" si="6"/>
        <v>0</v>
      </c>
    </row>
    <row r="118" spans="2:8" x14ac:dyDescent="0.25">
      <c r="B118" s="1">
        <f t="shared" si="5"/>
        <v>95</v>
      </c>
      <c r="C118" s="30">
        <v>11.189999999999996</v>
      </c>
      <c r="E118" s="224" t="s">
        <v>46</v>
      </c>
      <c r="F118" s="61">
        <v>0</v>
      </c>
      <c r="G118" s="225">
        <v>0</v>
      </c>
      <c r="H118" s="225">
        <f t="shared" si="6"/>
        <v>0</v>
      </c>
    </row>
    <row r="119" spans="2:8" x14ac:dyDescent="0.25">
      <c r="B119" s="1">
        <f t="shared" si="5"/>
        <v>96</v>
      </c>
      <c r="C119" s="30">
        <v>11.199999999999996</v>
      </c>
      <c r="E119" s="224" t="s">
        <v>47</v>
      </c>
      <c r="F119" s="61">
        <v>0</v>
      </c>
      <c r="G119" s="225">
        <v>0</v>
      </c>
      <c r="H119" s="225">
        <f t="shared" si="6"/>
        <v>0</v>
      </c>
    </row>
    <row r="120" spans="2:8" x14ac:dyDescent="0.25">
      <c r="B120" s="1">
        <f t="shared" si="5"/>
        <v>97</v>
      </c>
      <c r="C120" s="30">
        <v>11.209999999999996</v>
      </c>
      <c r="E120" s="224" t="s">
        <v>48</v>
      </c>
      <c r="F120" s="61">
        <v>0</v>
      </c>
      <c r="G120" s="225">
        <v>0</v>
      </c>
      <c r="H120" s="225">
        <f t="shared" si="6"/>
        <v>0</v>
      </c>
    </row>
    <row r="121" spans="2:8" x14ac:dyDescent="0.25">
      <c r="B121" s="1">
        <f t="shared" si="5"/>
        <v>98</v>
      </c>
      <c r="C121" s="30">
        <v>11.219999999999995</v>
      </c>
      <c r="E121" s="224" t="s">
        <v>49</v>
      </c>
      <c r="F121" s="61">
        <v>0</v>
      </c>
      <c r="G121" s="225">
        <v>0</v>
      </c>
      <c r="H121" s="225">
        <f t="shared" si="6"/>
        <v>0</v>
      </c>
    </row>
    <row r="122" spans="2:8" x14ac:dyDescent="0.25">
      <c r="B122" s="1">
        <f t="shared" si="5"/>
        <v>99</v>
      </c>
      <c r="C122" s="30">
        <v>11.229999999999995</v>
      </c>
      <c r="E122" s="224" t="s">
        <v>50</v>
      </c>
      <c r="F122" s="61">
        <v>0</v>
      </c>
      <c r="G122" s="225">
        <v>0</v>
      </c>
      <c r="H122" s="225">
        <f t="shared" si="6"/>
        <v>0</v>
      </c>
    </row>
    <row r="123" spans="2:8" x14ac:dyDescent="0.25">
      <c r="B123" s="1">
        <f t="shared" si="5"/>
        <v>100</v>
      </c>
      <c r="C123" s="30">
        <v>11.239999999999995</v>
      </c>
      <c r="E123" s="224" t="s">
        <v>51</v>
      </c>
      <c r="F123" s="61">
        <v>0</v>
      </c>
      <c r="G123" s="225">
        <v>0</v>
      </c>
      <c r="H123" s="225">
        <f t="shared" si="6"/>
        <v>0</v>
      </c>
    </row>
    <row r="124" spans="2:8" x14ac:dyDescent="0.25">
      <c r="B124" s="1">
        <f t="shared" si="5"/>
        <v>101</v>
      </c>
      <c r="C124" s="30">
        <v>11.249999999999995</v>
      </c>
      <c r="E124" s="224" t="s">
        <v>52</v>
      </c>
      <c r="F124" s="61">
        <v>0</v>
      </c>
      <c r="G124" s="225">
        <v>3492135.9671265553</v>
      </c>
      <c r="H124" s="225">
        <f t="shared" si="6"/>
        <v>331262.06145230512</v>
      </c>
    </row>
    <row r="125" spans="2:8" x14ac:dyDescent="0.25">
      <c r="B125" s="1">
        <f t="shared" si="5"/>
        <v>102</v>
      </c>
      <c r="C125" s="30">
        <v>11.259999999999994</v>
      </c>
      <c r="E125" s="224" t="s">
        <v>53</v>
      </c>
      <c r="F125" s="61">
        <v>0</v>
      </c>
      <c r="G125" s="225">
        <v>0</v>
      </c>
      <c r="H125" s="225">
        <f t="shared" si="6"/>
        <v>0</v>
      </c>
    </row>
    <row r="126" spans="2:8" x14ac:dyDescent="0.25">
      <c r="B126" s="1">
        <f t="shared" si="5"/>
        <v>103</v>
      </c>
      <c r="C126" s="30">
        <v>11.269999999999994</v>
      </c>
      <c r="E126" s="224" t="s">
        <v>54</v>
      </c>
      <c r="F126" s="61">
        <v>0</v>
      </c>
      <c r="G126" s="225">
        <v>0</v>
      </c>
      <c r="H126" s="225">
        <f t="shared" si="6"/>
        <v>0</v>
      </c>
    </row>
    <row r="127" spans="2:8" x14ac:dyDescent="0.25">
      <c r="B127" s="1">
        <f t="shared" si="5"/>
        <v>104</v>
      </c>
      <c r="C127" s="30">
        <v>11.279999999999994</v>
      </c>
      <c r="E127" s="224" t="s">
        <v>60</v>
      </c>
      <c r="F127" s="61">
        <v>0</v>
      </c>
      <c r="G127" s="225">
        <v>0</v>
      </c>
      <c r="H127" s="225">
        <f t="shared" si="6"/>
        <v>0</v>
      </c>
    </row>
    <row r="128" spans="2:8" x14ac:dyDescent="0.25">
      <c r="B128" s="1">
        <f t="shared" si="5"/>
        <v>105</v>
      </c>
      <c r="C128" s="30">
        <v>11.289999999999994</v>
      </c>
      <c r="E128" s="224" t="s">
        <v>61</v>
      </c>
      <c r="F128" s="61">
        <v>7788660.0135982167</v>
      </c>
      <c r="G128" s="225">
        <v>-165330440.3752726</v>
      </c>
      <c r="H128" s="225">
        <f t="shared" si="6"/>
        <v>-26001978.726138055</v>
      </c>
    </row>
    <row r="129" spans="2:13" x14ac:dyDescent="0.25">
      <c r="B129" s="1">
        <f t="shared" si="5"/>
        <v>106</v>
      </c>
      <c r="C129" s="30">
        <v>11.299999999999994</v>
      </c>
      <c r="E129" s="224" t="s">
        <v>62</v>
      </c>
      <c r="F129" s="61">
        <v>1041616.8013943374</v>
      </c>
      <c r="G129" s="225">
        <v>1520440.3364519998</v>
      </c>
      <c r="H129" s="225">
        <f t="shared" si="6"/>
        <v>-1235760.5160888422</v>
      </c>
    </row>
    <row r="130" spans="2:13" x14ac:dyDescent="0.25">
      <c r="B130" s="1">
        <f t="shared" si="5"/>
        <v>107</v>
      </c>
      <c r="C130" s="30">
        <v>11.309999999999993</v>
      </c>
      <c r="E130" s="224" t="s">
        <v>63</v>
      </c>
      <c r="F130" s="61">
        <v>-4029894.3146494008</v>
      </c>
      <c r="G130" s="225">
        <v>116745699.97504</v>
      </c>
      <c r="H130" s="225">
        <f t="shared" si="6"/>
        <v>16413447.296522215</v>
      </c>
    </row>
    <row r="131" spans="2:13" ht="31.5" x14ac:dyDescent="0.25">
      <c r="B131" s="1">
        <f t="shared" si="5"/>
        <v>108</v>
      </c>
      <c r="C131" s="30">
        <v>11.319999999999993</v>
      </c>
      <c r="E131" s="224" t="s">
        <v>64</v>
      </c>
      <c r="F131" s="61">
        <v>-2050409.4105000002</v>
      </c>
      <c r="G131" s="225">
        <v>116033821.57000001</v>
      </c>
      <c r="H131" s="225">
        <f t="shared" si="6"/>
        <v>13723393.364492098</v>
      </c>
    </row>
    <row r="132" spans="2:13" x14ac:dyDescent="0.25">
      <c r="B132" s="1">
        <f t="shared" si="5"/>
        <v>109</v>
      </c>
      <c r="C132" s="30">
        <v>11.329999999999993</v>
      </c>
      <c r="E132" s="224" t="s">
        <v>65</v>
      </c>
      <c r="F132" s="61">
        <v>-12782.79928926</v>
      </c>
      <c r="G132" s="225">
        <v>1233627.8894399998</v>
      </c>
      <c r="H132" s="225">
        <f t="shared" si="6"/>
        <v>133956.57421381792</v>
      </c>
    </row>
    <row r="133" spans="2:13" x14ac:dyDescent="0.25">
      <c r="B133" s="1">
        <f t="shared" si="5"/>
        <v>110</v>
      </c>
      <c r="C133" s="30">
        <v>11.339999999999993</v>
      </c>
      <c r="E133" s="224" t="s">
        <v>66</v>
      </c>
      <c r="F133" s="61">
        <v>-2796498.7368520005</v>
      </c>
      <c r="G133" s="225">
        <v>25253816.149156004</v>
      </c>
      <c r="H133" s="225">
        <f t="shared" si="6"/>
        <v>6100511.2249872079</v>
      </c>
    </row>
    <row r="134" spans="2:13" ht="31.5" x14ac:dyDescent="0.25">
      <c r="B134" s="1">
        <f t="shared" si="5"/>
        <v>111</v>
      </c>
      <c r="C134" s="30">
        <v>11.479999999999999</v>
      </c>
      <c r="E134" s="224" t="s">
        <v>56</v>
      </c>
      <c r="F134" s="61">
        <v>0</v>
      </c>
      <c r="G134" s="225">
        <v>0</v>
      </c>
      <c r="H134" s="225">
        <f t="shared" si="6"/>
        <v>0</v>
      </c>
    </row>
    <row r="135" spans="2:13" x14ac:dyDescent="0.25">
      <c r="B135" s="1">
        <f t="shared" si="5"/>
        <v>112</v>
      </c>
      <c r="C135" s="30">
        <v>11.489999999999998</v>
      </c>
      <c r="E135" s="224" t="s">
        <v>57</v>
      </c>
      <c r="F135" s="61">
        <v>0</v>
      </c>
      <c r="G135" s="225">
        <v>-3607094.8691412811</v>
      </c>
      <c r="H135" s="225">
        <f t="shared" si="6"/>
        <v>-342166.9984943259</v>
      </c>
    </row>
    <row r="136" spans="2:13" x14ac:dyDescent="0.25">
      <c r="B136" s="1">
        <f t="shared" si="5"/>
        <v>113</v>
      </c>
      <c r="C136" s="30">
        <v>11.499999999999998</v>
      </c>
      <c r="E136" s="224" t="s">
        <v>58</v>
      </c>
      <c r="F136" s="61">
        <v>0</v>
      </c>
      <c r="G136" s="225">
        <v>0</v>
      </c>
      <c r="H136" s="225">
        <f t="shared" si="6"/>
        <v>0</v>
      </c>
    </row>
    <row r="137" spans="2:13" x14ac:dyDescent="0.25">
      <c r="B137" s="1">
        <f t="shared" si="5"/>
        <v>114</v>
      </c>
      <c r="K137" s="235" t="s">
        <v>556</v>
      </c>
      <c r="L137" s="236">
        <v>12592660.158606429</v>
      </c>
      <c r="M137" s="237">
        <f>+L137-F138</f>
        <v>-1.862645149230957E-8</v>
      </c>
    </row>
    <row r="138" spans="2:13" ht="16.5" thickBot="1" x14ac:dyDescent="0.3">
      <c r="B138" s="1">
        <f t="shared" si="5"/>
        <v>115</v>
      </c>
      <c r="E138" s="234" t="s">
        <v>563</v>
      </c>
      <c r="F138" s="238">
        <f>SUM(F100:F136)</f>
        <v>12592660.158606447</v>
      </c>
      <c r="G138" s="238">
        <f>SUM(G100:G136)</f>
        <v>100712049.4274087</v>
      </c>
      <c r="H138" s="238">
        <f>SUM(H100:H136)</f>
        <v>-7129928.8416469824</v>
      </c>
      <c r="I138" s="239"/>
      <c r="K138" s="235" t="s">
        <v>556</v>
      </c>
      <c r="L138" s="236">
        <v>100712047.90950438</v>
      </c>
      <c r="M138" s="237">
        <f>+L138-G138</f>
        <v>-1.5179043114185333</v>
      </c>
    </row>
    <row r="139" spans="2:13" ht="16.5" thickTop="1" x14ac:dyDescent="0.25">
      <c r="B139" s="1">
        <f t="shared" si="5"/>
        <v>116</v>
      </c>
      <c r="E139" s="245"/>
      <c r="F139" s="225"/>
      <c r="G139" s="225"/>
      <c r="H139" s="234"/>
      <c r="K139" s="235" t="s">
        <v>556</v>
      </c>
      <c r="L139" s="236">
        <v>-7129928.9856345113</v>
      </c>
      <c r="M139" s="237">
        <f>+L139-H138</f>
        <v>-0.14398752897977829</v>
      </c>
    </row>
    <row r="140" spans="2:13" x14ac:dyDescent="0.25">
      <c r="B140" s="1">
        <f t="shared" si="5"/>
        <v>117</v>
      </c>
      <c r="F140" s="246"/>
      <c r="G140" s="246"/>
      <c r="H140" s="241"/>
    </row>
    <row r="141" spans="2:13" ht="16.5" thickBot="1" x14ac:dyDescent="0.3">
      <c r="B141" s="1">
        <f t="shared" si="5"/>
        <v>118</v>
      </c>
      <c r="E141" s="4" t="s">
        <v>561</v>
      </c>
      <c r="F141" s="247">
        <f>F94+F138</f>
        <v>7784333.0471765958</v>
      </c>
      <c r="G141" s="247">
        <f>G94+G138</f>
        <v>136349784.97485632</v>
      </c>
      <c r="H141" s="247">
        <f>H94+H138</f>
        <v>2620971.0334553439</v>
      </c>
      <c r="I141" s="247"/>
    </row>
    <row r="143" spans="2:13" x14ac:dyDescent="0.25">
      <c r="C143" s="356" t="s">
        <v>564</v>
      </c>
      <c r="D143" s="356"/>
      <c r="E143" s="356"/>
      <c r="F143" s="356"/>
      <c r="G143" s="356"/>
      <c r="H143" s="356"/>
      <c r="L143" s="2"/>
    </row>
    <row r="144" spans="2:13" x14ac:dyDescent="0.25">
      <c r="C144" s="209"/>
      <c r="D144" s="209"/>
      <c r="E144" s="209"/>
      <c r="F144" s="355" t="s">
        <v>547</v>
      </c>
      <c r="G144" s="355"/>
      <c r="H144" s="355"/>
      <c r="I144" s="355"/>
    </row>
    <row r="145" spans="2:10" x14ac:dyDescent="0.25">
      <c r="B145" s="216" t="s">
        <v>25</v>
      </c>
      <c r="C145" s="217" t="s">
        <v>548</v>
      </c>
      <c r="D145" s="217" t="s">
        <v>549</v>
      </c>
      <c r="E145" s="218" t="s">
        <v>550</v>
      </c>
      <c r="F145" s="219" t="s">
        <v>551</v>
      </c>
      <c r="G145" s="219" t="s">
        <v>552</v>
      </c>
      <c r="H145" s="219" t="s">
        <v>553</v>
      </c>
      <c r="I145" s="220" t="s">
        <v>515</v>
      </c>
      <c r="J145" s="220" t="s">
        <v>554</v>
      </c>
    </row>
    <row r="146" spans="2:10" x14ac:dyDescent="0.25">
      <c r="B146" s="1">
        <f>B141+1</f>
        <v>119</v>
      </c>
      <c r="C146" s="30">
        <v>11.01</v>
      </c>
      <c r="E146" s="224" t="s">
        <v>28</v>
      </c>
      <c r="F146" s="61">
        <f t="array" ref="F146:F182">TRANSPOSE('A-RR Cross-Reference '!DN248:EX248)</f>
        <v>2471946.0129607692</v>
      </c>
      <c r="G146" s="248">
        <f t="array" ref="G146:G182">TRANSPOSE('A-RR Cross-Reference '!DN491:EX491)</f>
        <v>0</v>
      </c>
      <c r="H146" s="225">
        <f>-(F146-(G146*$I$146))/$J$146</f>
        <v>-3274963.8818188757</v>
      </c>
      <c r="I146" s="165">
        <v>7.1599999999999997E-2</v>
      </c>
      <c r="J146" s="2">
        <v>0.75480100000000006</v>
      </c>
    </row>
    <row r="147" spans="2:10" x14ac:dyDescent="0.25">
      <c r="B147" s="1">
        <f t="shared" ref="B147:B187" si="7">B146+1</f>
        <v>120</v>
      </c>
      <c r="C147" s="30">
        <v>11.02</v>
      </c>
      <c r="E147" s="224" t="s">
        <v>29</v>
      </c>
      <c r="F147" s="61">
        <v>0</v>
      </c>
      <c r="G147" s="61">
        <v>0</v>
      </c>
      <c r="H147" s="225">
        <f t="shared" ref="H147:H182" si="8">-(F147-(G147*$I$146))/$J$146</f>
        <v>0</v>
      </c>
    </row>
    <row r="148" spans="2:10" x14ac:dyDescent="0.25">
      <c r="B148" s="1">
        <f t="shared" si="7"/>
        <v>121</v>
      </c>
      <c r="C148" s="30">
        <v>11.03</v>
      </c>
      <c r="E148" s="224" t="s">
        <v>30</v>
      </c>
      <c r="F148" s="61">
        <v>0</v>
      </c>
      <c r="G148" s="61">
        <v>0</v>
      </c>
      <c r="H148" s="225">
        <f t="shared" si="8"/>
        <v>0</v>
      </c>
    </row>
    <row r="149" spans="2:10" x14ac:dyDescent="0.25">
      <c r="B149" s="1">
        <f t="shared" si="7"/>
        <v>122</v>
      </c>
      <c r="C149" s="30">
        <v>11.04</v>
      </c>
      <c r="E149" s="224" t="s">
        <v>31</v>
      </c>
      <c r="F149" s="61">
        <v>1441248.0251239983</v>
      </c>
      <c r="G149" s="61">
        <v>3098447.5482264757</v>
      </c>
      <c r="H149" s="225">
        <f t="shared" si="8"/>
        <v>-1615524.0661723854</v>
      </c>
    </row>
    <row r="150" spans="2:10" x14ac:dyDescent="0.25">
      <c r="B150" s="1">
        <f t="shared" si="7"/>
        <v>123</v>
      </c>
      <c r="C150" s="30">
        <v>11.049999999999999</v>
      </c>
      <c r="E150" s="224" t="s">
        <v>32</v>
      </c>
      <c r="F150" s="61">
        <v>-521377.7210134801</v>
      </c>
      <c r="G150" s="61">
        <v>0</v>
      </c>
      <c r="H150" s="225">
        <f t="shared" si="8"/>
        <v>690748.58275688568</v>
      </c>
    </row>
    <row r="151" spans="2:10" x14ac:dyDescent="0.25">
      <c r="B151" s="1">
        <f t="shared" si="7"/>
        <v>124</v>
      </c>
      <c r="C151" s="30">
        <v>11.059999999999999</v>
      </c>
      <c r="E151" s="224" t="s">
        <v>33</v>
      </c>
      <c r="F151" s="61">
        <v>0</v>
      </c>
      <c r="G151" s="61">
        <v>0</v>
      </c>
      <c r="H151" s="225">
        <f t="shared" si="8"/>
        <v>0</v>
      </c>
    </row>
    <row r="152" spans="2:10" x14ac:dyDescent="0.25">
      <c r="B152" s="1">
        <f t="shared" si="7"/>
        <v>125</v>
      </c>
      <c r="C152" s="30">
        <v>11.069999999999999</v>
      </c>
      <c r="E152" s="224" t="s">
        <v>34</v>
      </c>
      <c r="F152" s="61">
        <v>0</v>
      </c>
      <c r="G152" s="61">
        <v>0</v>
      </c>
      <c r="H152" s="225">
        <f t="shared" si="8"/>
        <v>0</v>
      </c>
    </row>
    <row r="153" spans="2:10" x14ac:dyDescent="0.25">
      <c r="B153" s="1">
        <f t="shared" si="7"/>
        <v>126</v>
      </c>
      <c r="C153" s="30">
        <v>11.079999999999998</v>
      </c>
      <c r="E153" s="224" t="s">
        <v>35</v>
      </c>
      <c r="F153" s="61">
        <v>0</v>
      </c>
      <c r="G153" s="61">
        <v>0</v>
      </c>
      <c r="H153" s="225">
        <f t="shared" si="8"/>
        <v>0</v>
      </c>
    </row>
    <row r="154" spans="2:10" x14ac:dyDescent="0.25">
      <c r="B154" s="1">
        <f t="shared" si="7"/>
        <v>127</v>
      </c>
      <c r="C154" s="30">
        <v>11.089999999999998</v>
      </c>
      <c r="E154" s="224" t="s">
        <v>36</v>
      </c>
      <c r="F154" s="61">
        <v>0</v>
      </c>
      <c r="G154" s="61">
        <v>0</v>
      </c>
      <c r="H154" s="225">
        <f t="shared" si="8"/>
        <v>0</v>
      </c>
    </row>
    <row r="155" spans="2:10" x14ac:dyDescent="0.25">
      <c r="B155" s="1">
        <f t="shared" si="7"/>
        <v>128</v>
      </c>
      <c r="C155" s="30">
        <v>11.099999999999998</v>
      </c>
      <c r="E155" s="224" t="s">
        <v>37</v>
      </c>
      <c r="F155" s="61">
        <v>0</v>
      </c>
      <c r="G155" s="61">
        <v>0</v>
      </c>
      <c r="H155" s="225">
        <f t="shared" si="8"/>
        <v>0</v>
      </c>
    </row>
    <row r="156" spans="2:10" x14ac:dyDescent="0.25">
      <c r="B156" s="1">
        <f t="shared" si="7"/>
        <v>129</v>
      </c>
      <c r="C156" s="30">
        <v>11.109999999999998</v>
      </c>
      <c r="E156" s="224" t="s">
        <v>38</v>
      </c>
      <c r="F156" s="61">
        <v>-170818.57543166095</v>
      </c>
      <c r="G156" s="61">
        <v>0</v>
      </c>
      <c r="H156" s="225">
        <f t="shared" si="8"/>
        <v>226309.41855093057</v>
      </c>
    </row>
    <row r="157" spans="2:10" x14ac:dyDescent="0.25">
      <c r="B157" s="1">
        <f t="shared" si="7"/>
        <v>130</v>
      </c>
      <c r="C157" s="30">
        <v>11.119999999999997</v>
      </c>
      <c r="E157" s="224" t="s">
        <v>39</v>
      </c>
      <c r="F157" s="61">
        <v>0</v>
      </c>
      <c r="G157" s="61">
        <v>0</v>
      </c>
      <c r="H157" s="225">
        <f t="shared" si="8"/>
        <v>0</v>
      </c>
    </row>
    <row r="158" spans="2:10" x14ac:dyDescent="0.25">
      <c r="B158" s="1">
        <f t="shared" si="7"/>
        <v>131</v>
      </c>
      <c r="C158" s="30">
        <v>11.129999999999997</v>
      </c>
      <c r="E158" s="224" t="s">
        <v>40</v>
      </c>
      <c r="F158" s="61">
        <v>0</v>
      </c>
      <c r="G158" s="61">
        <v>0</v>
      </c>
      <c r="H158" s="225">
        <f t="shared" si="8"/>
        <v>0</v>
      </c>
    </row>
    <row r="159" spans="2:10" x14ac:dyDescent="0.25">
      <c r="B159" s="1">
        <f t="shared" si="7"/>
        <v>132</v>
      </c>
      <c r="C159" s="30">
        <v>11.139999999999997</v>
      </c>
      <c r="E159" s="224" t="s">
        <v>41</v>
      </c>
      <c r="F159" s="61">
        <v>0</v>
      </c>
      <c r="G159" s="61">
        <v>0</v>
      </c>
      <c r="H159" s="225">
        <f t="shared" si="8"/>
        <v>0</v>
      </c>
    </row>
    <row r="160" spans="2:10" x14ac:dyDescent="0.25">
      <c r="B160" s="1">
        <f t="shared" si="7"/>
        <v>133</v>
      </c>
      <c r="C160" s="30">
        <v>11.149999999999997</v>
      </c>
      <c r="E160" s="224" t="s">
        <v>42</v>
      </c>
      <c r="F160" s="61">
        <v>-1507463.1769666669</v>
      </c>
      <c r="G160" s="61">
        <v>0</v>
      </c>
      <c r="H160" s="225">
        <f t="shared" si="8"/>
        <v>1997166.3749341441</v>
      </c>
    </row>
    <row r="161" spans="2:8" x14ac:dyDescent="0.25">
      <c r="B161" s="1">
        <f t="shared" si="7"/>
        <v>134</v>
      </c>
      <c r="C161" s="30">
        <v>11.159999999999997</v>
      </c>
      <c r="E161" s="224" t="s">
        <v>43</v>
      </c>
      <c r="F161" s="61">
        <v>0</v>
      </c>
      <c r="G161" s="61">
        <v>0</v>
      </c>
      <c r="H161" s="225">
        <f t="shared" si="8"/>
        <v>0</v>
      </c>
    </row>
    <row r="162" spans="2:8" x14ac:dyDescent="0.25">
      <c r="B162" s="1">
        <f t="shared" si="7"/>
        <v>135</v>
      </c>
      <c r="C162" s="30">
        <v>11.169999999999996</v>
      </c>
      <c r="E162" s="224" t="s">
        <v>44</v>
      </c>
      <c r="F162" s="61">
        <v>0</v>
      </c>
      <c r="G162" s="61">
        <v>0</v>
      </c>
      <c r="H162" s="225">
        <f t="shared" si="8"/>
        <v>0</v>
      </c>
    </row>
    <row r="163" spans="2:8" x14ac:dyDescent="0.25">
      <c r="B163" s="1">
        <f t="shared" si="7"/>
        <v>136</v>
      </c>
      <c r="C163" s="30">
        <v>11.179999999999996</v>
      </c>
      <c r="E163" s="224" t="s">
        <v>45</v>
      </c>
      <c r="F163" s="61">
        <v>0</v>
      </c>
      <c r="G163" s="61">
        <v>0</v>
      </c>
      <c r="H163" s="225">
        <f t="shared" si="8"/>
        <v>0</v>
      </c>
    </row>
    <row r="164" spans="2:8" x14ac:dyDescent="0.25">
      <c r="B164" s="1">
        <f t="shared" si="7"/>
        <v>137</v>
      </c>
      <c r="C164" s="30">
        <v>11.189999999999996</v>
      </c>
      <c r="E164" s="224" t="s">
        <v>46</v>
      </c>
      <c r="F164" s="61">
        <v>0</v>
      </c>
      <c r="G164" s="61">
        <v>0</v>
      </c>
      <c r="H164" s="225">
        <f t="shared" si="8"/>
        <v>0</v>
      </c>
    </row>
    <row r="165" spans="2:8" x14ac:dyDescent="0.25">
      <c r="B165" s="1">
        <f t="shared" si="7"/>
        <v>138</v>
      </c>
      <c r="C165" s="30">
        <v>11.199999999999996</v>
      </c>
      <c r="E165" s="224" t="s">
        <v>47</v>
      </c>
      <c r="F165" s="61">
        <v>0</v>
      </c>
      <c r="G165" s="61">
        <v>0</v>
      </c>
      <c r="H165" s="225">
        <f t="shared" si="8"/>
        <v>0</v>
      </c>
    </row>
    <row r="166" spans="2:8" x14ac:dyDescent="0.25">
      <c r="B166" s="1">
        <f t="shared" si="7"/>
        <v>139</v>
      </c>
      <c r="C166" s="30">
        <v>11.209999999999996</v>
      </c>
      <c r="E166" s="224" t="s">
        <v>48</v>
      </c>
      <c r="F166" s="61">
        <v>0</v>
      </c>
      <c r="G166" s="61">
        <v>0</v>
      </c>
      <c r="H166" s="225">
        <f t="shared" si="8"/>
        <v>0</v>
      </c>
    </row>
    <row r="167" spans="2:8" x14ac:dyDescent="0.25">
      <c r="B167" s="1">
        <f t="shared" si="7"/>
        <v>140</v>
      </c>
      <c r="C167" s="30">
        <v>11.219999999999995</v>
      </c>
      <c r="E167" s="224" t="s">
        <v>49</v>
      </c>
      <c r="F167" s="61">
        <v>-20201328.953249488</v>
      </c>
      <c r="G167" s="61">
        <v>0</v>
      </c>
      <c r="H167" s="225">
        <f t="shared" si="8"/>
        <v>26763781.385092873</v>
      </c>
    </row>
    <row r="168" spans="2:8" x14ac:dyDescent="0.25">
      <c r="B168" s="1">
        <f t="shared" si="7"/>
        <v>141</v>
      </c>
      <c r="C168" s="30">
        <v>11.229999999999995</v>
      </c>
      <c r="E168" s="224" t="s">
        <v>50</v>
      </c>
      <c r="F168" s="61">
        <v>-122295.68415809781</v>
      </c>
      <c r="G168" s="61">
        <v>1101188.86890066</v>
      </c>
      <c r="H168" s="225">
        <f t="shared" si="8"/>
        <v>266481.90340418869</v>
      </c>
    </row>
    <row r="169" spans="2:8" x14ac:dyDescent="0.25">
      <c r="B169" s="1">
        <f t="shared" si="7"/>
        <v>142</v>
      </c>
      <c r="C169" s="30">
        <v>11.239999999999995</v>
      </c>
      <c r="E169" s="224" t="s">
        <v>51</v>
      </c>
      <c r="F169" s="61">
        <v>-3064004.1929178946</v>
      </c>
      <c r="G169" s="61">
        <v>-13882024.963412002</v>
      </c>
      <c r="H169" s="225">
        <f t="shared" si="8"/>
        <v>2742512.5371291176</v>
      </c>
    </row>
    <row r="170" spans="2:8" x14ac:dyDescent="0.25">
      <c r="B170" s="1">
        <f t="shared" si="7"/>
        <v>143</v>
      </c>
      <c r="C170" s="30">
        <v>11.249999999999995</v>
      </c>
      <c r="E170" s="224" t="s">
        <v>52</v>
      </c>
      <c r="F170" s="61">
        <v>-3687248.1967909643</v>
      </c>
      <c r="G170" s="61">
        <v>-15203.916388063459</v>
      </c>
      <c r="H170" s="225">
        <f t="shared" si="8"/>
        <v>4883617.7964491025</v>
      </c>
    </row>
    <row r="171" spans="2:8" x14ac:dyDescent="0.25">
      <c r="B171" s="1">
        <f t="shared" si="7"/>
        <v>144</v>
      </c>
      <c r="C171" s="30">
        <v>11.259999999999994</v>
      </c>
      <c r="E171" s="224" t="s">
        <v>53</v>
      </c>
      <c r="F171" s="61">
        <v>-518678.73011322715</v>
      </c>
      <c r="G171" s="61">
        <v>0</v>
      </c>
      <c r="H171" s="225">
        <f t="shared" si="8"/>
        <v>687172.81788607477</v>
      </c>
    </row>
    <row r="172" spans="2:8" x14ac:dyDescent="0.25">
      <c r="B172" s="1">
        <f t="shared" si="7"/>
        <v>145</v>
      </c>
      <c r="C172" s="30">
        <v>11.269999999999994</v>
      </c>
      <c r="E172" s="224" t="s">
        <v>54</v>
      </c>
      <c r="F172" s="61">
        <v>0</v>
      </c>
      <c r="G172" s="61">
        <v>0</v>
      </c>
      <c r="H172" s="225">
        <f t="shared" si="8"/>
        <v>0</v>
      </c>
    </row>
    <row r="173" spans="2:8" x14ac:dyDescent="0.25">
      <c r="B173" s="1">
        <f t="shared" si="7"/>
        <v>146</v>
      </c>
      <c r="C173" s="30">
        <v>11.279999999999994</v>
      </c>
      <c r="E173" s="224" t="s">
        <v>72</v>
      </c>
      <c r="F173" s="61">
        <v>0</v>
      </c>
      <c r="G173" s="61">
        <v>0</v>
      </c>
      <c r="H173" s="225">
        <f t="shared" si="8"/>
        <v>0</v>
      </c>
    </row>
    <row r="174" spans="2:8" x14ac:dyDescent="0.25">
      <c r="B174" s="1">
        <f t="shared" si="7"/>
        <v>147</v>
      </c>
      <c r="C174" s="30">
        <v>11.289999999999994</v>
      </c>
      <c r="E174" s="224" t="s">
        <v>61</v>
      </c>
      <c r="F174" s="61">
        <v>-6449140.184952898</v>
      </c>
      <c r="G174" s="61">
        <v>-84598856.734545663</v>
      </c>
      <c r="H174" s="225">
        <f t="shared" si="8"/>
        <v>519159.41123478732</v>
      </c>
    </row>
    <row r="175" spans="2:8" x14ac:dyDescent="0.25">
      <c r="B175" s="1">
        <f t="shared" si="7"/>
        <v>148</v>
      </c>
      <c r="C175" s="30">
        <v>11.299999999999994</v>
      </c>
      <c r="E175" s="224" t="s">
        <v>62</v>
      </c>
      <c r="F175" s="61">
        <v>1144017.0830004616</v>
      </c>
      <c r="G175" s="61">
        <v>1405861.9709620001</v>
      </c>
      <c r="H175" s="225">
        <f t="shared" si="8"/>
        <v>-1382294.6258412248</v>
      </c>
    </row>
    <row r="176" spans="2:8" x14ac:dyDescent="0.25">
      <c r="B176" s="1">
        <f t="shared" si="7"/>
        <v>149</v>
      </c>
      <c r="C176" s="30">
        <v>11.309999999999993</v>
      </c>
      <c r="E176" s="224" t="s">
        <v>63</v>
      </c>
      <c r="F176" s="61">
        <v>-5051659.0898694983</v>
      </c>
      <c r="G176" s="61">
        <v>50464041.097350001</v>
      </c>
      <c r="H176" s="225">
        <f t="shared" si="8"/>
        <v>11479693.896059701</v>
      </c>
    </row>
    <row r="177" spans="2:13" ht="31.5" x14ac:dyDescent="0.25">
      <c r="B177" s="1">
        <f t="shared" si="7"/>
        <v>150</v>
      </c>
      <c r="C177" s="30">
        <v>11.319999999999993</v>
      </c>
      <c r="E177" s="224" t="s">
        <v>64</v>
      </c>
      <c r="F177" s="61">
        <v>-1907857.6235</v>
      </c>
      <c r="G177" s="61">
        <v>3350331.7100000088</v>
      </c>
      <c r="H177" s="225">
        <f t="shared" si="8"/>
        <v>2845440.5517957723</v>
      </c>
    </row>
    <row r="178" spans="2:13" x14ac:dyDescent="0.25">
      <c r="B178" s="1">
        <f t="shared" si="7"/>
        <v>151</v>
      </c>
      <c r="C178" s="30">
        <v>11.329999999999993</v>
      </c>
      <c r="E178" s="224" t="s">
        <v>65</v>
      </c>
      <c r="F178" s="61">
        <v>-13133.149600000001</v>
      </c>
      <c r="G178" s="61">
        <v>-22062.284258000003</v>
      </c>
      <c r="H178" s="225">
        <f t="shared" si="8"/>
        <v>15306.670297372686</v>
      </c>
    </row>
    <row r="179" spans="2:13" x14ac:dyDescent="0.25">
      <c r="B179" s="1">
        <f t="shared" si="7"/>
        <v>152</v>
      </c>
      <c r="C179" s="30">
        <v>11.339999999999993</v>
      </c>
      <c r="E179" s="224" t="s">
        <v>66</v>
      </c>
      <c r="F179" s="61">
        <v>-3445641.2384552201</v>
      </c>
      <c r="G179" s="61">
        <v>13905841.451835997</v>
      </c>
      <c r="H179" s="225">
        <f t="shared" si="8"/>
        <v>5884066.7757550366</v>
      </c>
    </row>
    <row r="180" spans="2:13" ht="31.5" x14ac:dyDescent="0.25">
      <c r="B180" s="1">
        <f t="shared" si="7"/>
        <v>153</v>
      </c>
      <c r="C180" s="30">
        <v>11.479999999999999</v>
      </c>
      <c r="E180" s="224" t="s">
        <v>56</v>
      </c>
      <c r="F180" s="61">
        <v>-1658740.3896547803</v>
      </c>
      <c r="G180" s="61">
        <v>1059724.5648247197</v>
      </c>
      <c r="H180" s="225">
        <f t="shared" si="8"/>
        <v>2298111.2485227631</v>
      </c>
    </row>
    <row r="181" spans="2:13" x14ac:dyDescent="0.25">
      <c r="B181" s="1">
        <f t="shared" si="7"/>
        <v>154</v>
      </c>
      <c r="C181" s="30">
        <v>11.489999999999998</v>
      </c>
      <c r="E181" s="224" t="s">
        <v>57</v>
      </c>
      <c r="F181" s="61">
        <v>1152993.689038258</v>
      </c>
      <c r="G181" s="61">
        <v>-1675068.8795508228</v>
      </c>
      <c r="H181" s="225">
        <f t="shared" si="8"/>
        <v>-1686442.6793473999</v>
      </c>
    </row>
    <row r="182" spans="2:13" x14ac:dyDescent="0.25">
      <c r="B182" s="1">
        <f t="shared" si="7"/>
        <v>155</v>
      </c>
      <c r="C182" s="30">
        <v>11.499999999999998</v>
      </c>
      <c r="E182" s="224" t="s">
        <v>58</v>
      </c>
      <c r="F182" s="61">
        <v>0</v>
      </c>
      <c r="G182" s="61">
        <v>0</v>
      </c>
      <c r="H182" s="225">
        <f t="shared" si="8"/>
        <v>0</v>
      </c>
    </row>
    <row r="183" spans="2:13" x14ac:dyDescent="0.25">
      <c r="B183" s="1">
        <f t="shared" si="7"/>
        <v>156</v>
      </c>
      <c r="K183" s="235" t="s">
        <v>556</v>
      </c>
      <c r="L183" s="236">
        <v>-42109181.909054093</v>
      </c>
      <c r="M183" s="237">
        <f>+L183-F184</f>
        <v>0.18749628216028214</v>
      </c>
    </row>
    <row r="184" spans="2:13" ht="16.5" thickBot="1" x14ac:dyDescent="0.3">
      <c r="B184" s="1">
        <f t="shared" si="7"/>
        <v>157</v>
      </c>
      <c r="E184" s="234" t="s">
        <v>565</v>
      </c>
      <c r="F184" s="238">
        <f>SUM(F146:F183)</f>
        <v>-42109182.096550375</v>
      </c>
      <c r="G184" s="238">
        <f>SUM(G146:G183)</f>
        <v>-25807779.566054691</v>
      </c>
      <c r="H184" s="238">
        <f>SUM(H146:H183)</f>
        <v>53340344.116688862</v>
      </c>
      <c r="I184" s="239"/>
      <c r="K184" s="235" t="s">
        <v>556</v>
      </c>
      <c r="L184" s="236">
        <v>-25807780.780006427</v>
      </c>
      <c r="M184" s="237">
        <f>+L184-G184</f>
        <v>-1.2139517366886139</v>
      </c>
    </row>
    <row r="185" spans="2:13" ht="16.5" thickTop="1" x14ac:dyDescent="0.25">
      <c r="B185" s="1">
        <f t="shared" si="7"/>
        <v>158</v>
      </c>
      <c r="E185" s="245"/>
      <c r="F185" s="225"/>
      <c r="G185" s="225"/>
      <c r="H185" s="234"/>
      <c r="K185" s="235" t="s">
        <v>556</v>
      </c>
      <c r="L185" s="236">
        <v>53340343.753129147</v>
      </c>
      <c r="M185" s="237">
        <f>+L185-H184</f>
        <v>-0.36355971544981003</v>
      </c>
    </row>
    <row r="186" spans="2:13" x14ac:dyDescent="0.25">
      <c r="B186" s="1">
        <f t="shared" si="7"/>
        <v>159</v>
      </c>
      <c r="F186" s="246"/>
      <c r="G186" s="246"/>
      <c r="H186" s="241"/>
    </row>
    <row r="187" spans="2:13" ht="16.5" thickBot="1" x14ac:dyDescent="0.3">
      <c r="B187" s="1">
        <f t="shared" si="7"/>
        <v>160</v>
      </c>
      <c r="E187" s="4" t="s">
        <v>561</v>
      </c>
      <c r="F187" s="247">
        <f>F141+F184</f>
        <v>-34324849.049373776</v>
      </c>
      <c r="G187" s="247">
        <f>G141+G184</f>
        <v>110542005.40880163</v>
      </c>
      <c r="H187" s="247">
        <f>H141+H184</f>
        <v>55961315.150144204</v>
      </c>
      <c r="I187" s="247">
        <f>H139+I184</f>
        <v>0</v>
      </c>
    </row>
    <row r="189" spans="2:13" x14ac:dyDescent="0.25">
      <c r="C189" s="356" t="s">
        <v>566</v>
      </c>
      <c r="D189" s="356"/>
      <c r="E189" s="356"/>
      <c r="F189" s="356"/>
      <c r="G189" s="356"/>
      <c r="H189" s="356"/>
    </row>
    <row r="190" spans="2:13" x14ac:dyDescent="0.25">
      <c r="C190" s="209"/>
      <c r="D190" s="209"/>
      <c r="E190" s="209"/>
      <c r="F190" s="219" t="s">
        <v>547</v>
      </c>
      <c r="G190" s="219"/>
      <c r="H190" s="219"/>
      <c r="I190" s="219"/>
    </row>
    <row r="191" spans="2:13" x14ac:dyDescent="0.25">
      <c r="B191" s="216" t="s">
        <v>25</v>
      </c>
      <c r="C191" s="217" t="s">
        <v>548</v>
      </c>
      <c r="D191" s="217" t="s">
        <v>549</v>
      </c>
      <c r="E191" s="218" t="s">
        <v>550</v>
      </c>
      <c r="F191" s="219" t="s">
        <v>551</v>
      </c>
      <c r="G191" s="219" t="s">
        <v>552</v>
      </c>
      <c r="H191" s="219" t="s">
        <v>553</v>
      </c>
      <c r="I191" s="220" t="s">
        <v>515</v>
      </c>
      <c r="J191" s="220" t="s">
        <v>554</v>
      </c>
    </row>
    <row r="192" spans="2:13" x14ac:dyDescent="0.25">
      <c r="B192" s="1">
        <f>B187+1</f>
        <v>161</v>
      </c>
      <c r="C192" s="30">
        <v>11.01</v>
      </c>
      <c r="E192" s="224" t="s">
        <v>28</v>
      </c>
      <c r="F192" s="61">
        <f t="array" ref="F192:F228">TRANSPOSE('A-RR Cross-Reference 2024'!F248:AP248)</f>
        <v>3128779.7254074709</v>
      </c>
      <c r="G192" s="61">
        <f t="array" ref="G192:G228">TRANSPOSE('A-RR Cross-Reference 2024'!F491:AP491)</f>
        <v>0</v>
      </c>
      <c r="H192" s="225">
        <f>-(F192-(G192*$I$192))/$J$192</f>
        <v>-4145171.6749281874</v>
      </c>
      <c r="I192" s="165">
        <v>7.1599999999999997E-2</v>
      </c>
      <c r="J192" s="2">
        <v>0.75480100000000006</v>
      </c>
    </row>
    <row r="193" spans="2:8" x14ac:dyDescent="0.25">
      <c r="B193" s="1">
        <f>B192+1</f>
        <v>162</v>
      </c>
      <c r="C193" s="30">
        <v>11.02</v>
      </c>
      <c r="E193" s="224" t="s">
        <v>29</v>
      </c>
      <c r="F193" s="61">
        <v>0</v>
      </c>
      <c r="G193" s="61">
        <v>0</v>
      </c>
      <c r="H193" s="225">
        <f t="shared" ref="H193:H228" si="9">-(F193-(G193*$I$192))/$J$192</f>
        <v>0</v>
      </c>
    </row>
    <row r="194" spans="2:8" x14ac:dyDescent="0.25">
      <c r="B194" s="1">
        <f t="shared" ref="B194:B233" si="10">B193+1</f>
        <v>163</v>
      </c>
      <c r="C194" s="30">
        <v>11.03</v>
      </c>
      <c r="E194" s="224" t="s">
        <v>30</v>
      </c>
      <c r="F194" s="61">
        <v>0</v>
      </c>
      <c r="G194" s="61">
        <v>0</v>
      </c>
      <c r="H194" s="225">
        <f t="shared" si="9"/>
        <v>0</v>
      </c>
    </row>
    <row r="195" spans="2:8" x14ac:dyDescent="0.25">
      <c r="B195" s="1">
        <f t="shared" si="10"/>
        <v>164</v>
      </c>
      <c r="C195" s="30">
        <v>11.04</v>
      </c>
      <c r="E195" s="224" t="s">
        <v>31</v>
      </c>
      <c r="F195" s="61">
        <v>527842.51771800278</v>
      </c>
      <c r="G195" s="61">
        <v>6797605.0150674582</v>
      </c>
      <c r="H195" s="225">
        <f t="shared" si="9"/>
        <v>-54496.481376114782</v>
      </c>
    </row>
    <row r="196" spans="2:8" x14ac:dyDescent="0.25">
      <c r="B196" s="1">
        <f t="shared" si="10"/>
        <v>165</v>
      </c>
      <c r="C196" s="30">
        <v>11.049999999999999</v>
      </c>
      <c r="E196" s="224" t="s">
        <v>32</v>
      </c>
      <c r="F196" s="61">
        <v>461108.44557288941</v>
      </c>
      <c r="G196" s="61">
        <v>0</v>
      </c>
      <c r="H196" s="225">
        <f t="shared" si="9"/>
        <v>-610900.68186566967</v>
      </c>
    </row>
    <row r="197" spans="2:8" x14ac:dyDescent="0.25">
      <c r="B197" s="1">
        <f t="shared" si="10"/>
        <v>166</v>
      </c>
      <c r="C197" s="30">
        <v>11.059999999999999</v>
      </c>
      <c r="E197" s="224" t="s">
        <v>33</v>
      </c>
      <c r="F197" s="61">
        <v>0</v>
      </c>
      <c r="G197" s="61">
        <v>0</v>
      </c>
      <c r="H197" s="225">
        <f t="shared" si="9"/>
        <v>0</v>
      </c>
    </row>
    <row r="198" spans="2:8" x14ac:dyDescent="0.25">
      <c r="B198" s="1">
        <f t="shared" si="10"/>
        <v>167</v>
      </c>
      <c r="C198" s="30">
        <v>11.069999999999999</v>
      </c>
      <c r="E198" s="224" t="s">
        <v>34</v>
      </c>
      <c r="F198" s="61">
        <v>0</v>
      </c>
      <c r="G198" s="61">
        <v>0</v>
      </c>
      <c r="H198" s="225">
        <f t="shared" si="9"/>
        <v>0</v>
      </c>
    </row>
    <row r="199" spans="2:8" x14ac:dyDescent="0.25">
      <c r="B199" s="1">
        <f t="shared" si="10"/>
        <v>168</v>
      </c>
      <c r="C199" s="30">
        <v>11.079999999999998</v>
      </c>
      <c r="E199" s="224" t="s">
        <v>35</v>
      </c>
      <c r="F199" s="61">
        <v>0</v>
      </c>
      <c r="G199" s="61">
        <v>0</v>
      </c>
      <c r="H199" s="225">
        <f t="shared" si="9"/>
        <v>0</v>
      </c>
    </row>
    <row r="200" spans="2:8" x14ac:dyDescent="0.25">
      <c r="B200" s="1">
        <f t="shared" si="10"/>
        <v>169</v>
      </c>
      <c r="C200" s="30">
        <v>11.089999999999998</v>
      </c>
      <c r="E200" s="224" t="s">
        <v>36</v>
      </c>
      <c r="F200" s="61">
        <v>0</v>
      </c>
      <c r="G200" s="61">
        <v>0</v>
      </c>
      <c r="H200" s="225">
        <f t="shared" si="9"/>
        <v>0</v>
      </c>
    </row>
    <row r="201" spans="2:8" x14ac:dyDescent="0.25">
      <c r="B201" s="1">
        <f t="shared" si="10"/>
        <v>170</v>
      </c>
      <c r="C201" s="30">
        <v>11.099999999999998</v>
      </c>
      <c r="E201" s="224" t="s">
        <v>37</v>
      </c>
      <c r="F201" s="61">
        <v>0</v>
      </c>
      <c r="G201" s="61">
        <v>0</v>
      </c>
      <c r="H201" s="225">
        <f t="shared" si="9"/>
        <v>0</v>
      </c>
    </row>
    <row r="202" spans="2:8" x14ac:dyDescent="0.25">
      <c r="B202" s="1">
        <f t="shared" si="10"/>
        <v>171</v>
      </c>
      <c r="C202" s="30">
        <v>11.109999999999998</v>
      </c>
      <c r="E202" s="224" t="s">
        <v>38</v>
      </c>
      <c r="F202" s="61">
        <v>-524530.6720035621</v>
      </c>
      <c r="G202" s="61">
        <v>0</v>
      </c>
      <c r="H202" s="225">
        <f t="shared" si="9"/>
        <v>694925.77779250697</v>
      </c>
    </row>
    <row r="203" spans="2:8" x14ac:dyDescent="0.25">
      <c r="B203" s="1">
        <f t="shared" si="10"/>
        <v>172</v>
      </c>
      <c r="C203" s="30">
        <v>11.119999999999997</v>
      </c>
      <c r="E203" s="224" t="s">
        <v>39</v>
      </c>
      <c r="F203" s="61">
        <v>0</v>
      </c>
      <c r="G203" s="61">
        <v>0</v>
      </c>
      <c r="H203" s="225">
        <f t="shared" si="9"/>
        <v>0</v>
      </c>
    </row>
    <row r="204" spans="2:8" x14ac:dyDescent="0.25">
      <c r="B204" s="1">
        <f t="shared" si="10"/>
        <v>173</v>
      </c>
      <c r="C204" s="30">
        <v>11.129999999999997</v>
      </c>
      <c r="E204" s="224" t="s">
        <v>40</v>
      </c>
      <c r="F204" s="61">
        <v>0</v>
      </c>
      <c r="G204" s="61">
        <v>0</v>
      </c>
      <c r="H204" s="225">
        <f t="shared" si="9"/>
        <v>0</v>
      </c>
    </row>
    <row r="205" spans="2:8" x14ac:dyDescent="0.25">
      <c r="B205" s="1">
        <f t="shared" si="10"/>
        <v>174</v>
      </c>
      <c r="C205" s="30">
        <v>11.139999999999997</v>
      </c>
      <c r="E205" s="224" t="s">
        <v>41</v>
      </c>
      <c r="F205" s="61">
        <v>0</v>
      </c>
      <c r="G205" s="61">
        <v>0</v>
      </c>
      <c r="H205" s="225">
        <f t="shared" si="9"/>
        <v>0</v>
      </c>
    </row>
    <row r="206" spans="2:8" x14ac:dyDescent="0.25">
      <c r="B206" s="1">
        <f t="shared" si="10"/>
        <v>175</v>
      </c>
      <c r="C206" s="30">
        <v>11.149999999999997</v>
      </c>
      <c r="E206" s="224" t="s">
        <v>42</v>
      </c>
      <c r="F206" s="61">
        <v>0</v>
      </c>
      <c r="G206" s="61">
        <v>0</v>
      </c>
      <c r="H206" s="225">
        <f t="shared" si="9"/>
        <v>0</v>
      </c>
    </row>
    <row r="207" spans="2:8" x14ac:dyDescent="0.25">
      <c r="B207" s="1">
        <f t="shared" si="10"/>
        <v>176</v>
      </c>
      <c r="C207" s="30">
        <v>11.159999999999997</v>
      </c>
      <c r="E207" s="224" t="s">
        <v>43</v>
      </c>
      <c r="F207" s="61">
        <v>0</v>
      </c>
      <c r="G207" s="61">
        <v>0</v>
      </c>
      <c r="H207" s="225">
        <f t="shared" si="9"/>
        <v>0</v>
      </c>
    </row>
    <row r="208" spans="2:8" x14ac:dyDescent="0.25">
      <c r="B208" s="1">
        <f t="shared" si="10"/>
        <v>177</v>
      </c>
      <c r="C208" s="30">
        <v>11.169999999999996</v>
      </c>
      <c r="E208" s="224" t="s">
        <v>44</v>
      </c>
      <c r="F208" s="61">
        <v>0</v>
      </c>
      <c r="G208" s="61">
        <v>0</v>
      </c>
      <c r="H208" s="225">
        <f t="shared" si="9"/>
        <v>0</v>
      </c>
    </row>
    <row r="209" spans="2:8" x14ac:dyDescent="0.25">
      <c r="B209" s="1">
        <f t="shared" si="10"/>
        <v>178</v>
      </c>
      <c r="C209" s="30">
        <v>11.179999999999996</v>
      </c>
      <c r="E209" s="224" t="s">
        <v>45</v>
      </c>
      <c r="F209" s="61">
        <v>0</v>
      </c>
      <c r="G209" s="61">
        <v>0</v>
      </c>
      <c r="H209" s="225">
        <f t="shared" si="9"/>
        <v>0</v>
      </c>
    </row>
    <row r="210" spans="2:8" x14ac:dyDescent="0.25">
      <c r="B210" s="1">
        <f t="shared" si="10"/>
        <v>179</v>
      </c>
      <c r="C210" s="30">
        <v>11.189999999999996</v>
      </c>
      <c r="E210" s="224" t="s">
        <v>46</v>
      </c>
      <c r="F210" s="61">
        <v>0</v>
      </c>
      <c r="G210" s="61">
        <v>0</v>
      </c>
      <c r="H210" s="225">
        <f t="shared" si="9"/>
        <v>0</v>
      </c>
    </row>
    <row r="211" spans="2:8" x14ac:dyDescent="0.25">
      <c r="B211" s="1">
        <f t="shared" si="10"/>
        <v>180</v>
      </c>
      <c r="C211" s="30">
        <v>11.199999999999996</v>
      </c>
      <c r="E211" s="224" t="s">
        <v>47</v>
      </c>
      <c r="F211" s="61">
        <v>0</v>
      </c>
      <c r="G211" s="61">
        <v>0</v>
      </c>
      <c r="H211" s="225">
        <f t="shared" si="9"/>
        <v>0</v>
      </c>
    </row>
    <row r="212" spans="2:8" x14ac:dyDescent="0.25">
      <c r="B212" s="1">
        <f t="shared" si="10"/>
        <v>181</v>
      </c>
      <c r="C212" s="30">
        <v>11.209999999999996</v>
      </c>
      <c r="E212" s="224" t="s">
        <v>48</v>
      </c>
      <c r="F212" s="61">
        <v>0</v>
      </c>
      <c r="G212" s="61">
        <v>0</v>
      </c>
      <c r="H212" s="225">
        <f t="shared" si="9"/>
        <v>0</v>
      </c>
    </row>
    <row r="213" spans="2:8" x14ac:dyDescent="0.25">
      <c r="B213" s="1">
        <f t="shared" si="10"/>
        <v>182</v>
      </c>
      <c r="C213" s="30">
        <v>11.219999999999995</v>
      </c>
      <c r="E213" s="224" t="s">
        <v>49</v>
      </c>
      <c r="F213" s="61">
        <v>-4900723.8571788361</v>
      </c>
      <c r="G213" s="61">
        <v>0</v>
      </c>
      <c r="H213" s="225">
        <f t="shared" si="9"/>
        <v>6492736.3068925925</v>
      </c>
    </row>
    <row r="214" spans="2:8" x14ac:dyDescent="0.25">
      <c r="B214" s="1">
        <f t="shared" si="10"/>
        <v>183</v>
      </c>
      <c r="C214" s="30">
        <v>11.229999999999995</v>
      </c>
      <c r="E214" s="224" t="s">
        <v>50</v>
      </c>
      <c r="F214" s="61">
        <v>-1345252.5257390761</v>
      </c>
      <c r="G214" s="61">
        <v>-10011818.034171246</v>
      </c>
      <c r="H214" s="225">
        <f t="shared" si="9"/>
        <v>832545.73654832842</v>
      </c>
    </row>
    <row r="215" spans="2:8" x14ac:dyDescent="0.25">
      <c r="B215" s="1">
        <f t="shared" si="10"/>
        <v>184</v>
      </c>
      <c r="C215" s="30">
        <v>11.239999999999995</v>
      </c>
      <c r="E215" s="224" t="s">
        <v>51</v>
      </c>
      <c r="F215" s="61">
        <v>-1084921.6791461043</v>
      </c>
      <c r="G215" s="61">
        <v>-53855630.635200016</v>
      </c>
      <c r="H215" s="225">
        <f t="shared" si="9"/>
        <v>-3671353.7400377272</v>
      </c>
    </row>
    <row r="216" spans="2:8" x14ac:dyDescent="0.25">
      <c r="B216" s="1">
        <f t="shared" si="10"/>
        <v>185</v>
      </c>
      <c r="C216" s="30">
        <v>11.249999999999995</v>
      </c>
      <c r="E216" s="224" t="s">
        <v>52</v>
      </c>
      <c r="F216" s="61">
        <v>0</v>
      </c>
      <c r="G216" s="61">
        <v>-3527374.5424600434</v>
      </c>
      <c r="H216" s="225">
        <f t="shared" si="9"/>
        <v>-334604.77296683373</v>
      </c>
    </row>
    <row r="217" spans="2:8" x14ac:dyDescent="0.25">
      <c r="B217" s="1">
        <f t="shared" si="10"/>
        <v>186</v>
      </c>
      <c r="C217" s="30">
        <v>11.259999999999994</v>
      </c>
      <c r="E217" s="224" t="s">
        <v>53</v>
      </c>
      <c r="F217" s="61">
        <v>0</v>
      </c>
      <c r="G217" s="61">
        <v>0</v>
      </c>
      <c r="H217" s="225">
        <f t="shared" si="9"/>
        <v>0</v>
      </c>
    </row>
    <row r="218" spans="2:8" x14ac:dyDescent="0.25">
      <c r="B218" s="1">
        <f t="shared" si="10"/>
        <v>187</v>
      </c>
      <c r="C218" s="30">
        <v>11.269999999999994</v>
      </c>
      <c r="E218" s="224" t="s">
        <v>54</v>
      </c>
      <c r="F218" s="61">
        <v>0</v>
      </c>
      <c r="G218" s="61">
        <v>0</v>
      </c>
      <c r="H218" s="225">
        <f t="shared" si="9"/>
        <v>0</v>
      </c>
    </row>
    <row r="219" spans="2:8" x14ac:dyDescent="0.25">
      <c r="B219" s="1">
        <f t="shared" si="10"/>
        <v>188</v>
      </c>
      <c r="C219" s="30">
        <v>11.28</v>
      </c>
      <c r="E219" s="224" t="s">
        <v>60</v>
      </c>
      <c r="F219" s="61">
        <v>0</v>
      </c>
      <c r="G219" s="61">
        <v>0</v>
      </c>
      <c r="H219" s="225">
        <f t="shared" si="9"/>
        <v>0</v>
      </c>
    </row>
    <row r="220" spans="2:8" x14ac:dyDescent="0.25">
      <c r="B220" s="1">
        <f t="shared" si="10"/>
        <v>189</v>
      </c>
      <c r="C220" s="30">
        <v>11.29</v>
      </c>
      <c r="E220" s="224" t="s">
        <v>61</v>
      </c>
      <c r="F220" s="61">
        <v>6419401.3748969426</v>
      </c>
      <c r="G220" s="61">
        <v>-159209516.20228267</v>
      </c>
      <c r="H220" s="225">
        <f t="shared" si="9"/>
        <v>-23607285.542785954</v>
      </c>
    </row>
    <row r="221" spans="2:8" x14ac:dyDescent="0.25">
      <c r="B221" s="1">
        <f t="shared" si="10"/>
        <v>190</v>
      </c>
      <c r="C221" s="30">
        <v>11.3</v>
      </c>
      <c r="E221" s="224" t="s">
        <v>62</v>
      </c>
      <c r="F221" s="61">
        <v>470086.55034856114</v>
      </c>
      <c r="G221" s="61">
        <v>3310956.651052</v>
      </c>
      <c r="H221" s="225">
        <f t="shared" si="9"/>
        <v>-308719.85348885064</v>
      </c>
    </row>
    <row r="222" spans="2:8" x14ac:dyDescent="0.25">
      <c r="B222" s="1">
        <f t="shared" si="10"/>
        <v>191</v>
      </c>
      <c r="C222" s="30">
        <v>11.31</v>
      </c>
      <c r="E222" s="224" t="s">
        <v>63</v>
      </c>
      <c r="F222" s="61">
        <v>-9139192.2593092602</v>
      </c>
      <c r="G222" s="61">
        <v>189104466.91669208</v>
      </c>
      <c r="H222" s="225">
        <f t="shared" si="9"/>
        <v>30046425.601641238</v>
      </c>
    </row>
    <row r="223" spans="2:8" ht="31.5" x14ac:dyDescent="0.25">
      <c r="B223" s="1">
        <f t="shared" si="10"/>
        <v>192</v>
      </c>
      <c r="C223" s="30">
        <v>11.32</v>
      </c>
      <c r="E223" s="224" t="s">
        <v>64</v>
      </c>
      <c r="F223" s="61">
        <v>-1838394.7642000094</v>
      </c>
      <c r="G223" s="61">
        <v>77458744.219999999</v>
      </c>
      <c r="H223" s="225">
        <f t="shared" si="9"/>
        <v>9783295.0014003795</v>
      </c>
    </row>
    <row r="224" spans="2:8" x14ac:dyDescent="0.25">
      <c r="B224" s="1">
        <f t="shared" si="10"/>
        <v>193</v>
      </c>
      <c r="C224" s="30">
        <v>11.33</v>
      </c>
      <c r="E224" s="224" t="s">
        <v>65</v>
      </c>
      <c r="F224" s="61">
        <v>-160444.97844180002</v>
      </c>
      <c r="G224" s="61">
        <v>1890121.0194599999</v>
      </c>
      <c r="H224" s="225">
        <f t="shared" si="9"/>
        <v>391861.75354184216</v>
      </c>
    </row>
    <row r="225" spans="2:13" x14ac:dyDescent="0.25">
      <c r="B225" s="1">
        <f t="shared" si="10"/>
        <v>194</v>
      </c>
      <c r="C225" s="30">
        <v>11.34</v>
      </c>
      <c r="E225" s="224" t="s">
        <v>66</v>
      </c>
      <c r="F225" s="61">
        <v>-4503763.3320869179</v>
      </c>
      <c r="G225" s="61">
        <v>35683924.218823999</v>
      </c>
      <c r="H225" s="225">
        <f t="shared" si="9"/>
        <v>9351779.2188334633</v>
      </c>
    </row>
    <row r="226" spans="2:13" ht="31.5" x14ac:dyDescent="0.25">
      <c r="B226" s="1">
        <f t="shared" si="10"/>
        <v>195</v>
      </c>
      <c r="C226" s="30">
        <v>11.48</v>
      </c>
      <c r="E226" s="224" t="s">
        <v>56</v>
      </c>
      <c r="F226" s="61">
        <v>0</v>
      </c>
      <c r="G226" s="61">
        <v>-423889.82592988736</v>
      </c>
      <c r="H226" s="225">
        <f t="shared" si="9"/>
        <v>-40209.951413127339</v>
      </c>
    </row>
    <row r="227" spans="2:13" x14ac:dyDescent="0.25">
      <c r="B227" s="1">
        <f t="shared" si="10"/>
        <v>196</v>
      </c>
      <c r="C227" s="30">
        <v>11.49</v>
      </c>
      <c r="E227" s="224" t="s">
        <v>57</v>
      </c>
      <c r="F227" s="61">
        <v>3458981.0671147741</v>
      </c>
      <c r="G227" s="61">
        <v>-1109560.2062269687</v>
      </c>
      <c r="H227" s="225">
        <f t="shared" si="9"/>
        <v>-4687892.0111136911</v>
      </c>
    </row>
    <row r="228" spans="2:13" x14ac:dyDescent="0.25">
      <c r="B228" s="1">
        <f t="shared" si="10"/>
        <v>197</v>
      </c>
      <c r="C228" s="30">
        <v>11.5</v>
      </c>
      <c r="E228" s="224" t="s">
        <v>58</v>
      </c>
      <c r="F228" s="61">
        <v>0</v>
      </c>
      <c r="G228" s="61">
        <v>0</v>
      </c>
      <c r="H228" s="225">
        <f t="shared" si="9"/>
        <v>0</v>
      </c>
    </row>
    <row r="229" spans="2:13" x14ac:dyDescent="0.25">
      <c r="B229" s="1">
        <f t="shared" si="10"/>
        <v>198</v>
      </c>
      <c r="K229" s="235" t="s">
        <v>556</v>
      </c>
      <c r="L229" s="236">
        <v>-9031024.3870468792</v>
      </c>
      <c r="M229" s="237">
        <f>+L229-F230</f>
        <v>4.6566128730773926E-8</v>
      </c>
    </row>
    <row r="230" spans="2:13" ht="16.5" thickBot="1" x14ac:dyDescent="0.3">
      <c r="B230" s="1">
        <f t="shared" si="10"/>
        <v>199</v>
      </c>
      <c r="E230" s="234" t="s">
        <v>567</v>
      </c>
      <c r="F230" s="238">
        <f>SUM(F192:F229)</f>
        <v>-9031024.3870469257</v>
      </c>
      <c r="G230" s="238">
        <f>SUM(G192:G229)</f>
        <v>86108028.594824702</v>
      </c>
      <c r="H230" s="238">
        <f>SUM(H192:H229)</f>
        <v>20132934.686674193</v>
      </c>
      <c r="I230" s="239"/>
      <c r="K230" s="235" t="s">
        <v>556</v>
      </c>
      <c r="L230" s="236">
        <v>86108019.714825258</v>
      </c>
      <c r="M230" s="237">
        <f>+L230-G230</f>
        <v>-8.8799994438886642</v>
      </c>
    </row>
    <row r="231" spans="2:13" ht="16.5" thickTop="1" x14ac:dyDescent="0.25">
      <c r="B231" s="1">
        <f t="shared" si="10"/>
        <v>200</v>
      </c>
      <c r="E231" s="245"/>
      <c r="F231" s="225"/>
      <c r="G231" s="225"/>
      <c r="H231" s="234"/>
      <c r="K231" s="235" t="s">
        <v>556</v>
      </c>
      <c r="L231" s="236">
        <v>20132933.844322369</v>
      </c>
      <c r="M231" s="237">
        <f>+L231-H230</f>
        <v>-0.84235182404518127</v>
      </c>
    </row>
    <row r="232" spans="2:13" x14ac:dyDescent="0.25">
      <c r="B232" s="1">
        <f t="shared" si="10"/>
        <v>201</v>
      </c>
      <c r="F232" s="246"/>
      <c r="G232" s="246"/>
      <c r="H232" s="241"/>
    </row>
    <row r="233" spans="2:13" ht="16.5" thickBot="1" x14ac:dyDescent="0.3">
      <c r="B233" s="1">
        <f t="shared" si="10"/>
        <v>202</v>
      </c>
      <c r="E233" s="4" t="s">
        <v>561</v>
      </c>
      <c r="F233" s="247">
        <f>F187+F230</f>
        <v>-43355873.436420701</v>
      </c>
      <c r="G233" s="247">
        <f t="shared" ref="G233:H233" si="11">G187+G230</f>
        <v>196650034.00362635</v>
      </c>
      <c r="H233" s="247">
        <f t="shared" si="11"/>
        <v>76094249.836818397</v>
      </c>
      <c r="I233" s="247">
        <f>I185+I230</f>
        <v>0</v>
      </c>
    </row>
    <row r="235" spans="2:13" x14ac:dyDescent="0.25">
      <c r="C235" s="356" t="s">
        <v>568</v>
      </c>
      <c r="D235" s="356"/>
      <c r="E235" s="356"/>
      <c r="F235" s="356"/>
      <c r="G235" s="356"/>
      <c r="H235" s="356"/>
    </row>
    <row r="236" spans="2:13" x14ac:dyDescent="0.25">
      <c r="C236" s="209"/>
      <c r="D236" s="209"/>
      <c r="E236" s="209"/>
      <c r="F236" s="219" t="s">
        <v>547</v>
      </c>
      <c r="G236" s="219"/>
      <c r="H236" s="219"/>
    </row>
    <row r="237" spans="2:13" x14ac:dyDescent="0.25">
      <c r="B237" s="216" t="s">
        <v>25</v>
      </c>
      <c r="C237" s="217" t="s">
        <v>548</v>
      </c>
      <c r="D237" s="217" t="s">
        <v>549</v>
      </c>
      <c r="E237" s="218" t="s">
        <v>550</v>
      </c>
      <c r="F237" s="219" t="s">
        <v>551</v>
      </c>
      <c r="G237" s="219" t="s">
        <v>552</v>
      </c>
      <c r="H237" s="219" t="s">
        <v>553</v>
      </c>
      <c r="I237" s="220" t="s">
        <v>515</v>
      </c>
      <c r="J237" s="220" t="s">
        <v>554</v>
      </c>
    </row>
    <row r="238" spans="2:13" x14ac:dyDescent="0.25">
      <c r="B238" s="1">
        <f>B233+1</f>
        <v>203</v>
      </c>
      <c r="C238" s="30">
        <v>11.01</v>
      </c>
      <c r="E238" s="224" t="s">
        <v>28</v>
      </c>
      <c r="F238" s="61">
        <f t="array" ref="F238:F274">TRANSPOSE('A-RR Cross-Reference 2025'!F248:AP248)</f>
        <v>0</v>
      </c>
      <c r="G238" s="61">
        <f t="array" ref="G238:G274">TRANSPOSE('A-RR Cross-Reference 2025'!F491:AP491)</f>
        <v>0</v>
      </c>
      <c r="H238" s="225" t="e">
        <f>-(F238-(G238*$I$238))/$J$238</f>
        <v>#DIV/0!</v>
      </c>
      <c r="I238" s="165">
        <v>0</v>
      </c>
      <c r="J238" s="2">
        <v>0</v>
      </c>
    </row>
    <row r="239" spans="2:13" x14ac:dyDescent="0.25">
      <c r="B239" s="1">
        <f>B238+1</f>
        <v>204</v>
      </c>
      <c r="C239" s="30">
        <v>11.02</v>
      </c>
      <c r="E239" s="224" t="s">
        <v>29</v>
      </c>
      <c r="F239" s="61">
        <v>0</v>
      </c>
      <c r="G239" s="61">
        <v>0</v>
      </c>
      <c r="H239" s="225" t="e">
        <f t="shared" ref="H239:H274" si="12">-(F239-(G239*$I$238))/$J$238</f>
        <v>#DIV/0!</v>
      </c>
    </row>
    <row r="240" spans="2:13" x14ac:dyDescent="0.25">
      <c r="B240" s="1">
        <f t="shared" ref="B240:B279" si="13">B239+1</f>
        <v>205</v>
      </c>
      <c r="C240" s="30">
        <v>11.03</v>
      </c>
      <c r="E240" s="224" t="s">
        <v>30</v>
      </c>
      <c r="F240" s="61">
        <v>0</v>
      </c>
      <c r="G240" s="61">
        <v>0</v>
      </c>
      <c r="H240" s="225" t="e">
        <f t="shared" si="12"/>
        <v>#DIV/0!</v>
      </c>
    </row>
    <row r="241" spans="2:8" x14ac:dyDescent="0.25">
      <c r="B241" s="1">
        <f t="shared" si="13"/>
        <v>206</v>
      </c>
      <c r="C241" s="30">
        <v>11.04</v>
      </c>
      <c r="E241" s="224" t="s">
        <v>31</v>
      </c>
      <c r="F241" s="61">
        <v>0</v>
      </c>
      <c r="G241" s="61">
        <v>0</v>
      </c>
      <c r="H241" s="225" t="e">
        <f t="shared" si="12"/>
        <v>#DIV/0!</v>
      </c>
    </row>
    <row r="242" spans="2:8" x14ac:dyDescent="0.25">
      <c r="B242" s="1">
        <f t="shared" si="13"/>
        <v>207</v>
      </c>
      <c r="C242" s="30">
        <v>11.049999999999999</v>
      </c>
      <c r="E242" s="224" t="s">
        <v>32</v>
      </c>
      <c r="F242" s="61">
        <v>0</v>
      </c>
      <c r="G242" s="61">
        <v>0</v>
      </c>
      <c r="H242" s="225" t="e">
        <f t="shared" si="12"/>
        <v>#DIV/0!</v>
      </c>
    </row>
    <row r="243" spans="2:8" x14ac:dyDescent="0.25">
      <c r="B243" s="1">
        <f t="shared" si="13"/>
        <v>208</v>
      </c>
      <c r="C243" s="30">
        <v>11.059999999999999</v>
      </c>
      <c r="E243" s="224" t="s">
        <v>33</v>
      </c>
      <c r="F243" s="61">
        <v>0</v>
      </c>
      <c r="G243" s="61">
        <v>0</v>
      </c>
      <c r="H243" s="225" t="e">
        <f t="shared" si="12"/>
        <v>#DIV/0!</v>
      </c>
    </row>
    <row r="244" spans="2:8" x14ac:dyDescent="0.25">
      <c r="B244" s="1">
        <f t="shared" si="13"/>
        <v>209</v>
      </c>
      <c r="C244" s="30">
        <v>11.069999999999999</v>
      </c>
      <c r="E244" s="224" t="s">
        <v>34</v>
      </c>
      <c r="F244" s="61">
        <v>0</v>
      </c>
      <c r="G244" s="61">
        <v>0</v>
      </c>
      <c r="H244" s="225" t="e">
        <f t="shared" si="12"/>
        <v>#DIV/0!</v>
      </c>
    </row>
    <row r="245" spans="2:8" x14ac:dyDescent="0.25">
      <c r="B245" s="1">
        <f t="shared" si="13"/>
        <v>210</v>
      </c>
      <c r="C245" s="30">
        <v>11.079999999999998</v>
      </c>
      <c r="E245" s="224" t="s">
        <v>35</v>
      </c>
      <c r="F245" s="61">
        <v>0</v>
      </c>
      <c r="G245" s="61">
        <v>0</v>
      </c>
      <c r="H245" s="225" t="e">
        <f t="shared" si="12"/>
        <v>#DIV/0!</v>
      </c>
    </row>
    <row r="246" spans="2:8" x14ac:dyDescent="0.25">
      <c r="B246" s="1">
        <f t="shared" si="13"/>
        <v>211</v>
      </c>
      <c r="C246" s="30">
        <v>11.089999999999998</v>
      </c>
      <c r="E246" s="224" t="s">
        <v>36</v>
      </c>
      <c r="F246" s="61">
        <v>0</v>
      </c>
      <c r="G246" s="61">
        <v>0</v>
      </c>
      <c r="H246" s="225" t="e">
        <f t="shared" si="12"/>
        <v>#DIV/0!</v>
      </c>
    </row>
    <row r="247" spans="2:8" x14ac:dyDescent="0.25">
      <c r="B247" s="1">
        <f t="shared" si="13"/>
        <v>212</v>
      </c>
      <c r="C247" s="30">
        <v>11.099999999999998</v>
      </c>
      <c r="E247" s="224" t="s">
        <v>37</v>
      </c>
      <c r="F247" s="61">
        <v>0</v>
      </c>
      <c r="G247" s="61">
        <v>0</v>
      </c>
      <c r="H247" s="225" t="e">
        <f t="shared" si="12"/>
        <v>#DIV/0!</v>
      </c>
    </row>
    <row r="248" spans="2:8" x14ac:dyDescent="0.25">
      <c r="B248" s="1">
        <f t="shared" si="13"/>
        <v>213</v>
      </c>
      <c r="C248" s="30">
        <v>11.109999999999998</v>
      </c>
      <c r="E248" s="224" t="s">
        <v>38</v>
      </c>
      <c r="F248" s="61">
        <v>0</v>
      </c>
      <c r="G248" s="61">
        <v>0</v>
      </c>
      <c r="H248" s="225" t="e">
        <f t="shared" si="12"/>
        <v>#DIV/0!</v>
      </c>
    </row>
    <row r="249" spans="2:8" x14ac:dyDescent="0.25">
      <c r="B249" s="1">
        <f t="shared" si="13"/>
        <v>214</v>
      </c>
      <c r="C249" s="30">
        <v>11.119999999999997</v>
      </c>
      <c r="E249" s="224" t="s">
        <v>39</v>
      </c>
      <c r="F249" s="61">
        <v>0</v>
      </c>
      <c r="G249" s="61">
        <v>0</v>
      </c>
      <c r="H249" s="225" t="e">
        <f t="shared" si="12"/>
        <v>#DIV/0!</v>
      </c>
    </row>
    <row r="250" spans="2:8" x14ac:dyDescent="0.25">
      <c r="B250" s="1">
        <f t="shared" si="13"/>
        <v>215</v>
      </c>
      <c r="C250" s="30">
        <v>11.129999999999997</v>
      </c>
      <c r="E250" s="224" t="s">
        <v>40</v>
      </c>
      <c r="F250" s="61">
        <v>0</v>
      </c>
      <c r="G250" s="61">
        <v>0</v>
      </c>
      <c r="H250" s="225" t="e">
        <f t="shared" si="12"/>
        <v>#DIV/0!</v>
      </c>
    </row>
    <row r="251" spans="2:8" x14ac:dyDescent="0.25">
      <c r="B251" s="1">
        <f t="shared" si="13"/>
        <v>216</v>
      </c>
      <c r="C251" s="30">
        <v>11.139999999999997</v>
      </c>
      <c r="E251" s="224" t="s">
        <v>41</v>
      </c>
      <c r="F251" s="61">
        <v>0</v>
      </c>
      <c r="G251" s="61">
        <v>0</v>
      </c>
      <c r="H251" s="225" t="e">
        <f t="shared" si="12"/>
        <v>#DIV/0!</v>
      </c>
    </row>
    <row r="252" spans="2:8" x14ac:dyDescent="0.25">
      <c r="B252" s="1">
        <f t="shared" si="13"/>
        <v>217</v>
      </c>
      <c r="C252" s="30">
        <v>11.149999999999997</v>
      </c>
      <c r="E252" s="224" t="s">
        <v>42</v>
      </c>
      <c r="F252" s="61">
        <v>0</v>
      </c>
      <c r="G252" s="61">
        <v>0</v>
      </c>
      <c r="H252" s="225" t="e">
        <f t="shared" si="12"/>
        <v>#DIV/0!</v>
      </c>
    </row>
    <row r="253" spans="2:8" x14ac:dyDescent="0.25">
      <c r="B253" s="1">
        <f t="shared" si="13"/>
        <v>218</v>
      </c>
      <c r="C253" s="30">
        <v>11.159999999999997</v>
      </c>
      <c r="E253" s="224" t="s">
        <v>43</v>
      </c>
      <c r="F253" s="61">
        <v>0</v>
      </c>
      <c r="G253" s="61">
        <v>0</v>
      </c>
      <c r="H253" s="225" t="e">
        <f t="shared" si="12"/>
        <v>#DIV/0!</v>
      </c>
    </row>
    <row r="254" spans="2:8" x14ac:dyDescent="0.25">
      <c r="B254" s="1">
        <f t="shared" si="13"/>
        <v>219</v>
      </c>
      <c r="C254" s="30">
        <v>11.169999999999996</v>
      </c>
      <c r="E254" s="224" t="s">
        <v>44</v>
      </c>
      <c r="F254" s="61">
        <v>0</v>
      </c>
      <c r="G254" s="61">
        <v>0</v>
      </c>
      <c r="H254" s="225" t="e">
        <f t="shared" si="12"/>
        <v>#DIV/0!</v>
      </c>
    </row>
    <row r="255" spans="2:8" x14ac:dyDescent="0.25">
      <c r="B255" s="1">
        <f t="shared" si="13"/>
        <v>220</v>
      </c>
      <c r="C255" s="30">
        <v>11.179999999999996</v>
      </c>
      <c r="E255" s="224" t="s">
        <v>45</v>
      </c>
      <c r="F255" s="61">
        <v>0</v>
      </c>
      <c r="G255" s="61">
        <v>0</v>
      </c>
      <c r="H255" s="225" t="e">
        <f t="shared" si="12"/>
        <v>#DIV/0!</v>
      </c>
    </row>
    <row r="256" spans="2:8" x14ac:dyDescent="0.25">
      <c r="B256" s="1">
        <f t="shared" si="13"/>
        <v>221</v>
      </c>
      <c r="C256" s="30">
        <v>11.189999999999996</v>
      </c>
      <c r="E256" s="224" t="s">
        <v>46</v>
      </c>
      <c r="F256" s="61">
        <v>0</v>
      </c>
      <c r="G256" s="61">
        <v>0</v>
      </c>
      <c r="H256" s="225" t="e">
        <f t="shared" si="12"/>
        <v>#DIV/0!</v>
      </c>
    </row>
    <row r="257" spans="2:8" x14ac:dyDescent="0.25">
      <c r="B257" s="1">
        <f t="shared" si="13"/>
        <v>222</v>
      </c>
      <c r="C257" s="30">
        <v>11.199999999999996</v>
      </c>
      <c r="E257" s="224" t="s">
        <v>47</v>
      </c>
      <c r="F257" s="61">
        <v>0</v>
      </c>
      <c r="G257" s="61">
        <v>0</v>
      </c>
      <c r="H257" s="225" t="e">
        <f t="shared" si="12"/>
        <v>#DIV/0!</v>
      </c>
    </row>
    <row r="258" spans="2:8" x14ac:dyDescent="0.25">
      <c r="B258" s="1">
        <f t="shared" si="13"/>
        <v>223</v>
      </c>
      <c r="C258" s="30">
        <v>11.209999999999996</v>
      </c>
      <c r="E258" s="224" t="s">
        <v>48</v>
      </c>
      <c r="F258" s="61">
        <v>0</v>
      </c>
      <c r="G258" s="61">
        <v>0</v>
      </c>
      <c r="H258" s="225" t="e">
        <f t="shared" si="12"/>
        <v>#DIV/0!</v>
      </c>
    </row>
    <row r="259" spans="2:8" x14ac:dyDescent="0.25">
      <c r="B259" s="1">
        <f t="shared" si="13"/>
        <v>224</v>
      </c>
      <c r="C259" s="30">
        <v>11.219999999999995</v>
      </c>
      <c r="E259" s="224" t="s">
        <v>49</v>
      </c>
      <c r="F259" s="61">
        <v>0</v>
      </c>
      <c r="G259" s="61">
        <v>0</v>
      </c>
      <c r="H259" s="225" t="e">
        <f t="shared" si="12"/>
        <v>#DIV/0!</v>
      </c>
    </row>
    <row r="260" spans="2:8" x14ac:dyDescent="0.25">
      <c r="B260" s="1">
        <f t="shared" si="13"/>
        <v>225</v>
      </c>
      <c r="C260" s="30">
        <v>11.229999999999995</v>
      </c>
      <c r="E260" s="224" t="s">
        <v>50</v>
      </c>
      <c r="F260" s="61">
        <v>0</v>
      </c>
      <c r="G260" s="61">
        <v>0</v>
      </c>
      <c r="H260" s="225" t="e">
        <f t="shared" si="12"/>
        <v>#DIV/0!</v>
      </c>
    </row>
    <row r="261" spans="2:8" x14ac:dyDescent="0.25">
      <c r="B261" s="1">
        <f t="shared" si="13"/>
        <v>226</v>
      </c>
      <c r="C261" s="30">
        <v>11.239999999999995</v>
      </c>
      <c r="E261" s="224" t="s">
        <v>51</v>
      </c>
      <c r="F261" s="61">
        <v>0</v>
      </c>
      <c r="G261" s="61">
        <v>0</v>
      </c>
      <c r="H261" s="225" t="e">
        <f t="shared" si="12"/>
        <v>#DIV/0!</v>
      </c>
    </row>
    <row r="262" spans="2:8" x14ac:dyDescent="0.25">
      <c r="B262" s="1">
        <f t="shared" si="13"/>
        <v>227</v>
      </c>
      <c r="C262" s="30">
        <v>11.249999999999995</v>
      </c>
      <c r="E262" s="224" t="s">
        <v>52</v>
      </c>
      <c r="F262" s="61">
        <v>0</v>
      </c>
      <c r="G262" s="61">
        <v>0</v>
      </c>
      <c r="H262" s="225" t="e">
        <f t="shared" si="12"/>
        <v>#DIV/0!</v>
      </c>
    </row>
    <row r="263" spans="2:8" x14ac:dyDescent="0.25">
      <c r="B263" s="1">
        <f t="shared" si="13"/>
        <v>228</v>
      </c>
      <c r="C263" s="30">
        <v>11.259999999999994</v>
      </c>
      <c r="E263" s="224" t="s">
        <v>53</v>
      </c>
      <c r="F263" s="61">
        <v>0</v>
      </c>
      <c r="G263" s="61">
        <v>0</v>
      </c>
      <c r="H263" s="225" t="e">
        <f t="shared" si="12"/>
        <v>#DIV/0!</v>
      </c>
    </row>
    <row r="264" spans="2:8" x14ac:dyDescent="0.25">
      <c r="B264" s="1">
        <f t="shared" si="13"/>
        <v>229</v>
      </c>
      <c r="C264" s="30">
        <v>11.269999999999994</v>
      </c>
      <c r="E264" s="224" t="s">
        <v>54</v>
      </c>
      <c r="F264" s="61">
        <v>0</v>
      </c>
      <c r="G264" s="61">
        <v>0</v>
      </c>
      <c r="H264" s="225" t="e">
        <f t="shared" si="12"/>
        <v>#DIV/0!</v>
      </c>
    </row>
    <row r="265" spans="2:8" x14ac:dyDescent="0.25">
      <c r="B265" s="1">
        <f t="shared" si="13"/>
        <v>230</v>
      </c>
      <c r="C265" s="30">
        <v>11.28</v>
      </c>
      <c r="E265" s="224" t="s">
        <v>60</v>
      </c>
      <c r="F265" s="61">
        <v>0</v>
      </c>
      <c r="G265" s="61">
        <v>0</v>
      </c>
      <c r="H265" s="225" t="e">
        <f t="shared" si="12"/>
        <v>#DIV/0!</v>
      </c>
    </row>
    <row r="266" spans="2:8" x14ac:dyDescent="0.25">
      <c r="B266" s="1">
        <f t="shared" si="13"/>
        <v>231</v>
      </c>
      <c r="C266" s="30">
        <v>11.29</v>
      </c>
      <c r="E266" s="224" t="s">
        <v>61</v>
      </c>
      <c r="F266" s="61">
        <v>0</v>
      </c>
      <c r="G266" s="61">
        <v>0</v>
      </c>
      <c r="H266" s="225" t="e">
        <f t="shared" si="12"/>
        <v>#DIV/0!</v>
      </c>
    </row>
    <row r="267" spans="2:8" x14ac:dyDescent="0.25">
      <c r="B267" s="1">
        <f t="shared" si="13"/>
        <v>232</v>
      </c>
      <c r="C267" s="30">
        <v>11.3</v>
      </c>
      <c r="E267" s="224" t="s">
        <v>62</v>
      </c>
      <c r="F267" s="61">
        <v>0</v>
      </c>
      <c r="G267" s="61">
        <v>0</v>
      </c>
      <c r="H267" s="225" t="e">
        <f t="shared" si="12"/>
        <v>#DIV/0!</v>
      </c>
    </row>
    <row r="268" spans="2:8" x14ac:dyDescent="0.25">
      <c r="B268" s="1">
        <f t="shared" si="13"/>
        <v>233</v>
      </c>
      <c r="C268" s="30">
        <v>11.31</v>
      </c>
      <c r="E268" s="224" t="s">
        <v>63</v>
      </c>
      <c r="F268" s="61">
        <v>0</v>
      </c>
      <c r="G268" s="61">
        <v>0</v>
      </c>
      <c r="H268" s="225" t="e">
        <f t="shared" si="12"/>
        <v>#DIV/0!</v>
      </c>
    </row>
    <row r="269" spans="2:8" ht="31.5" x14ac:dyDescent="0.25">
      <c r="B269" s="1">
        <f t="shared" si="13"/>
        <v>234</v>
      </c>
      <c r="C269" s="30">
        <v>11.32</v>
      </c>
      <c r="E269" s="224" t="s">
        <v>64</v>
      </c>
      <c r="F269" s="61">
        <v>0</v>
      </c>
      <c r="G269" s="61">
        <v>0</v>
      </c>
      <c r="H269" s="225" t="e">
        <f t="shared" si="12"/>
        <v>#DIV/0!</v>
      </c>
    </row>
    <row r="270" spans="2:8" x14ac:dyDescent="0.25">
      <c r="B270" s="1">
        <f t="shared" si="13"/>
        <v>235</v>
      </c>
      <c r="C270" s="30">
        <v>11.33</v>
      </c>
      <c r="E270" s="224" t="s">
        <v>65</v>
      </c>
      <c r="F270" s="61">
        <v>0</v>
      </c>
      <c r="G270" s="61">
        <v>0</v>
      </c>
      <c r="H270" s="225" t="e">
        <f t="shared" si="12"/>
        <v>#DIV/0!</v>
      </c>
    </row>
    <row r="271" spans="2:8" x14ac:dyDescent="0.25">
      <c r="B271" s="1">
        <f t="shared" si="13"/>
        <v>236</v>
      </c>
      <c r="C271" s="30">
        <v>11.34</v>
      </c>
      <c r="E271" s="224" t="s">
        <v>66</v>
      </c>
      <c r="F271" s="61">
        <v>0</v>
      </c>
      <c r="G271" s="61">
        <v>0</v>
      </c>
      <c r="H271" s="225" t="e">
        <f t="shared" si="12"/>
        <v>#DIV/0!</v>
      </c>
    </row>
    <row r="272" spans="2:8" ht="31.5" x14ac:dyDescent="0.25">
      <c r="B272" s="1">
        <f t="shared" si="13"/>
        <v>237</v>
      </c>
      <c r="C272" s="30">
        <v>11.48</v>
      </c>
      <c r="E272" s="224" t="s">
        <v>56</v>
      </c>
      <c r="F272" s="61">
        <v>0</v>
      </c>
      <c r="G272" s="61">
        <v>0</v>
      </c>
      <c r="H272" s="225" t="e">
        <f t="shared" si="12"/>
        <v>#DIV/0!</v>
      </c>
    </row>
    <row r="273" spans="2:13" x14ac:dyDescent="0.25">
      <c r="B273" s="1">
        <f t="shared" si="13"/>
        <v>238</v>
      </c>
      <c r="C273" s="30">
        <v>11.49</v>
      </c>
      <c r="E273" s="224" t="s">
        <v>57</v>
      </c>
      <c r="F273" s="61">
        <v>0</v>
      </c>
      <c r="G273" s="61">
        <v>0</v>
      </c>
      <c r="H273" s="225" t="e">
        <f t="shared" si="12"/>
        <v>#DIV/0!</v>
      </c>
    </row>
    <row r="274" spans="2:13" x14ac:dyDescent="0.25">
      <c r="B274" s="1">
        <f t="shared" si="13"/>
        <v>239</v>
      </c>
      <c r="C274" s="30">
        <v>11.5</v>
      </c>
      <c r="E274" s="224" t="s">
        <v>58</v>
      </c>
      <c r="F274" s="61">
        <v>0</v>
      </c>
      <c r="G274" s="61">
        <v>0</v>
      </c>
      <c r="H274" s="225" t="e">
        <f t="shared" si="12"/>
        <v>#DIV/0!</v>
      </c>
    </row>
    <row r="275" spans="2:13" x14ac:dyDescent="0.25">
      <c r="B275" s="1">
        <f t="shared" si="13"/>
        <v>240</v>
      </c>
      <c r="K275" s="235" t="s">
        <v>556</v>
      </c>
      <c r="L275" s="236">
        <v>0</v>
      </c>
      <c r="M275" s="237">
        <f>+L275-F276</f>
        <v>0</v>
      </c>
    </row>
    <row r="276" spans="2:13" ht="16.5" thickBot="1" x14ac:dyDescent="0.3">
      <c r="B276" s="1">
        <f t="shared" si="13"/>
        <v>241</v>
      </c>
      <c r="D276" s="234"/>
      <c r="E276" s="234" t="s">
        <v>569</v>
      </c>
      <c r="F276" s="238">
        <f>SUM(F238:F275)</f>
        <v>0</v>
      </c>
      <c r="G276" s="238">
        <f>SUM(G238:G275)</f>
        <v>0</v>
      </c>
      <c r="H276" s="238" t="e">
        <f>SUM(H238:H275)</f>
        <v>#DIV/0!</v>
      </c>
      <c r="I276" s="239"/>
      <c r="K276" s="235" t="s">
        <v>556</v>
      </c>
      <c r="L276" s="236">
        <v>0</v>
      </c>
      <c r="M276" s="237">
        <f>+L276-G276</f>
        <v>0</v>
      </c>
    </row>
    <row r="277" spans="2:13" ht="16.5" thickTop="1" x14ac:dyDescent="0.25">
      <c r="B277" s="1">
        <f t="shared" si="13"/>
        <v>242</v>
      </c>
      <c r="D277" s="245"/>
      <c r="E277" s="245"/>
      <c r="F277" s="225"/>
      <c r="G277" s="225"/>
      <c r="H277" s="234"/>
      <c r="K277" s="235" t="s">
        <v>556</v>
      </c>
      <c r="L277" s="236">
        <v>0</v>
      </c>
      <c r="M277" s="237" t="e">
        <f>+L277-H276</f>
        <v>#DIV/0!</v>
      </c>
    </row>
    <row r="278" spans="2:13" x14ac:dyDescent="0.25">
      <c r="B278" s="1">
        <f t="shared" si="13"/>
        <v>243</v>
      </c>
      <c r="F278" s="246"/>
      <c r="G278" s="246"/>
      <c r="H278" s="241"/>
    </row>
    <row r="279" spans="2:13" ht="16.5" thickBot="1" x14ac:dyDescent="0.3">
      <c r="B279" s="1">
        <f t="shared" si="13"/>
        <v>244</v>
      </c>
      <c r="D279" s="4"/>
      <c r="E279" s="4" t="s">
        <v>561</v>
      </c>
      <c r="F279" s="247">
        <f>F233+F276</f>
        <v>-43355873.436420701</v>
      </c>
      <c r="G279" s="247">
        <f>G233+G276</f>
        <v>196650034.00362635</v>
      </c>
      <c r="H279" s="247" t="e">
        <f>H233+H276</f>
        <v>#DIV/0!</v>
      </c>
      <c r="I279" s="247">
        <f>I231+I276</f>
        <v>0</v>
      </c>
    </row>
  </sheetData>
  <mergeCells count="17">
    <mergeCell ref="C97:H97"/>
    <mergeCell ref="A1:D1"/>
    <mergeCell ref="B2:H2"/>
    <mergeCell ref="C4:H4"/>
    <mergeCell ref="C5:H5"/>
    <mergeCell ref="C6:H6"/>
    <mergeCell ref="C7:H7"/>
    <mergeCell ref="C8:H8"/>
    <mergeCell ref="C11:H11"/>
    <mergeCell ref="F12:I12"/>
    <mergeCell ref="C49:H49"/>
    <mergeCell ref="F50:I50"/>
    <mergeCell ref="F98:I98"/>
    <mergeCell ref="C143:H143"/>
    <mergeCell ref="F144:I144"/>
    <mergeCell ref="C189:H189"/>
    <mergeCell ref="C235:H235"/>
  </mergeCells>
  <pageMargins left="0.7" right="0.7" top="0.75" bottom="0.75" header="0.3" footer="0.3"/>
  <pageSetup scale="50" fitToHeight="5" orientation="landscape" r:id="rId1"/>
  <headerFooter>
    <oddFooter>&amp;R&amp;A
 Page &amp;P of &amp;N</oddFooter>
  </headerFooter>
  <rowBreaks count="5" manualBreakCount="5">
    <brk id="48" min="1" max="9" man="1"/>
    <brk id="96" min="1" max="9" man="1"/>
    <brk id="142" min="1" max="9" man="1"/>
    <brk id="188" min="1" max="9" man="1"/>
    <brk id="234" min="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2"/>
  <sheetViews>
    <sheetView zoomScale="80" zoomScaleNormal="80" workbookViewId="0">
      <selection activeCell="F39" sqref="F39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0" width="18.140625" style="2" customWidth="1"/>
    <col min="11" max="11" width="19.5703125" style="2" bestFit="1" customWidth="1"/>
    <col min="12" max="16384" width="8.5703125" style="2"/>
  </cols>
  <sheetData>
    <row r="1" spans="1:11" x14ac:dyDescent="0.25">
      <c r="A1" s="338" t="str">
        <f>Cover!A24</f>
        <v>Most Current Version as of:</v>
      </c>
      <c r="B1" s="338"/>
      <c r="C1" s="338"/>
      <c r="D1" s="13" t="str">
        <f>Cover!A25</f>
        <v>August 2021</v>
      </c>
    </row>
    <row r="2" spans="1:11" ht="26.25" x14ac:dyDescent="0.4">
      <c r="B2" s="339" t="s">
        <v>570</v>
      </c>
      <c r="C2" s="339"/>
      <c r="D2" s="339"/>
      <c r="E2" s="339"/>
      <c r="F2" s="339"/>
      <c r="G2" s="339"/>
      <c r="H2" s="339"/>
      <c r="I2" s="339"/>
      <c r="J2" s="339"/>
      <c r="K2" s="339"/>
    </row>
    <row r="4" spans="1:11" x14ac:dyDescent="0.25">
      <c r="C4" s="356" t="s">
        <v>571</v>
      </c>
      <c r="D4" s="356"/>
      <c r="E4" s="356"/>
      <c r="F4" s="356"/>
      <c r="G4" s="356"/>
      <c r="H4" s="356"/>
      <c r="I4" s="356"/>
      <c r="J4" s="356"/>
      <c r="K4" s="356"/>
    </row>
    <row r="5" spans="1:11" x14ac:dyDescent="0.25">
      <c r="C5" s="358" t="s">
        <v>572</v>
      </c>
      <c r="D5" s="358"/>
      <c r="E5" s="358"/>
      <c r="F5" s="358"/>
      <c r="G5" s="358"/>
      <c r="H5" s="358"/>
      <c r="I5" s="358"/>
      <c r="J5" s="358"/>
      <c r="K5" s="358"/>
    </row>
    <row r="6" spans="1:11" x14ac:dyDescent="0.25">
      <c r="C6" s="358" t="s">
        <v>542</v>
      </c>
      <c r="D6" s="358"/>
      <c r="E6" s="358"/>
      <c r="F6" s="358"/>
      <c r="G6" s="358"/>
      <c r="H6" s="358"/>
      <c r="I6" s="358"/>
      <c r="J6" s="358"/>
      <c r="K6" s="358"/>
    </row>
    <row r="7" spans="1:11" x14ac:dyDescent="0.25">
      <c r="C7" s="358" t="s">
        <v>543</v>
      </c>
      <c r="D7" s="358"/>
      <c r="E7" s="358" t="s">
        <v>544</v>
      </c>
      <c r="F7" s="358"/>
      <c r="G7" s="358"/>
      <c r="H7" s="358"/>
      <c r="I7" s="358"/>
      <c r="J7" s="358"/>
      <c r="K7" s="358"/>
    </row>
    <row r="8" spans="1:11" x14ac:dyDescent="0.25">
      <c r="C8" s="357" t="s">
        <v>573</v>
      </c>
      <c r="D8" s="357"/>
      <c r="E8" s="357"/>
      <c r="F8" s="357"/>
      <c r="G8" s="357"/>
      <c r="H8" s="357"/>
      <c r="I8" s="357"/>
      <c r="J8" s="357"/>
      <c r="K8" s="357"/>
    </row>
    <row r="9" spans="1:11" x14ac:dyDescent="0.25">
      <c r="C9" s="213"/>
      <c r="D9" s="213"/>
      <c r="E9" s="213"/>
      <c r="F9" s="213"/>
      <c r="G9" s="213"/>
      <c r="H9" s="213"/>
      <c r="I9" s="213"/>
      <c r="J9" s="213"/>
      <c r="K9" s="213"/>
    </row>
    <row r="10" spans="1:11" ht="16.5" thickBot="1" x14ac:dyDescent="0.3">
      <c r="B10" s="19" t="s">
        <v>19</v>
      </c>
      <c r="C10" s="249" t="s">
        <v>20</v>
      </c>
      <c r="D10" s="19" t="s">
        <v>21</v>
      </c>
      <c r="E10" s="19" t="s">
        <v>525</v>
      </c>
      <c r="F10" s="19" t="s">
        <v>526</v>
      </c>
      <c r="G10" s="19" t="s">
        <v>527</v>
      </c>
      <c r="H10" s="19" t="s">
        <v>528</v>
      </c>
      <c r="I10" s="19" t="s">
        <v>529</v>
      </c>
      <c r="J10" s="19" t="s">
        <v>530</v>
      </c>
      <c r="K10" s="19" t="s">
        <v>531</v>
      </c>
    </row>
    <row r="11" spans="1:11" ht="48" thickBot="1" x14ac:dyDescent="0.3">
      <c r="B11" s="2" t="s">
        <v>25</v>
      </c>
      <c r="C11" s="250"/>
      <c r="D11" s="251" t="s">
        <v>590</v>
      </c>
      <c r="E11" s="251" t="s">
        <v>591</v>
      </c>
      <c r="F11" s="251" t="s">
        <v>592</v>
      </c>
      <c r="G11" s="251" t="s">
        <v>593</v>
      </c>
      <c r="H11" s="251" t="s">
        <v>594</v>
      </c>
      <c r="I11" s="251" t="s">
        <v>595</v>
      </c>
      <c r="J11" s="251" t="s">
        <v>596</v>
      </c>
      <c r="K11" s="252" t="s">
        <v>532</v>
      </c>
    </row>
    <row r="12" spans="1:11" x14ac:dyDescent="0.25">
      <c r="B12" s="1">
        <v>1</v>
      </c>
      <c r="C12" s="2" t="s">
        <v>552</v>
      </c>
      <c r="D12" s="253">
        <v>1595702129.1704721</v>
      </c>
      <c r="E12" s="253">
        <v>678142434.10450172</v>
      </c>
      <c r="F12" s="253">
        <v>110750299.71781532</v>
      </c>
      <c r="G12" s="253">
        <v>55550933.969145849</v>
      </c>
      <c r="H12" s="253">
        <v>5540599.2065387918</v>
      </c>
      <c r="I12" s="253">
        <v>56129007.326902598</v>
      </c>
      <c r="J12" s="253">
        <v>4119180.4636233547</v>
      </c>
      <c r="K12" s="254">
        <f>SUM(D12:J12)</f>
        <v>2505934583.9589996</v>
      </c>
    </row>
    <row r="13" spans="1:11" x14ac:dyDescent="0.25">
      <c r="B13" s="1">
        <f>B12+1</f>
        <v>2</v>
      </c>
      <c r="C13" s="2" t="s">
        <v>574</v>
      </c>
      <c r="D13" s="255">
        <v>7.1599999999999997E-2</v>
      </c>
      <c r="E13" s="255">
        <v>7.1599999999999997E-2</v>
      </c>
      <c r="F13" s="255">
        <v>7.1599999999999997E-2</v>
      </c>
      <c r="G13" s="255">
        <v>7.1599999999999997E-2</v>
      </c>
      <c r="H13" s="255">
        <v>7.1599999999999997E-2</v>
      </c>
      <c r="I13" s="255">
        <v>7.1599999999999997E-2</v>
      </c>
      <c r="J13" s="255">
        <v>7.1599999999999997E-2</v>
      </c>
      <c r="K13" s="255">
        <v>7.1599999999999997E-2</v>
      </c>
    </row>
    <row r="14" spans="1:11" x14ac:dyDescent="0.25">
      <c r="B14" s="1">
        <f t="shared" ref="B14:B32" si="0">B13+1</f>
        <v>3</v>
      </c>
      <c r="C14" s="2" t="s">
        <v>575</v>
      </c>
      <c r="D14" s="254">
        <f>D12*D13</f>
        <v>114252272.44860581</v>
      </c>
      <c r="E14" s="254">
        <f t="shared" ref="E14:J14" si="1">E12*E13</f>
        <v>48554998.281882323</v>
      </c>
      <c r="F14" s="254">
        <f t="shared" si="1"/>
        <v>7929721.4597955765</v>
      </c>
      <c r="G14" s="254">
        <f t="shared" si="1"/>
        <v>3977446.8721908429</v>
      </c>
      <c r="H14" s="254">
        <f t="shared" si="1"/>
        <v>396706.9031881775</v>
      </c>
      <c r="I14" s="254">
        <f t="shared" si="1"/>
        <v>4018836.9246062259</v>
      </c>
      <c r="J14" s="254">
        <f t="shared" si="1"/>
        <v>294933.32119543216</v>
      </c>
      <c r="K14" s="254">
        <f>SUM(D14:J14)</f>
        <v>179424916.21146435</v>
      </c>
    </row>
    <row r="15" spans="1:11" x14ac:dyDescent="0.25">
      <c r="B15" s="1">
        <f t="shared" si="0"/>
        <v>4</v>
      </c>
      <c r="C15" s="2" t="s">
        <v>576</v>
      </c>
      <c r="D15" s="253">
        <v>250867514.21830228</v>
      </c>
      <c r="E15" s="253">
        <v>93074854.644122586</v>
      </c>
      <c r="F15" s="253">
        <v>16104948.258069804</v>
      </c>
      <c r="G15" s="253">
        <v>8224167.4570276393</v>
      </c>
      <c r="H15" s="253">
        <v>871006.34997403016</v>
      </c>
      <c r="I15" s="253">
        <v>8580533.4855231885</v>
      </c>
      <c r="J15" s="253">
        <v>832645.29960797599</v>
      </c>
      <c r="K15" s="254">
        <f>SUM(D15:J15)</f>
        <v>378555669.71262747</v>
      </c>
    </row>
    <row r="16" spans="1:11" x14ac:dyDescent="0.25">
      <c r="B16" s="1">
        <f t="shared" si="0"/>
        <v>5</v>
      </c>
      <c r="C16" s="2" t="s">
        <v>577</v>
      </c>
      <c r="D16" s="253">
        <v>373297420.9992581</v>
      </c>
      <c r="E16" s="253">
        <v>111447505.45597909</v>
      </c>
      <c r="F16" s="253">
        <v>20319434.254857861</v>
      </c>
      <c r="G16" s="253">
        <v>8687820.1476234887</v>
      </c>
      <c r="H16" s="253">
        <v>1496483.2606782606</v>
      </c>
      <c r="I16" s="253">
        <v>5695388.7906901389</v>
      </c>
      <c r="J16" s="253">
        <v>1679324.4523564125</v>
      </c>
      <c r="K16" s="254">
        <f>SUM(D16:J16)</f>
        <v>522623377.36144328</v>
      </c>
    </row>
    <row r="17" spans="2:11" x14ac:dyDescent="0.25">
      <c r="B17" s="1">
        <f t="shared" si="0"/>
        <v>6</v>
      </c>
      <c r="C17" s="2" t="s">
        <v>578</v>
      </c>
      <c r="D17" s="253">
        <f>D16-D15</f>
        <v>122429906.78095582</v>
      </c>
      <c r="E17" s="253">
        <f t="shared" ref="E17:J17" si="2">E16-E15</f>
        <v>18372650.811856508</v>
      </c>
      <c r="F17" s="253">
        <f t="shared" si="2"/>
        <v>4214485.9967880566</v>
      </c>
      <c r="G17" s="253">
        <f t="shared" si="2"/>
        <v>463652.69059584942</v>
      </c>
      <c r="H17" s="253">
        <f t="shared" si="2"/>
        <v>625476.91070423042</v>
      </c>
      <c r="I17" s="253">
        <f t="shared" si="2"/>
        <v>-2885144.6948330496</v>
      </c>
      <c r="J17" s="253">
        <f t="shared" si="2"/>
        <v>846679.15274843655</v>
      </c>
      <c r="K17" s="254">
        <f>SUM(D17:J17)</f>
        <v>144067707.64881584</v>
      </c>
    </row>
    <row r="18" spans="2:11" x14ac:dyDescent="0.25">
      <c r="B18" s="1">
        <f t="shared" si="0"/>
        <v>7</v>
      </c>
      <c r="C18" s="2" t="s">
        <v>579</v>
      </c>
      <c r="D18" s="253">
        <f>D14-D17</f>
        <v>-8177634.3323500156</v>
      </c>
      <c r="E18" s="253">
        <f t="shared" ref="E18:J18" si="3">E14-E17</f>
        <v>30182347.470025815</v>
      </c>
      <c r="F18" s="253">
        <f t="shared" si="3"/>
        <v>3715235.46300752</v>
      </c>
      <c r="G18" s="253">
        <f t="shared" si="3"/>
        <v>3513794.1815949935</v>
      </c>
      <c r="H18" s="253">
        <f t="shared" si="3"/>
        <v>-228770.00751605292</v>
      </c>
      <c r="I18" s="253">
        <f t="shared" si="3"/>
        <v>6903981.6194392759</v>
      </c>
      <c r="J18" s="253">
        <f t="shared" si="3"/>
        <v>-551745.83155300445</v>
      </c>
      <c r="K18" s="254">
        <f>SUM(D18:J18)</f>
        <v>35357208.562648535</v>
      </c>
    </row>
    <row r="19" spans="2:11" x14ac:dyDescent="0.25">
      <c r="B19" s="1">
        <f t="shared" si="0"/>
        <v>8</v>
      </c>
      <c r="C19" s="2" t="s">
        <v>580</v>
      </c>
      <c r="D19" s="253">
        <v>1387738.0924063812</v>
      </c>
      <c r="E19" s="253">
        <v>525022.21385197621</v>
      </c>
      <c r="F19" s="253">
        <v>82822.040587159689</v>
      </c>
      <c r="G19" s="253">
        <v>41114.634112285123</v>
      </c>
      <c r="H19" s="253">
        <v>4268.1441549080864</v>
      </c>
      <c r="I19" s="253">
        <v>42382.565387970346</v>
      </c>
      <c r="J19" s="253">
        <v>3792.8526056112337</v>
      </c>
      <c r="K19" s="254">
        <f t="shared" ref="K19:K21" si="4">SUM(D19:J19)</f>
        <v>2087140.5431062919</v>
      </c>
    </row>
    <row r="20" spans="2:11" x14ac:dyDescent="0.25">
      <c r="B20" s="1">
        <f t="shared" si="0"/>
        <v>9</v>
      </c>
      <c r="C20" s="2" t="s">
        <v>581</v>
      </c>
      <c r="D20" s="253">
        <v>5984827.0771423765</v>
      </c>
      <c r="E20" s="253">
        <v>2543435.3489881679</v>
      </c>
      <c r="F20" s="253">
        <v>415379.14905044553</v>
      </c>
      <c r="G20" s="253">
        <v>208348.86894079874</v>
      </c>
      <c r="H20" s="253">
        <v>20780.525104722998</v>
      </c>
      <c r="I20" s="253">
        <v>210516.98604789062</v>
      </c>
      <c r="J20" s="253">
        <v>15449.363840320642</v>
      </c>
      <c r="K20" s="254">
        <f t="shared" si="4"/>
        <v>9398737.3191147242</v>
      </c>
    </row>
    <row r="21" spans="2:11" x14ac:dyDescent="0.25">
      <c r="B21" s="1">
        <f t="shared" si="0"/>
        <v>10</v>
      </c>
      <c r="C21" s="2" t="s">
        <v>582</v>
      </c>
      <c r="D21" s="256">
        <f>ROUND(D15+D19+D20+D14,0)</f>
        <v>372492352</v>
      </c>
      <c r="E21" s="256">
        <f t="shared" ref="E21:J21" si="5">ROUND(E15+E19+E20+E14,0)</f>
        <v>144698310</v>
      </c>
      <c r="F21" s="256">
        <f t="shared" si="5"/>
        <v>24532871</v>
      </c>
      <c r="G21" s="256">
        <f t="shared" si="5"/>
        <v>12451078</v>
      </c>
      <c r="H21" s="256">
        <f t="shared" si="5"/>
        <v>1292762</v>
      </c>
      <c r="I21" s="256">
        <f t="shared" si="5"/>
        <v>12852270</v>
      </c>
      <c r="J21" s="256">
        <f t="shared" si="5"/>
        <v>1146821</v>
      </c>
      <c r="K21" s="256">
        <f t="shared" si="4"/>
        <v>569466464</v>
      </c>
    </row>
    <row r="22" spans="2:11" x14ac:dyDescent="0.25">
      <c r="B22" s="1"/>
    </row>
    <row r="23" spans="2:11" x14ac:dyDescent="0.25">
      <c r="B23" s="1">
        <f>B21+1</f>
        <v>11</v>
      </c>
      <c r="C23" s="2" t="s">
        <v>583</v>
      </c>
      <c r="D23" s="257">
        <f>D16/D21</f>
        <v>1.0021613034333068</v>
      </c>
      <c r="E23" s="257">
        <f t="shared" ref="E23:J23" si="6">E16/E21</f>
        <v>0.77020599242644294</v>
      </c>
      <c r="F23" s="257">
        <f t="shared" si="6"/>
        <v>0.82825341782695794</v>
      </c>
      <c r="G23" s="257">
        <f t="shared" si="6"/>
        <v>0.69775646314507778</v>
      </c>
      <c r="H23" s="257">
        <f t="shared" si="6"/>
        <v>1.1575860527136941</v>
      </c>
      <c r="I23" s="257">
        <f t="shared" si="6"/>
        <v>0.44314263477892535</v>
      </c>
      <c r="J23" s="257">
        <f t="shared" si="6"/>
        <v>1.4643300500744341</v>
      </c>
      <c r="K23" s="257">
        <f>K16/K21</f>
        <v>0.91774215059210806</v>
      </c>
    </row>
    <row r="24" spans="2:11" x14ac:dyDescent="0.25">
      <c r="B24" s="1">
        <f t="shared" si="0"/>
        <v>12</v>
      </c>
      <c r="C24" s="2" t="s">
        <v>584</v>
      </c>
      <c r="D24" s="257">
        <f>D23/$K23</f>
        <v>1.0919856985829115</v>
      </c>
      <c r="E24" s="257">
        <f t="shared" ref="E24:J24" si="7">E23/$K23</f>
        <v>0.8392400762344</v>
      </c>
      <c r="F24" s="257">
        <f t="shared" si="7"/>
        <v>0.90249033161720438</v>
      </c>
      <c r="G24" s="257">
        <f t="shared" si="7"/>
        <v>0.76029684666319386</v>
      </c>
      <c r="H24" s="257">
        <f t="shared" si="7"/>
        <v>1.2613412732180207</v>
      </c>
      <c r="I24" s="257">
        <f t="shared" si="7"/>
        <v>0.48286180872592477</v>
      </c>
      <c r="J24" s="257">
        <f t="shared" si="7"/>
        <v>1.595578942440073</v>
      </c>
      <c r="K24" s="257">
        <f>K23/$K23</f>
        <v>1</v>
      </c>
    </row>
    <row r="25" spans="2:11" x14ac:dyDescent="0.25">
      <c r="B25" s="1"/>
    </row>
    <row r="26" spans="2:11" x14ac:dyDescent="0.25">
      <c r="B26" s="1">
        <f>B24+1</f>
        <v>13</v>
      </c>
      <c r="C26" s="2" t="s">
        <v>585</v>
      </c>
      <c r="D26" s="258">
        <v>31866682.555832013</v>
      </c>
      <c r="E26" s="258">
        <v>11242194.833552592</v>
      </c>
      <c r="F26" s="258">
        <v>2041287.4106647871</v>
      </c>
      <c r="G26" s="258">
        <v>971205.95190592855</v>
      </c>
      <c r="H26" s="258">
        <v>66786.883867037061</v>
      </c>
      <c r="I26" s="258">
        <v>635188.78904723667</v>
      </c>
      <c r="J26" s="258">
        <v>19740.000000000015</v>
      </c>
      <c r="K26" s="259">
        <f t="shared" ref="K26:K29" si="8">SUM(D26:J26)</f>
        <v>46843086.424869597</v>
      </c>
    </row>
    <row r="27" spans="2:11" x14ac:dyDescent="0.25">
      <c r="B27" s="1"/>
    </row>
    <row r="28" spans="2:11" x14ac:dyDescent="0.25">
      <c r="B28" s="1">
        <f>B26+1</f>
        <v>14</v>
      </c>
      <c r="C28" s="2" t="s">
        <v>586</v>
      </c>
      <c r="D28" s="259">
        <f>D16+D26</f>
        <v>405164103.55509013</v>
      </c>
      <c r="E28" s="259">
        <f t="shared" ref="E28:J28" si="9">E16+E26</f>
        <v>122689700.28953168</v>
      </c>
      <c r="F28" s="259">
        <f t="shared" si="9"/>
        <v>22360721.665522646</v>
      </c>
      <c r="G28" s="259">
        <f t="shared" si="9"/>
        <v>9659026.0995294172</v>
      </c>
      <c r="H28" s="259">
        <f t="shared" si="9"/>
        <v>1563270.1445452976</v>
      </c>
      <c r="I28" s="259">
        <f t="shared" si="9"/>
        <v>6330577.5797373755</v>
      </c>
      <c r="J28" s="259">
        <f t="shared" si="9"/>
        <v>1699064.4523564125</v>
      </c>
      <c r="K28" s="259">
        <f t="shared" si="8"/>
        <v>569466463.78631306</v>
      </c>
    </row>
    <row r="29" spans="2:11" x14ac:dyDescent="0.25">
      <c r="B29" s="1">
        <f t="shared" si="0"/>
        <v>15</v>
      </c>
      <c r="C29" s="2" t="s">
        <v>587</v>
      </c>
      <c r="D29" s="259">
        <f>D28-D21</f>
        <v>32671751.555090129</v>
      </c>
      <c r="E29" s="259">
        <f t="shared" ref="E29:J29" si="10">E28-E21</f>
        <v>-22008609.710468322</v>
      </c>
      <c r="F29" s="259">
        <f t="shared" si="10"/>
        <v>-2172149.3344773538</v>
      </c>
      <c r="G29" s="259">
        <f t="shared" si="10"/>
        <v>-2792051.9004705828</v>
      </c>
      <c r="H29" s="259">
        <f t="shared" si="10"/>
        <v>270508.1445452976</v>
      </c>
      <c r="I29" s="259">
        <f t="shared" si="10"/>
        <v>-6521692.4202626245</v>
      </c>
      <c r="J29" s="259">
        <f t="shared" si="10"/>
        <v>552243.45235641254</v>
      </c>
      <c r="K29" s="259">
        <f t="shared" si="8"/>
        <v>-0.21368704317137599</v>
      </c>
    </row>
    <row r="30" spans="2:11" x14ac:dyDescent="0.25">
      <c r="B30" s="1"/>
    </row>
    <row r="31" spans="2:11" x14ac:dyDescent="0.25">
      <c r="B31" s="1">
        <f>B29+1</f>
        <v>16</v>
      </c>
      <c r="C31" s="2" t="s">
        <v>588</v>
      </c>
      <c r="D31" s="105">
        <f>D28/D21</f>
        <v>1.0877112009942425</v>
      </c>
      <c r="E31" s="105">
        <f t="shared" ref="E31:K31" si="11">E28/E21</f>
        <v>0.84790002239508999</v>
      </c>
      <c r="F31" s="105">
        <f t="shared" si="11"/>
        <v>0.91145963574840649</v>
      </c>
      <c r="G31" s="105">
        <f t="shared" si="11"/>
        <v>0.77575821945131318</v>
      </c>
      <c r="H31" s="105">
        <f t="shared" si="11"/>
        <v>1.2092482178044355</v>
      </c>
      <c r="I31" s="105">
        <f t="shared" si="11"/>
        <v>0.49256493831341663</v>
      </c>
      <c r="J31" s="105">
        <f t="shared" si="11"/>
        <v>1.4815428496307728</v>
      </c>
      <c r="K31" s="105">
        <f t="shared" si="11"/>
        <v>0.99999999962475938</v>
      </c>
    </row>
    <row r="32" spans="2:11" x14ac:dyDescent="0.25">
      <c r="B32" s="1">
        <f t="shared" si="0"/>
        <v>17</v>
      </c>
      <c r="C32" s="2" t="s">
        <v>589</v>
      </c>
      <c r="D32" s="105">
        <f>D31/$K31</f>
        <v>1.087711201402396</v>
      </c>
      <c r="E32" s="105">
        <f t="shared" ref="E32:K32" si="12">E31/$K31</f>
        <v>0.84790002271325648</v>
      </c>
      <c r="F32" s="105">
        <f t="shared" si="12"/>
        <v>0.91145963609042313</v>
      </c>
      <c r="G32" s="105">
        <f t="shared" si="12"/>
        <v>0.77575821974240922</v>
      </c>
      <c r="H32" s="105">
        <f t="shared" si="12"/>
        <v>1.2092482182581945</v>
      </c>
      <c r="I32" s="105">
        <f t="shared" si="12"/>
        <v>0.49256493849824701</v>
      </c>
      <c r="J32" s="105">
        <f t="shared" si="12"/>
        <v>1.4815428501867078</v>
      </c>
      <c r="K32" s="105">
        <f t="shared" si="12"/>
        <v>1</v>
      </c>
    </row>
  </sheetData>
  <mergeCells count="7">
    <mergeCell ref="C8:K8"/>
    <mergeCell ref="A1:C1"/>
    <mergeCell ref="B2:K2"/>
    <mergeCell ref="C4:K4"/>
    <mergeCell ref="C5:K5"/>
    <mergeCell ref="C6:K6"/>
    <mergeCell ref="C7:K7"/>
  </mergeCells>
  <pageMargins left="0.45" right="0.45" top="0.75" bottom="0.75" header="0.3" footer="0.3"/>
  <pageSetup scale="58" orientation="landscape" horizontalDpi="300" verticalDpi="300" r:id="rId1"/>
  <headerFooter>
    <oddFooter>&amp;R&amp;A
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2"/>
  <sheetViews>
    <sheetView zoomScale="80" zoomScaleNormal="80" workbookViewId="0">
      <selection activeCell="F39" sqref="F39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0" width="18.140625" style="2" customWidth="1"/>
    <col min="11" max="11" width="19.5703125" style="2" bestFit="1" customWidth="1"/>
    <col min="12" max="16384" width="8.5703125" style="2"/>
  </cols>
  <sheetData>
    <row r="1" spans="1:11" x14ac:dyDescent="0.25">
      <c r="A1" s="338" t="str">
        <f>Cover!A24</f>
        <v>Most Current Version as of:</v>
      </c>
      <c r="B1" s="338"/>
      <c r="C1" s="338"/>
      <c r="D1" s="13" t="str">
        <f>Cover!A25</f>
        <v>August 2021</v>
      </c>
    </row>
    <row r="2" spans="1:11" ht="26.25" x14ac:dyDescent="0.4">
      <c r="B2" s="339" t="s">
        <v>570</v>
      </c>
      <c r="C2" s="339"/>
      <c r="D2" s="339"/>
      <c r="E2" s="339"/>
      <c r="F2" s="339"/>
      <c r="G2" s="339"/>
      <c r="H2" s="339"/>
      <c r="I2" s="339"/>
      <c r="J2" s="339"/>
      <c r="K2" s="339"/>
    </row>
    <row r="4" spans="1:11" x14ac:dyDescent="0.25">
      <c r="C4" s="356" t="s">
        <v>571</v>
      </c>
      <c r="D4" s="356"/>
      <c r="E4" s="356"/>
      <c r="F4" s="356"/>
      <c r="G4" s="356"/>
      <c r="H4" s="356"/>
      <c r="I4" s="356"/>
      <c r="J4" s="356"/>
      <c r="K4" s="356"/>
    </row>
    <row r="5" spans="1:11" x14ac:dyDescent="0.25">
      <c r="C5" s="358" t="s">
        <v>572</v>
      </c>
      <c r="D5" s="358"/>
      <c r="E5" s="358"/>
      <c r="F5" s="358"/>
      <c r="G5" s="358"/>
      <c r="H5" s="358"/>
      <c r="I5" s="358"/>
      <c r="J5" s="358"/>
      <c r="K5" s="358"/>
    </row>
    <row r="6" spans="1:11" x14ac:dyDescent="0.25">
      <c r="C6" s="358" t="s">
        <v>542</v>
      </c>
      <c r="D6" s="358"/>
      <c r="E6" s="358"/>
      <c r="F6" s="358"/>
      <c r="G6" s="358"/>
      <c r="H6" s="358"/>
      <c r="I6" s="358"/>
      <c r="J6" s="358"/>
      <c r="K6" s="358"/>
    </row>
    <row r="7" spans="1:11" x14ac:dyDescent="0.25">
      <c r="C7" s="358" t="s">
        <v>543</v>
      </c>
      <c r="D7" s="358"/>
      <c r="E7" s="358" t="s">
        <v>544</v>
      </c>
      <c r="F7" s="358"/>
      <c r="G7" s="358"/>
      <c r="H7" s="358"/>
      <c r="I7" s="358"/>
      <c r="J7" s="358"/>
      <c r="K7" s="358"/>
    </row>
    <row r="8" spans="1:11" x14ac:dyDescent="0.25">
      <c r="C8" s="357" t="s">
        <v>573</v>
      </c>
      <c r="D8" s="357"/>
      <c r="E8" s="357"/>
      <c r="F8" s="357"/>
      <c r="G8" s="357"/>
      <c r="H8" s="357"/>
      <c r="I8" s="357"/>
      <c r="J8" s="357"/>
      <c r="K8" s="357"/>
    </row>
    <row r="9" spans="1:11" x14ac:dyDescent="0.25">
      <c r="C9" s="213"/>
      <c r="D9" s="213"/>
      <c r="E9" s="213"/>
      <c r="F9" s="213"/>
      <c r="G9" s="213"/>
      <c r="H9" s="213"/>
      <c r="I9" s="213"/>
      <c r="J9" s="213"/>
      <c r="K9" s="213"/>
    </row>
    <row r="10" spans="1:11" ht="16.5" thickBot="1" x14ac:dyDescent="0.3">
      <c r="B10" s="19" t="s">
        <v>19</v>
      </c>
      <c r="C10" s="249" t="s">
        <v>20</v>
      </c>
      <c r="D10" s="19" t="s">
        <v>21</v>
      </c>
      <c r="E10" s="19" t="s">
        <v>525</v>
      </c>
      <c r="F10" s="19" t="s">
        <v>526</v>
      </c>
      <c r="G10" s="19" t="s">
        <v>527</v>
      </c>
      <c r="H10" s="19" t="s">
        <v>528</v>
      </c>
      <c r="I10" s="19" t="s">
        <v>529</v>
      </c>
      <c r="J10" s="19" t="s">
        <v>530</v>
      </c>
      <c r="K10" s="19" t="s">
        <v>531</v>
      </c>
    </row>
    <row r="11" spans="1:11" ht="48" thickBot="1" x14ac:dyDescent="0.3">
      <c r="B11" s="2" t="s">
        <v>25</v>
      </c>
      <c r="C11" s="250"/>
      <c r="D11" s="251" t="s">
        <v>590</v>
      </c>
      <c r="E11" s="251" t="s">
        <v>591</v>
      </c>
      <c r="F11" s="251" t="s">
        <v>592</v>
      </c>
      <c r="G11" s="251" t="s">
        <v>593</v>
      </c>
      <c r="H11" s="251" t="s">
        <v>594</v>
      </c>
      <c r="I11" s="251" t="s">
        <v>595</v>
      </c>
      <c r="J11" s="251" t="s">
        <v>596</v>
      </c>
      <c r="K11" s="252" t="s">
        <v>532</v>
      </c>
    </row>
    <row r="12" spans="1:11" x14ac:dyDescent="0.25">
      <c r="B12" s="1">
        <v>1</v>
      </c>
      <c r="C12" s="2" t="s">
        <v>552</v>
      </c>
      <c r="D12" s="253">
        <v>1596156415.1727796</v>
      </c>
      <c r="E12" s="253">
        <v>678456097.36979342</v>
      </c>
      <c r="F12" s="253">
        <v>110631752.34983608</v>
      </c>
      <c r="G12" s="253">
        <v>55281326.231082186</v>
      </c>
      <c r="H12" s="253">
        <v>5523181.2504190234</v>
      </c>
      <c r="I12" s="253">
        <v>55762350.353318401</v>
      </c>
      <c r="J12" s="253">
        <v>4123461.2317721341</v>
      </c>
      <c r="K12" s="254">
        <f>SUM(D12:J12)</f>
        <v>2505934583.9590001</v>
      </c>
    </row>
    <row r="13" spans="1:11" x14ac:dyDescent="0.25">
      <c r="B13" s="1">
        <f>B12+1</f>
        <v>2</v>
      </c>
      <c r="C13" s="2" t="s">
        <v>574</v>
      </c>
      <c r="D13" s="255">
        <v>7.1599999999999997E-2</v>
      </c>
      <c r="E13" s="255">
        <v>7.1599999999999997E-2</v>
      </c>
      <c r="F13" s="255">
        <v>7.1599999999999997E-2</v>
      </c>
      <c r="G13" s="255">
        <v>7.1599999999999997E-2</v>
      </c>
      <c r="H13" s="255">
        <v>7.1599999999999997E-2</v>
      </c>
      <c r="I13" s="255">
        <v>7.1599999999999997E-2</v>
      </c>
      <c r="J13" s="255">
        <v>7.1599999999999997E-2</v>
      </c>
      <c r="K13" s="255">
        <v>7.1599999999999997E-2</v>
      </c>
    </row>
    <row r="14" spans="1:11" x14ac:dyDescent="0.25">
      <c r="B14" s="1">
        <f t="shared" ref="B14:B32" si="0">B13+1</f>
        <v>3</v>
      </c>
      <c r="C14" s="2" t="s">
        <v>575</v>
      </c>
      <c r="D14" s="254">
        <f>D12*D13</f>
        <v>114284799.32637101</v>
      </c>
      <c r="E14" s="254">
        <f t="shared" ref="E14:J14" si="1">E12*E13</f>
        <v>48577456.571677208</v>
      </c>
      <c r="F14" s="254">
        <f t="shared" si="1"/>
        <v>7921233.468248263</v>
      </c>
      <c r="G14" s="254">
        <f t="shared" si="1"/>
        <v>3958142.9581454843</v>
      </c>
      <c r="H14" s="254">
        <f t="shared" si="1"/>
        <v>395459.77753000206</v>
      </c>
      <c r="I14" s="254">
        <f t="shared" si="1"/>
        <v>3992584.2852975973</v>
      </c>
      <c r="J14" s="254">
        <f t="shared" si="1"/>
        <v>295239.8241948848</v>
      </c>
      <c r="K14" s="254">
        <f>SUM(D14:J14)</f>
        <v>179424916.21146446</v>
      </c>
    </row>
    <row r="15" spans="1:11" x14ac:dyDescent="0.25">
      <c r="B15" s="1">
        <f t="shared" si="0"/>
        <v>4</v>
      </c>
      <c r="C15" s="2" t="s">
        <v>576</v>
      </c>
      <c r="D15" s="253">
        <v>250764804.62148532</v>
      </c>
      <c r="E15" s="253">
        <v>93288263.332496539</v>
      </c>
      <c r="F15" s="253">
        <v>16092080.732058762</v>
      </c>
      <c r="G15" s="253">
        <v>8194292.6447366606</v>
      </c>
      <c r="H15" s="253">
        <v>873069.89613032038</v>
      </c>
      <c r="I15" s="253">
        <v>8505569.1748122852</v>
      </c>
      <c r="J15" s="253">
        <v>837589.31090756285</v>
      </c>
      <c r="K15" s="254">
        <f>SUM(D15:J15)</f>
        <v>378555669.71262741</v>
      </c>
    </row>
    <row r="16" spans="1:11" x14ac:dyDescent="0.25">
      <c r="B16" s="1">
        <f t="shared" si="0"/>
        <v>5</v>
      </c>
      <c r="C16" s="2" t="s">
        <v>577</v>
      </c>
      <c r="D16" s="253">
        <v>373297420.9992581</v>
      </c>
      <c r="E16" s="253">
        <v>111447505.45597909</v>
      </c>
      <c r="F16" s="253">
        <v>20319434.254857861</v>
      </c>
      <c r="G16" s="253">
        <v>8687820.1476234887</v>
      </c>
      <c r="H16" s="253">
        <v>1496483.2606782606</v>
      </c>
      <c r="I16" s="253">
        <v>5695388.7906901389</v>
      </c>
      <c r="J16" s="253">
        <v>1679324.4523564125</v>
      </c>
      <c r="K16" s="254">
        <f>SUM(D16:J16)</f>
        <v>522623377.36144328</v>
      </c>
    </row>
    <row r="17" spans="2:11" x14ac:dyDescent="0.25">
      <c r="B17" s="1">
        <f t="shared" si="0"/>
        <v>6</v>
      </c>
      <c r="C17" s="2" t="s">
        <v>578</v>
      </c>
      <c r="D17" s="253">
        <f>D16-D15</f>
        <v>122532616.37777278</v>
      </c>
      <c r="E17" s="253">
        <f t="shared" ref="E17:J17" si="2">E16-E15</f>
        <v>18159242.123482555</v>
      </c>
      <c r="F17" s="253">
        <f t="shared" si="2"/>
        <v>4227353.5227990989</v>
      </c>
      <c r="G17" s="253">
        <f t="shared" si="2"/>
        <v>493527.50288682804</v>
      </c>
      <c r="H17" s="253">
        <f t="shared" si="2"/>
        <v>623413.3645479402</v>
      </c>
      <c r="I17" s="253">
        <f t="shared" si="2"/>
        <v>-2810180.3841221463</v>
      </c>
      <c r="J17" s="253">
        <f t="shared" si="2"/>
        <v>841735.1414488497</v>
      </c>
      <c r="K17" s="254">
        <f>SUM(D17:J17)</f>
        <v>144067707.64881593</v>
      </c>
    </row>
    <row r="18" spans="2:11" x14ac:dyDescent="0.25">
      <c r="B18" s="1">
        <f t="shared" si="0"/>
        <v>7</v>
      </c>
      <c r="C18" s="2" t="s">
        <v>579</v>
      </c>
      <c r="D18" s="253">
        <f>D14-D17</f>
        <v>-8247817.0514017642</v>
      </c>
      <c r="E18" s="253">
        <f t="shared" ref="E18:J18" si="3">E14-E17</f>
        <v>30418214.448194653</v>
      </c>
      <c r="F18" s="253">
        <f t="shared" si="3"/>
        <v>3693879.9454491641</v>
      </c>
      <c r="G18" s="253">
        <f t="shared" si="3"/>
        <v>3464615.4552586563</v>
      </c>
      <c r="H18" s="253">
        <f t="shared" si="3"/>
        <v>-227953.58701793815</v>
      </c>
      <c r="I18" s="253">
        <f t="shared" si="3"/>
        <v>6802764.6694197431</v>
      </c>
      <c r="J18" s="253">
        <f t="shared" si="3"/>
        <v>-546495.31725396495</v>
      </c>
      <c r="K18" s="254">
        <f>SUM(D18:J18)</f>
        <v>35357208.56264855</v>
      </c>
    </row>
    <row r="19" spans="2:11" x14ac:dyDescent="0.25">
      <c r="B19" s="1">
        <f t="shared" si="0"/>
        <v>8</v>
      </c>
      <c r="C19" s="2" t="s">
        <v>580</v>
      </c>
      <c r="D19" s="253">
        <v>1387502.025382834</v>
      </c>
      <c r="E19" s="253">
        <v>525815.59671135165</v>
      </c>
      <c r="F19" s="253">
        <v>82750.206352084992</v>
      </c>
      <c r="G19" s="253">
        <v>40949.210098489319</v>
      </c>
      <c r="H19" s="253">
        <v>4270.8901450017993</v>
      </c>
      <c r="I19" s="253">
        <v>42042.100748670491</v>
      </c>
      <c r="J19" s="253">
        <v>3810.5136678596509</v>
      </c>
      <c r="K19" s="254">
        <f t="shared" ref="K19:K21" si="4">SUM(D19:J19)</f>
        <v>2087140.5431062917</v>
      </c>
    </row>
    <row r="20" spans="2:11" x14ac:dyDescent="0.25">
      <c r="B20" s="1">
        <f t="shared" si="0"/>
        <v>9</v>
      </c>
      <c r="C20" s="2" t="s">
        <v>581</v>
      </c>
      <c r="D20" s="253">
        <v>5986530.9184280802</v>
      </c>
      <c r="E20" s="253">
        <v>2544611.7718110136</v>
      </c>
      <c r="F20" s="253">
        <v>414934.52628230042</v>
      </c>
      <c r="G20" s="253">
        <v>207337.68041038697</v>
      </c>
      <c r="H20" s="253">
        <v>20715.197463988254</v>
      </c>
      <c r="I20" s="253">
        <v>209141.80546536477</v>
      </c>
      <c r="J20" s="253">
        <v>15465.419253583193</v>
      </c>
      <c r="K20" s="254">
        <f t="shared" si="4"/>
        <v>9398737.3191147186</v>
      </c>
    </row>
    <row r="21" spans="2:11" x14ac:dyDescent="0.25">
      <c r="B21" s="1">
        <f t="shared" si="0"/>
        <v>10</v>
      </c>
      <c r="C21" s="2" t="s">
        <v>582</v>
      </c>
      <c r="D21" s="256">
        <f>ROUND(D15+D19+D20+D14,0)</f>
        <v>372423637</v>
      </c>
      <c r="E21" s="256">
        <f t="shared" ref="E21:J21" si="5">ROUND(E15+E19+E20+E14,0)</f>
        <v>144936147</v>
      </c>
      <c r="F21" s="256">
        <f t="shared" si="5"/>
        <v>24510999</v>
      </c>
      <c r="G21" s="256">
        <f t="shared" si="5"/>
        <v>12400722</v>
      </c>
      <c r="H21" s="256">
        <f t="shared" si="5"/>
        <v>1293516</v>
      </c>
      <c r="I21" s="256">
        <f t="shared" si="5"/>
        <v>12749337</v>
      </c>
      <c r="J21" s="256">
        <f t="shared" si="5"/>
        <v>1152105</v>
      </c>
      <c r="K21" s="256">
        <f t="shared" si="4"/>
        <v>569466463</v>
      </c>
    </row>
    <row r="22" spans="2:11" x14ac:dyDescent="0.25">
      <c r="B22" s="1"/>
    </row>
    <row r="23" spans="2:11" x14ac:dyDescent="0.25">
      <c r="B23" s="1">
        <f>B21+1</f>
        <v>11</v>
      </c>
      <c r="C23" s="2" t="s">
        <v>583</v>
      </c>
      <c r="D23" s="257">
        <f>D16/D21</f>
        <v>1.0023462098332339</v>
      </c>
      <c r="E23" s="257">
        <f t="shared" ref="E23:J23" si="6">E16/E21</f>
        <v>0.76894210148955522</v>
      </c>
      <c r="F23" s="257">
        <f t="shared" si="6"/>
        <v>0.82899249658726115</v>
      </c>
      <c r="G23" s="257">
        <f t="shared" si="6"/>
        <v>0.70058986465654893</v>
      </c>
      <c r="H23" s="257">
        <f t="shared" si="6"/>
        <v>1.1569112872807608</v>
      </c>
      <c r="I23" s="257">
        <f t="shared" si="6"/>
        <v>0.44672038951438331</v>
      </c>
      <c r="J23" s="257">
        <f t="shared" si="6"/>
        <v>1.4576140649996421</v>
      </c>
      <c r="K23" s="257">
        <f>K16/K21</f>
        <v>0.91774215220369049</v>
      </c>
    </row>
    <row r="24" spans="2:11" x14ac:dyDescent="0.25">
      <c r="B24" s="1">
        <f t="shared" si="0"/>
        <v>12</v>
      </c>
      <c r="C24" s="2" t="s">
        <v>584</v>
      </c>
      <c r="D24" s="257">
        <f>D23/$K23</f>
        <v>1.0921871763505593</v>
      </c>
      <c r="E24" s="257">
        <f t="shared" ref="E24:J24" si="7">E23/$K23</f>
        <v>0.83786290042705869</v>
      </c>
      <c r="F24" s="257">
        <f t="shared" si="7"/>
        <v>0.9032956529202425</v>
      </c>
      <c r="G24" s="257">
        <f t="shared" si="7"/>
        <v>0.76338420652716721</v>
      </c>
      <c r="H24" s="257">
        <f t="shared" si="7"/>
        <v>1.2606060258894889</v>
      </c>
      <c r="I24" s="257">
        <f t="shared" si="7"/>
        <v>0.4867602391823394</v>
      </c>
      <c r="J24" s="257">
        <f t="shared" si="7"/>
        <v>1.5882609962935739</v>
      </c>
      <c r="K24" s="257">
        <f>K23/$K23</f>
        <v>1</v>
      </c>
    </row>
    <row r="25" spans="2:11" x14ac:dyDescent="0.25">
      <c r="B25" s="1"/>
    </row>
    <row r="26" spans="2:11" x14ac:dyDescent="0.25">
      <c r="B26" s="1">
        <f>B24+1</f>
        <v>13</v>
      </c>
      <c r="C26" s="2" t="s">
        <v>585</v>
      </c>
      <c r="D26" s="258">
        <v>31866682.555832013</v>
      </c>
      <c r="E26" s="258">
        <v>11242194.833552592</v>
      </c>
      <c r="F26" s="258">
        <v>2041287.4106647871</v>
      </c>
      <c r="G26" s="258">
        <v>971205.95190592855</v>
      </c>
      <c r="H26" s="258">
        <v>66786.883867037061</v>
      </c>
      <c r="I26" s="258">
        <v>635188.78904723667</v>
      </c>
      <c r="J26" s="258">
        <v>19740.000000000015</v>
      </c>
      <c r="K26" s="259">
        <f t="shared" ref="K26:K29" si="8">SUM(D26:J26)</f>
        <v>46843086.424869597</v>
      </c>
    </row>
    <row r="27" spans="2:11" x14ac:dyDescent="0.25">
      <c r="B27" s="1"/>
    </row>
    <row r="28" spans="2:11" x14ac:dyDescent="0.25">
      <c r="B28" s="1">
        <f>B26+1</f>
        <v>14</v>
      </c>
      <c r="C28" s="2" t="s">
        <v>586</v>
      </c>
      <c r="D28" s="259">
        <f>D16+D26</f>
        <v>405164103.55509013</v>
      </c>
      <c r="E28" s="259">
        <f t="shared" ref="E28:J28" si="9">E16+E26</f>
        <v>122689700.28953168</v>
      </c>
      <c r="F28" s="259">
        <f t="shared" si="9"/>
        <v>22360721.665522646</v>
      </c>
      <c r="G28" s="259">
        <f t="shared" si="9"/>
        <v>9659026.0995294172</v>
      </c>
      <c r="H28" s="259">
        <f t="shared" si="9"/>
        <v>1563270.1445452976</v>
      </c>
      <c r="I28" s="259">
        <f t="shared" si="9"/>
        <v>6330577.5797373755</v>
      </c>
      <c r="J28" s="259">
        <f t="shared" si="9"/>
        <v>1699064.4523564125</v>
      </c>
      <c r="K28" s="259">
        <f t="shared" si="8"/>
        <v>569466463.78631306</v>
      </c>
    </row>
    <row r="29" spans="2:11" x14ac:dyDescent="0.25">
      <c r="B29" s="1">
        <f t="shared" si="0"/>
        <v>15</v>
      </c>
      <c r="C29" s="2" t="s">
        <v>587</v>
      </c>
      <c r="D29" s="259">
        <f>D28-D21</f>
        <v>32740466.555090129</v>
      </c>
      <c r="E29" s="259">
        <f t="shared" ref="E29:J29" si="10">E28-E21</f>
        <v>-22246446.710468322</v>
      </c>
      <c r="F29" s="259">
        <f t="shared" si="10"/>
        <v>-2150277.3344773538</v>
      </c>
      <c r="G29" s="259">
        <f t="shared" si="10"/>
        <v>-2741695.9004705828</v>
      </c>
      <c r="H29" s="259">
        <f t="shared" si="10"/>
        <v>269754.1445452976</v>
      </c>
      <c r="I29" s="259">
        <f t="shared" si="10"/>
        <v>-6418759.4202626245</v>
      </c>
      <c r="J29" s="259">
        <f t="shared" si="10"/>
        <v>546959.45235641254</v>
      </c>
      <c r="K29" s="259">
        <f t="shared" si="8"/>
        <v>0.78631295682862401</v>
      </c>
    </row>
    <row r="30" spans="2:11" x14ac:dyDescent="0.25">
      <c r="B30" s="1"/>
    </row>
    <row r="31" spans="2:11" x14ac:dyDescent="0.25">
      <c r="B31" s="1">
        <f>B29+1</f>
        <v>16</v>
      </c>
      <c r="C31" s="2" t="s">
        <v>588</v>
      </c>
      <c r="D31" s="105">
        <f>D28/D21</f>
        <v>1.0879118920024138</v>
      </c>
      <c r="E31" s="105">
        <f t="shared" ref="E31:K31" si="11">E28/E21</f>
        <v>0.84650863727964065</v>
      </c>
      <c r="F31" s="105">
        <f t="shared" si="11"/>
        <v>0.91227296225350285</v>
      </c>
      <c r="G31" s="105">
        <f t="shared" si="11"/>
        <v>0.77890836513627326</v>
      </c>
      <c r="H31" s="105">
        <f t="shared" si="11"/>
        <v>1.2085433381151045</v>
      </c>
      <c r="I31" s="105">
        <f t="shared" si="11"/>
        <v>0.4965417087757093</v>
      </c>
      <c r="J31" s="105">
        <f t="shared" si="11"/>
        <v>1.4747479199868176</v>
      </c>
      <c r="K31" s="105">
        <f t="shared" si="11"/>
        <v>1.000000001380789</v>
      </c>
    </row>
    <row r="32" spans="2:11" x14ac:dyDescent="0.25">
      <c r="B32" s="1">
        <f t="shared" si="0"/>
        <v>17</v>
      </c>
      <c r="C32" s="2" t="s">
        <v>589</v>
      </c>
      <c r="D32" s="105">
        <f>D31/$K31</f>
        <v>1.087911890500237</v>
      </c>
      <c r="E32" s="105">
        <f t="shared" ref="E32:K32" si="12">E31/$K31</f>
        <v>0.84650863611079086</v>
      </c>
      <c r="F32" s="105">
        <f t="shared" si="12"/>
        <v>0.91227296099384636</v>
      </c>
      <c r="G32" s="105">
        <f t="shared" si="12"/>
        <v>0.77890836406076513</v>
      </c>
      <c r="H32" s="105">
        <f t="shared" si="12"/>
        <v>1.2085433364463611</v>
      </c>
      <c r="I32" s="105">
        <f t="shared" si="12"/>
        <v>0.49654170809008996</v>
      </c>
      <c r="J32" s="105">
        <f t="shared" si="12"/>
        <v>1.4747479179505019</v>
      </c>
      <c r="K32" s="105">
        <f t="shared" si="12"/>
        <v>1</v>
      </c>
    </row>
  </sheetData>
  <mergeCells count="7">
    <mergeCell ref="C8:K8"/>
    <mergeCell ref="A1:C1"/>
    <mergeCell ref="B2:K2"/>
    <mergeCell ref="C4:K4"/>
    <mergeCell ref="C5:K5"/>
    <mergeCell ref="C6:K6"/>
    <mergeCell ref="C7:K7"/>
  </mergeCells>
  <pageMargins left="0.45" right="0.45" top="0.75" bottom="0.75" header="0.3" footer="0.3"/>
  <pageSetup scale="58" orientation="landscape" horizontalDpi="300" verticalDpi="300" r:id="rId1"/>
  <headerFooter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FCAB55-7B63-4011-9DFA-F4E408CA9514}"/>
</file>

<file path=customXml/itemProps2.xml><?xml version="1.0" encoding="utf-8"?>
<ds:datastoreItem xmlns:ds="http://schemas.openxmlformats.org/officeDocument/2006/customXml" ds:itemID="{7C4AF656-6B8C-4EE4-BE2E-69DC75D731DE}"/>
</file>

<file path=customXml/itemProps3.xml><?xml version="1.0" encoding="utf-8"?>
<ds:datastoreItem xmlns:ds="http://schemas.openxmlformats.org/officeDocument/2006/customXml" ds:itemID="{7767D7FC-8B2B-49AC-ABCF-90EDC36E2840}"/>
</file>

<file path=customXml/itemProps4.xml><?xml version="1.0" encoding="utf-8"?>
<ds:datastoreItem xmlns:ds="http://schemas.openxmlformats.org/officeDocument/2006/customXml" ds:itemID="{BF77BB55-C952-4EE3-ACBC-CDB088172A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Sheet1</vt:lpstr>
      <vt:lpstr>Cover</vt:lpstr>
      <vt:lpstr>A-RR Cross-Reference </vt:lpstr>
      <vt:lpstr>A-RR Cross-Reference 2024</vt:lpstr>
      <vt:lpstr>A-RR Cross-Reference 2025</vt:lpstr>
      <vt:lpstr>B - COS Results (WAC)</vt:lpstr>
      <vt:lpstr>B - COS Results (PSE)</vt:lpstr>
      <vt:lpstr>C-COS Allocation Factors (WAC)</vt:lpstr>
      <vt:lpstr>C-COS Allocation Factors (PSE)</vt:lpstr>
      <vt:lpstr>D-Summary of Adjustments</vt:lpstr>
      <vt:lpstr>E-Summary of Results (WAC)</vt:lpstr>
      <vt:lpstr>E-Summary of Results (PSE)</vt:lpstr>
      <vt:lpstr>'A-RR Cross-Reference '!Print_Area</vt:lpstr>
      <vt:lpstr>'A-RR Cross-Reference 2024'!Print_Area</vt:lpstr>
      <vt:lpstr>'A-RR Cross-Reference 2025'!Print_Area</vt:lpstr>
      <vt:lpstr>'B - COS Results (PSE)'!Print_Area</vt:lpstr>
      <vt:lpstr>'B - COS Results (WAC)'!Print_Area</vt:lpstr>
      <vt:lpstr>Cover!Print_Area</vt:lpstr>
      <vt:lpstr>'D-Summary of Adjustments'!Print_Area</vt:lpstr>
      <vt:lpstr>'A-RR Cross-Reference '!Print_Titles</vt:lpstr>
      <vt:lpstr>'A-RR Cross-Reference 2024'!Print_Titles</vt:lpstr>
      <vt:lpstr>'A-RR Cross-Reference 2025'!Print_Titles</vt:lpstr>
      <vt:lpstr>'B - COS Results (PSE)'!Print_Titles</vt:lpstr>
      <vt:lpstr>'B - COS Results (WAC)'!Print_Titles</vt:lpstr>
      <vt:lpstr>'C-COS Allocation Factors (PSE)'!Print_Titles</vt:lpstr>
      <vt:lpstr>'C-COS Allocation Factors (WAC)'!Print_Titles</vt:lpstr>
      <vt:lpstr>'D-Summary of Adjustments'!Print_Titles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Barnett, Donna L. (BEL)</cp:lastModifiedBy>
  <cp:lastPrinted>2022-09-02T18:49:41Z</cp:lastPrinted>
  <dcterms:created xsi:type="dcterms:W3CDTF">2022-09-02T18:42:18Z</dcterms:created>
  <dcterms:modified xsi:type="dcterms:W3CDTF">2022-09-02T21:15:27Z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