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t0Re6UUg7kqMqaucwKDCTA==\"/>
    </mc:Choice>
  </mc:AlternateContent>
  <xr:revisionPtr revIDLastSave="0" documentId="13_ncr:1_{2416119D-ED1A-41A8-A56F-0A659C64F7E1}" xr6:coauthVersionLast="47" xr6:coauthVersionMax="47" xr10:uidLastSave="{00000000-0000-0000-0000-000000000000}"/>
  <bookViews>
    <workbookView xWindow="28680" yWindow="435" windowWidth="25440" windowHeight="15390" xr2:uid="{00000000-000D-0000-FFFF-FFFF00000000}"/>
  </bookViews>
  <sheets>
    <sheet name="Sheet1" sheetId="3" r:id="rId1"/>
    <sheet name="Revenue Exhibit" sheetId="1" r:id="rId2"/>
    <sheet name="Volume Exhibit" sheetId="2" r:id="rId3"/>
  </sheets>
  <definedNames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_xlnm.Print_Area" localSheetId="1">'Revenue Exhibit'!$B$1:$Y$43</definedName>
    <definedName name="_xlnm.Print_Area" localSheetId="2">'Volume Exhibit'!$B$1:$N$28</definedName>
    <definedName name="_xlnm.Print_Titles" localSheetId="1">'Revenue Exhibit'!$B:$C</definedName>
    <definedName name="_xlnm.Print_Titles" localSheetId="2">'Volume Exhibit'!$B:$C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F24" i="2"/>
  <c r="H24" i="2" s="1"/>
  <c r="F23" i="2"/>
  <c r="F21" i="2"/>
  <c r="I26" i="2"/>
  <c r="F20" i="2"/>
  <c r="H20" i="2" s="1"/>
  <c r="F19" i="2"/>
  <c r="F18" i="2"/>
  <c r="H18" i="2" s="1"/>
  <c r="J18" i="2" s="1"/>
  <c r="L18" i="2" s="1"/>
  <c r="F17" i="2"/>
  <c r="F16" i="2"/>
  <c r="H16" i="2" s="1"/>
  <c r="F15" i="2"/>
  <c r="F14" i="2"/>
  <c r="H14" i="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F13" i="2"/>
  <c r="F12" i="2"/>
  <c r="P40" i="1"/>
  <c r="Q40" i="1" s="1"/>
  <c r="S40" i="1" s="1"/>
  <c r="U40" i="1" s="1"/>
  <c r="W40" i="1" s="1"/>
  <c r="Y40" i="1" s="1"/>
  <c r="O36" i="1"/>
  <c r="N36" i="1"/>
  <c r="M36" i="1"/>
  <c r="I36" i="1"/>
  <c r="F36" i="1"/>
  <c r="P35" i="1"/>
  <c r="P34" i="1"/>
  <c r="Q33" i="1"/>
  <c r="P33" i="1"/>
  <c r="P32" i="1"/>
  <c r="Q32" i="1" s="1"/>
  <c r="P31" i="1"/>
  <c r="P29" i="1"/>
  <c r="Q29" i="1"/>
  <c r="V36" i="1"/>
  <c r="R36" i="1"/>
  <c r="K36" i="1"/>
  <c r="P28" i="1"/>
  <c r="G36" i="1"/>
  <c r="E36" i="1"/>
  <c r="D36" i="1"/>
  <c r="M26" i="1"/>
  <c r="M38" i="1" s="1"/>
  <c r="L26" i="1"/>
  <c r="P25" i="1"/>
  <c r="P23" i="1"/>
  <c r="P22" i="1"/>
  <c r="P21" i="1"/>
  <c r="Q21" i="1" s="1"/>
  <c r="P20" i="1"/>
  <c r="P19" i="1"/>
  <c r="Q19" i="1"/>
  <c r="P18" i="1"/>
  <c r="P17" i="1"/>
  <c r="Q17" i="1" s="1"/>
  <c r="P16" i="1"/>
  <c r="P15" i="1"/>
  <c r="Q15" i="1"/>
  <c r="P14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N26" i="1"/>
  <c r="N38" i="1" s="1"/>
  <c r="J26" i="1"/>
  <c r="I26" i="1"/>
  <c r="I38" i="1" s="1"/>
  <c r="P13" i="1"/>
  <c r="Q13" i="1" s="1"/>
  <c r="R26" i="1"/>
  <c r="T26" i="1"/>
  <c r="R38" i="1" l="1"/>
  <c r="S32" i="1"/>
  <c r="S13" i="1"/>
  <c r="Q28" i="1"/>
  <c r="S33" i="1"/>
  <c r="H15" i="2"/>
  <c r="S29" i="1"/>
  <c r="J36" i="1"/>
  <c r="J38" i="1" s="1"/>
  <c r="H17" i="2"/>
  <c r="O26" i="1"/>
  <c r="O38" i="1" s="1"/>
  <c r="S15" i="1"/>
  <c r="S19" i="1"/>
  <c r="S21" i="1"/>
  <c r="J14" i="2"/>
  <c r="G26" i="1"/>
  <c r="G38" i="1" s="1"/>
  <c r="K26" i="1"/>
  <c r="K38" i="1" s="1"/>
  <c r="P11" i="1"/>
  <c r="F26" i="1"/>
  <c r="F38" i="1" s="1"/>
  <c r="S17" i="1"/>
  <c r="E26" i="1"/>
  <c r="E38" i="1" s="1"/>
  <c r="H19" i="2"/>
  <c r="D26" i="1"/>
  <c r="D38" i="1" s="1"/>
  <c r="H26" i="1"/>
  <c r="Q11" i="1"/>
  <c r="V26" i="1"/>
  <c r="V38" i="1" s="1"/>
  <c r="P12" i="1"/>
  <c r="Q12" i="1" s="1"/>
  <c r="Q14" i="1"/>
  <c r="Q16" i="1"/>
  <c r="Q18" i="1"/>
  <c r="Q20" i="1"/>
  <c r="Q22" i="1"/>
  <c r="P24" i="1"/>
  <c r="Q24" i="1" s="1"/>
  <c r="Q25" i="1"/>
  <c r="Q35" i="1"/>
  <c r="F22" i="2"/>
  <c r="E26" i="2"/>
  <c r="G26" i="2"/>
  <c r="J16" i="2"/>
  <c r="H21" i="2"/>
  <c r="J24" i="2"/>
  <c r="Q23" i="1"/>
  <c r="L36" i="1"/>
  <c r="L38" i="1" s="1"/>
  <c r="H36" i="1"/>
  <c r="P30" i="1"/>
  <c r="Q30" i="1" s="1"/>
  <c r="H13" i="2"/>
  <c r="H23" i="2"/>
  <c r="T36" i="1"/>
  <c r="T38" i="1" s="1"/>
  <c r="Q31" i="1"/>
  <c r="Q34" i="1"/>
  <c r="D26" i="2"/>
  <c r="K26" i="2"/>
  <c r="H12" i="2"/>
  <c r="J20" i="2"/>
  <c r="H25" i="2"/>
  <c r="F11" i="2"/>
  <c r="S24" i="1" l="1"/>
  <c r="S30" i="1"/>
  <c r="J23" i="2"/>
  <c r="L16" i="2"/>
  <c r="Q26" i="1"/>
  <c r="S11" i="1"/>
  <c r="U33" i="1"/>
  <c r="F26" i="2"/>
  <c r="H11" i="2"/>
  <c r="L20" i="2"/>
  <c r="S35" i="1"/>
  <c r="S22" i="1"/>
  <c r="S14" i="1"/>
  <c r="H38" i="1"/>
  <c r="U21" i="1"/>
  <c r="J17" i="2"/>
  <c r="P36" i="1"/>
  <c r="U17" i="1"/>
  <c r="U19" i="1"/>
  <c r="J15" i="2"/>
  <c r="S28" i="1"/>
  <c r="Q36" i="1"/>
  <c r="S31" i="1"/>
  <c r="L24" i="2"/>
  <c r="H22" i="2"/>
  <c r="S16" i="1"/>
  <c r="P26" i="1"/>
  <c r="P38" i="1" s="1"/>
  <c r="U29" i="1"/>
  <c r="J25" i="2"/>
  <c r="J13" i="2"/>
  <c r="J21" i="2"/>
  <c r="S20" i="1"/>
  <c r="S12" i="1"/>
  <c r="J12" i="2"/>
  <c r="S34" i="1"/>
  <c r="S23" i="1"/>
  <c r="S25" i="1"/>
  <c r="S18" i="1"/>
  <c r="J19" i="2"/>
  <c r="L14" i="2"/>
  <c r="U15" i="1"/>
  <c r="U13" i="1"/>
  <c r="U32" i="1"/>
  <c r="W32" i="1" l="1"/>
  <c r="L19" i="2"/>
  <c r="U34" i="1"/>
  <c r="L21" i="2"/>
  <c r="J22" i="2"/>
  <c r="W33" i="1"/>
  <c r="L15" i="2"/>
  <c r="W21" i="1"/>
  <c r="U14" i="1"/>
  <c r="U16" i="1"/>
  <c r="W15" i="1"/>
  <c r="U25" i="1"/>
  <c r="U12" i="1"/>
  <c r="L25" i="2"/>
  <c r="W17" i="1"/>
  <c r="L17" i="2"/>
  <c r="U35" i="1"/>
  <c r="H26" i="2"/>
  <c r="J11" i="2"/>
  <c r="U30" i="1"/>
  <c r="W13" i="1"/>
  <c r="U18" i="1"/>
  <c r="U23" i="1"/>
  <c r="U20" i="1"/>
  <c r="L13" i="2"/>
  <c r="W29" i="1"/>
  <c r="S36" i="1"/>
  <c r="U28" i="1"/>
  <c r="W19" i="1"/>
  <c r="U22" i="1"/>
  <c r="S26" i="1"/>
  <c r="U11" i="1"/>
  <c r="L23" i="2"/>
  <c r="L12" i="2"/>
  <c r="U31" i="1"/>
  <c r="Q38" i="1"/>
  <c r="U24" i="1"/>
  <c r="W11" i="1" l="1"/>
  <c r="U26" i="1"/>
  <c r="W24" i="1"/>
  <c r="W31" i="1"/>
  <c r="S38" i="1"/>
  <c r="W20" i="1"/>
  <c r="W18" i="1"/>
  <c r="W30" i="1"/>
  <c r="W25" i="1"/>
  <c r="W16" i="1"/>
  <c r="W22" i="1"/>
  <c r="W28" i="1"/>
  <c r="U36" i="1"/>
  <c r="W35" i="1"/>
  <c r="W12" i="1"/>
  <c r="W14" i="1"/>
  <c r="L22" i="2"/>
  <c r="W34" i="1"/>
  <c r="W23" i="1"/>
  <c r="J26" i="2"/>
  <c r="L11" i="2"/>
  <c r="U38" i="1" l="1"/>
  <c r="L26" i="2"/>
  <c r="W36" i="1"/>
  <c r="W26" i="1"/>
  <c r="W38" i="1" l="1"/>
</calcChain>
</file>

<file path=xl/sharedStrings.xml><?xml version="1.0" encoding="utf-8"?>
<sst xmlns="http://schemas.openxmlformats.org/spreadsheetml/2006/main" count="202" uniqueCount="109">
  <si>
    <t>Puget Sound Energy</t>
  </si>
  <si>
    <t>2022 Gas General Rate Case Filing</t>
  </si>
  <si>
    <t>Development of Pro Forma Revenue by Rate Schedule for Test &amp; Rate Years</t>
  </si>
  <si>
    <t>Test Year Ended June 30, 2021</t>
  </si>
  <si>
    <t>12ME June 2021</t>
  </si>
  <si>
    <t>Income</t>
  </si>
  <si>
    <t>Remove</t>
  </si>
  <si>
    <t xml:space="preserve">Other </t>
  </si>
  <si>
    <t>Weather</t>
  </si>
  <si>
    <t>Test Year</t>
  </si>
  <si>
    <t>Gap Year</t>
  </si>
  <si>
    <t>Rate Year 1</t>
  </si>
  <si>
    <t>Rate Year 2</t>
  </si>
  <si>
    <t>Rate Year 3</t>
  </si>
  <si>
    <t>Statement</t>
  </si>
  <si>
    <t>Municipal</t>
  </si>
  <si>
    <t>PGA</t>
  </si>
  <si>
    <t>ERF</t>
  </si>
  <si>
    <t>Decoupling</t>
  </si>
  <si>
    <t>CRM</t>
  </si>
  <si>
    <t>Other Riders/</t>
  </si>
  <si>
    <t>Other</t>
  </si>
  <si>
    <t>Revenue</t>
  </si>
  <si>
    <t>GRC</t>
  </si>
  <si>
    <t>GRC PLR</t>
  </si>
  <si>
    <t>Normalization</t>
  </si>
  <si>
    <t>Total</t>
  </si>
  <si>
    <t>Total Adjusted</t>
  </si>
  <si>
    <t>Line</t>
  </si>
  <si>
    <t>Rate Class</t>
  </si>
  <si>
    <t>Taxes</t>
  </si>
  <si>
    <t>Sch. 101 &amp; 106</t>
  </si>
  <si>
    <t>Sch. 141</t>
  </si>
  <si>
    <t>Sch. 142</t>
  </si>
  <si>
    <t>Sch. 149</t>
  </si>
  <si>
    <t>Trackers</t>
  </si>
  <si>
    <t>Adjustments</t>
  </si>
  <si>
    <t>Adjustment (1)</t>
  </si>
  <si>
    <t>Adjustment (2)</t>
  </si>
  <si>
    <t>Adjustment</t>
  </si>
  <si>
    <t>Check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</si>
  <si>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</si>
  <si>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</si>
  <si>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</si>
  <si>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</si>
  <si>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</si>
  <si>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</si>
  <si>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</si>
  <si>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</si>
  <si>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</si>
  <si>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</si>
  <si>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</si>
  <si>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</si>
  <si>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</si>
  <si>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</si>
  <si>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</si>
  <si>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</si>
  <si>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</si>
  <si>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</si>
  <si>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</si>
  <si>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</si>
  <si>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</si>
  <si>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</si>
  <si>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</si>
  <si>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Residential Lighting (16)</t>
  </si>
  <si>
    <t>Residential (23)</t>
  </si>
  <si>
    <t>Residential (53)</t>
  </si>
  <si>
    <t>Commercial &amp; Industrial (31)</t>
  </si>
  <si>
    <t>Transportation - Commercial &amp; Industrial (31T)</t>
  </si>
  <si>
    <t>Large Volume (41)</t>
  </si>
  <si>
    <t>Transportation - Large Volume (41T)</t>
  </si>
  <si>
    <t>Compressed Natural Gas Service (54)</t>
  </si>
  <si>
    <t>Interruptible (85)</t>
  </si>
  <si>
    <t>Transportation - Interruptible (85T)</t>
  </si>
  <si>
    <t>Limited Interruptible (86)</t>
  </si>
  <si>
    <t>Transportation - Limited Interruptible (86T)</t>
  </si>
  <si>
    <t>Non-Exclusive Interruptible (87)</t>
  </si>
  <si>
    <t>Transportation - Non-Exclusive Interruptible (87T)</t>
  </si>
  <si>
    <t xml:space="preserve">Contracts </t>
  </si>
  <si>
    <t>Total Revenue From Sales/Transport Schedules</t>
  </si>
  <si>
    <t>Rentals</t>
  </si>
  <si>
    <t>Decoupling Deferral Revenue</t>
  </si>
  <si>
    <t>Decoupling Amortization Revenue</t>
  </si>
  <si>
    <t>Tax Reform Deferral</t>
  </si>
  <si>
    <t>PGA Curtailment &amp; Entitlement Revenue</t>
  </si>
  <si>
    <t>PLR Deferral</t>
  </si>
  <si>
    <t>AMI Return Deferral</t>
  </si>
  <si>
    <t>Other Operating Revenue</t>
  </si>
  <si>
    <t>Total Other Operating Revenue</t>
  </si>
  <si>
    <t>Total Operating Revenue</t>
  </si>
  <si>
    <t>Gas Cost Total in Above</t>
  </si>
  <si>
    <t>(1)</t>
  </si>
  <si>
    <t>2019 GRC rates effective October 1, 2020 (UG-190530)</t>
  </si>
  <si>
    <t>(2)</t>
  </si>
  <si>
    <t>2020 GRC IRS Private Letter Ruling (PLR) rates effective October 1, 2021 (UG-190530)</t>
  </si>
  <si>
    <t>Development of Volume (Therms) by Rate Schedule for Test &amp; Rate Years</t>
  </si>
  <si>
    <t>Actual</t>
  </si>
  <si>
    <t>Adjusted</t>
  </si>
  <si>
    <t>Therm</t>
  </si>
  <si>
    <t>Therms (1)</t>
  </si>
  <si>
    <t>Therms</t>
  </si>
  <si>
    <t>D = B+C</t>
  </si>
  <si>
    <t>F = D+E</t>
  </si>
  <si>
    <t>H = F+G</t>
  </si>
  <si>
    <t>J = H+I</t>
  </si>
  <si>
    <t>L = J+K</t>
  </si>
  <si>
    <t>Total Base Revenue From Sales/Transport Schedules</t>
  </si>
  <si>
    <t>Sales of gas report billed plus change in unbilled therms.</t>
  </si>
  <si>
    <t>This exhibit, Exh. BDJ-JDT-11, updates the Second Exhibit to the Prefiled Direct Testimony of John D. Taylor, Exh. JDT-3, filed on Jan.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</si>
</sst>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_);_(@_)"/>
    <numFmt numFmtId="166" formatCode="_(* #,##0_);_(* \(#,##0\);_(* &quot;-&quot;??_);_(@_)"/>
  </numFmts>
  <fonts count="4" x14ac:knownFonts="1"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166" fontId="2" fillId="0" borderId="0" xfId="0" applyNumberFormat="1" applyFont="1" applyFill="1" applyAlignment="1">
      <alignment horizontal="left"/>
    </xf>
    <xf numFmtId="42" fontId="2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Fill="1" applyAlignment="1">
      <alignment horizontal="left"/>
    </xf>
    <xf numFmtId="43" fontId="2" fillId="0" borderId="3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42" fontId="2" fillId="0" borderId="0" xfId="0" applyNumberFormat="1" applyFont="1" applyBorder="1"/>
    <xf numFmtId="164" fontId="2" fillId="0" borderId="5" xfId="0" applyNumberFormat="1" applyFont="1" applyFill="1" applyBorder="1" applyAlignment="1">
      <alignment horizontal="left"/>
    </xf>
    <xf numFmtId="43" fontId="2" fillId="0" borderId="6" xfId="0" applyNumberFormat="1" applyFont="1" applyBorder="1"/>
    <xf numFmtId="42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quotePrefix="1" applyFont="1"/>
    <xf numFmtId="0" fontId="2" fillId="0" borderId="0" xfId="0" quotePrefix="1" applyFont="1" applyAlignment="1">
      <alignment horizontal="center"/>
    </xf>
    <xf numFmtId="165" fontId="2" fillId="0" borderId="0" xfId="0" applyNumberFormat="1" applyFont="1" applyBorder="1"/>
    <xf numFmtId="166" fontId="2" fillId="0" borderId="0" xfId="0" applyNumberFormat="1" applyFont="1" applyBorder="1"/>
    <xf numFmtId="43" fontId="2" fillId="0" borderId="0" xfId="0" applyNumberFormat="1" applyFont="1" applyBorder="1"/>
    <xf numFmtId="42" fontId="2" fillId="0" borderId="0" xfId="0" applyNumberFormat="1" applyFont="1"/>
    <xf numFmtId="42" fontId="2" fillId="0" borderId="0" xfId="0" applyNumberFormat="1" applyFont="1" applyFill="1"/>
    <xf numFmtId="41" fontId="2" fillId="0" borderId="0" xfId="0" applyNumberFormat="1" applyFont="1"/>
    <xf numFmtId="41" fontId="2" fillId="0" borderId="0" xfId="0" applyNumberFormat="1" applyFont="1" applyBorder="1"/>
    <xf numFmtId="37" fontId="2" fillId="0" borderId="0" xfId="0" applyNumberFormat="1" applyFont="1"/>
    <xf numFmtId="0" fontId="1" fillId="0" borderId="0" xfId="0" applyFont="1" applyBorder="1" applyAlignment="1">
      <alignment horizontal="left" wrapText="1"/>
    </xf>
    <xf numFmtId="0" fontId="2" fillId="0" borderId="0" xfId="0" quotePrefix="1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/>
    </xf>
    <xf numFmtId="37" fontId="2" fillId="0" borderId="0" xfId="0" applyNumberFormat="1" applyFont="1" applyBorder="1"/>
    <xf numFmtId="166" fontId="2" fillId="0" borderId="7" xfId="0" applyNumberFormat="1" applyFont="1" applyBorder="1" applyAlignment="1">
      <alignment horizontal="left"/>
    </xf>
    <xf numFmtId="42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9B93-9B64-49B3-9EDE-65B5B35A0E7C}">
  <dimension ref="A1"/>
  <sheetViews>
    <sheetView tabSelected="1" workbookViewId="0">
      <selection activeCell="I13" sqref="I13"/>
    </sheetView>
  </sheetViews>
  <sheetFormatPr defaultRowHeight="12.75" x14ac:dyDescent="0.2"/>
  <sheetData>
    <row r="1" spans="1:1" ht="14.25" x14ac:dyDescent="0.2">
      <c r="A1" s="53" t="s">
        <v>108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9"/>
  <sheetViews>
    <sheetView zoomScale="90" zoomScaleNormal="90" workbookViewId="0">
      <pane xSplit="3" ySplit="10" topLeftCell="D11" activePane="bottomRight" state="frozen"/>
      <selection activeCell="AD43" sqref="AD43"/>
      <selection pane="topRight" activeCell="AD43" sqref="AD43"/>
      <selection pane="bottomLeft" activeCell="AD43" sqref="AD43"/>
      <selection pane="bottomRight" activeCell="F46" sqref="F46"/>
    </sheetView>
  </sheetViews>
  <sheetFormatPr defaultRowHeight="12.75" x14ac:dyDescent="0.2"/>
  <cols>
    <col min="1" max="1" width="2" style="10" customWidth="1"/>
    <col min="2" max="2" width="4.85546875" style="10" customWidth="1"/>
    <col min="3" max="3" width="43" style="10" customWidth="1"/>
    <col min="4" max="4" width="16.140625" style="10" bestFit="1" customWidth="1"/>
    <col min="5" max="5" width="14" style="10" bestFit="1" customWidth="1"/>
    <col min="6" max="6" width="15.28515625" style="10" bestFit="1" customWidth="1"/>
    <col min="7" max="8" width="12.85546875" style="10" bestFit="1" customWidth="1"/>
    <col min="9" max="10" width="14" style="10" bestFit="1" customWidth="1"/>
    <col min="11" max="11" width="12.85546875" style="10" bestFit="1" customWidth="1"/>
    <col min="12" max="12" width="14" style="10" bestFit="1" customWidth="1"/>
    <col min="13" max="14" width="13.85546875" style="10" bestFit="1" customWidth="1"/>
    <col min="15" max="15" width="13.28515625" style="10" bestFit="1" customWidth="1"/>
    <col min="16" max="17" width="15.85546875" style="10" bestFit="1" customWidth="1"/>
    <col min="18" max="18" width="13.28515625" style="10" bestFit="1" customWidth="1"/>
    <col min="19" max="19" width="14.5703125" style="10" bestFit="1" customWidth="1"/>
    <col min="20" max="20" width="14" style="10" bestFit="1" customWidth="1"/>
    <col min="21" max="21" width="14.5703125" style="10" bestFit="1" customWidth="1"/>
    <col min="22" max="22" width="12.85546875" style="10" bestFit="1" customWidth="1"/>
    <col min="23" max="23" width="14.5703125" style="10" bestFit="1" customWidth="1"/>
    <col min="24" max="24" width="11.28515625" style="10" bestFit="1" customWidth="1"/>
    <col min="25" max="25" width="14.5703125" style="10" bestFit="1" customWidth="1"/>
    <col min="26" max="29" width="9.140625" style="10" customWidth="1"/>
    <col min="30" max="32" width="9.140625" style="11" customWidth="1"/>
    <col min="33" max="36" width="9.140625" style="10" customWidth="1"/>
    <col min="37" max="42" width="9.140625" style="14" customWidth="1"/>
    <col min="43" max="45" width="9.140625" style="10" customWidth="1"/>
    <col min="46" max="16384" width="9.140625" style="10"/>
  </cols>
  <sheetData>
    <row r="1" spans="1:42" x14ac:dyDescent="0.2">
      <c r="A1" s="7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1"/>
      <c r="S1" s="1"/>
      <c r="T1" s="1"/>
      <c r="U1" s="1"/>
      <c r="V1" s="1"/>
      <c r="W1" s="1"/>
      <c r="X1" s="1"/>
      <c r="Y1" s="1"/>
      <c r="Z1" s="8"/>
      <c r="AA1" s="9"/>
      <c r="AB1" s="8"/>
      <c r="AC1" s="8"/>
      <c r="AD1" s="10"/>
      <c r="AE1" s="10"/>
      <c r="AF1" s="10"/>
      <c r="AK1" s="10"/>
      <c r="AL1" s="10"/>
      <c r="AM1" s="10"/>
      <c r="AN1" s="10"/>
      <c r="AO1" s="10"/>
      <c r="AP1" s="10"/>
    </row>
    <row r="2" spans="1:42" x14ac:dyDescent="0.2">
      <c r="A2" s="7"/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"/>
      <c r="S2" s="1"/>
      <c r="T2" s="1"/>
      <c r="U2" s="1"/>
      <c r="V2" s="1"/>
      <c r="W2" s="1"/>
      <c r="X2" s="1"/>
      <c r="Y2" s="1"/>
      <c r="Z2" s="8"/>
      <c r="AA2" s="9"/>
      <c r="AB2" s="8"/>
      <c r="AC2" s="8"/>
      <c r="AD2" s="10"/>
      <c r="AE2" s="10"/>
      <c r="AF2" s="10"/>
      <c r="AK2" s="10"/>
      <c r="AL2" s="10"/>
      <c r="AM2" s="10"/>
      <c r="AN2" s="10"/>
      <c r="AO2" s="10"/>
      <c r="AP2" s="10"/>
    </row>
    <row r="3" spans="1:42" x14ac:dyDescent="0.2">
      <c r="B3" s="52" t="s">
        <v>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1"/>
      <c r="S3" s="1"/>
      <c r="T3" s="1"/>
      <c r="U3" s="1"/>
      <c r="V3" s="1"/>
      <c r="W3" s="1"/>
      <c r="X3" s="1"/>
      <c r="Y3" s="1"/>
      <c r="Z3" s="8"/>
      <c r="AA3" s="9"/>
      <c r="AB3" s="8"/>
      <c r="AC3" s="8"/>
      <c r="AD3" s="10"/>
      <c r="AE3" s="10"/>
      <c r="AF3" s="10"/>
      <c r="AK3" s="10"/>
      <c r="AL3" s="10"/>
      <c r="AM3" s="10"/>
      <c r="AN3" s="10"/>
      <c r="AO3" s="10"/>
      <c r="AP3" s="10"/>
    </row>
    <row r="4" spans="1:42" x14ac:dyDescent="0.2">
      <c r="B4" s="52" t="s">
        <v>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1"/>
      <c r="S4" s="1"/>
      <c r="T4" s="1"/>
      <c r="U4" s="1"/>
      <c r="V4" s="1"/>
      <c r="W4" s="1"/>
      <c r="X4" s="1"/>
      <c r="Y4" s="1"/>
      <c r="Z4" s="8"/>
      <c r="AA4" s="9"/>
      <c r="AB4" s="8"/>
      <c r="AC4" s="8"/>
      <c r="AD4" s="10"/>
      <c r="AE4" s="10"/>
      <c r="AF4" s="10"/>
      <c r="AK4" s="10"/>
      <c r="AL4" s="10"/>
      <c r="AM4" s="10"/>
      <c r="AN4" s="10"/>
      <c r="AO4" s="10"/>
      <c r="AP4" s="10"/>
    </row>
    <row r="5" spans="1:42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9"/>
      <c r="AA5" s="9"/>
      <c r="AB5" s="9"/>
      <c r="AC5" s="9"/>
      <c r="AD5" s="10"/>
      <c r="AE5" s="10"/>
      <c r="AF5" s="10"/>
      <c r="AK5" s="10"/>
      <c r="AL5" s="10"/>
      <c r="AM5" s="10"/>
      <c r="AN5" s="10"/>
      <c r="AO5" s="10"/>
      <c r="AP5" s="10"/>
    </row>
    <row r="6" spans="1:42" x14ac:dyDescent="0.2"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 t="s">
        <v>4</v>
      </c>
      <c r="Q6" s="11" t="s">
        <v>4</v>
      </c>
      <c r="R6" s="13">
        <v>2022</v>
      </c>
      <c r="S6" s="13">
        <v>2022</v>
      </c>
      <c r="T6" s="13">
        <v>2023</v>
      </c>
      <c r="U6" s="13">
        <v>2023</v>
      </c>
      <c r="V6" s="13">
        <v>2024</v>
      </c>
      <c r="W6" s="13">
        <v>2024</v>
      </c>
      <c r="X6" s="13">
        <v>2025</v>
      </c>
      <c r="Y6" s="13">
        <v>2025</v>
      </c>
      <c r="Z6" s="14"/>
      <c r="AA6" s="14"/>
      <c r="AB6" s="14"/>
      <c r="AC6" s="14"/>
      <c r="AD6" s="10"/>
      <c r="AE6" s="10"/>
      <c r="AF6" s="10"/>
      <c r="AK6" s="10"/>
      <c r="AL6" s="10"/>
      <c r="AM6" s="10"/>
      <c r="AN6" s="10"/>
      <c r="AO6" s="10"/>
      <c r="AP6" s="10"/>
    </row>
    <row r="7" spans="1:42" x14ac:dyDescent="0.2">
      <c r="C7" s="15"/>
      <c r="D7" s="15" t="s">
        <v>5</v>
      </c>
      <c r="E7" s="15" t="s">
        <v>6</v>
      </c>
      <c r="F7" s="13" t="s">
        <v>6</v>
      </c>
      <c r="G7" s="13" t="s">
        <v>6</v>
      </c>
      <c r="H7" s="13" t="s">
        <v>6</v>
      </c>
      <c r="I7" s="13" t="s">
        <v>6</v>
      </c>
      <c r="J7" s="13" t="s">
        <v>6</v>
      </c>
      <c r="K7" s="15"/>
      <c r="L7" s="15" t="s">
        <v>7</v>
      </c>
      <c r="M7" s="15">
        <v>2019</v>
      </c>
      <c r="N7" s="15">
        <v>2019</v>
      </c>
      <c r="O7" s="15" t="s">
        <v>8</v>
      </c>
      <c r="P7" s="15" t="s">
        <v>9</v>
      </c>
      <c r="Q7" s="15" t="s">
        <v>9</v>
      </c>
      <c r="R7" s="15" t="s">
        <v>10</v>
      </c>
      <c r="S7" s="15" t="s">
        <v>10</v>
      </c>
      <c r="T7" s="15" t="s">
        <v>11</v>
      </c>
      <c r="U7" s="15" t="s">
        <v>11</v>
      </c>
      <c r="V7" s="15" t="s">
        <v>12</v>
      </c>
      <c r="W7" s="15" t="s">
        <v>12</v>
      </c>
      <c r="X7" s="15" t="s">
        <v>13</v>
      </c>
      <c r="Y7" s="15" t="s">
        <v>13</v>
      </c>
      <c r="Z7" s="14"/>
      <c r="AA7" s="14"/>
      <c r="AB7" s="14"/>
      <c r="AC7" s="16"/>
      <c r="AD7" s="14"/>
      <c r="AE7" s="14"/>
      <c r="AF7" s="8"/>
      <c r="AG7" s="14"/>
      <c r="AK7" s="10"/>
      <c r="AL7" s="10"/>
      <c r="AM7" s="10"/>
      <c r="AN7" s="10"/>
      <c r="AO7" s="10"/>
      <c r="AP7" s="10"/>
    </row>
    <row r="8" spans="1:42" ht="13.5" thickBot="1" x14ac:dyDescent="0.25">
      <c r="B8" s="16"/>
      <c r="C8" s="15"/>
      <c r="D8" s="15" t="s">
        <v>14</v>
      </c>
      <c r="E8" s="15" t="s">
        <v>15</v>
      </c>
      <c r="F8" s="15" t="s">
        <v>16</v>
      </c>
      <c r="G8" s="15" t="s">
        <v>17</v>
      </c>
      <c r="H8" s="15" t="s">
        <v>18</v>
      </c>
      <c r="I8" s="15" t="s">
        <v>19</v>
      </c>
      <c r="J8" s="15" t="s">
        <v>20</v>
      </c>
      <c r="K8" s="15" t="s">
        <v>21</v>
      </c>
      <c r="L8" s="15" t="s">
        <v>22</v>
      </c>
      <c r="M8" s="15" t="s">
        <v>23</v>
      </c>
      <c r="N8" s="15" t="s">
        <v>24</v>
      </c>
      <c r="O8" s="15" t="s">
        <v>25</v>
      </c>
      <c r="P8" s="15" t="s">
        <v>26</v>
      </c>
      <c r="Q8" s="15" t="s">
        <v>27</v>
      </c>
      <c r="R8" s="15" t="s">
        <v>22</v>
      </c>
      <c r="S8" s="15" t="s">
        <v>27</v>
      </c>
      <c r="T8" s="15" t="s">
        <v>22</v>
      </c>
      <c r="U8" s="15" t="s">
        <v>27</v>
      </c>
      <c r="V8" s="15" t="s">
        <v>22</v>
      </c>
      <c r="W8" s="15" t="s">
        <v>27</v>
      </c>
      <c r="X8" s="15" t="s">
        <v>22</v>
      </c>
      <c r="Y8" s="15" t="s">
        <v>27</v>
      </c>
      <c r="Z8" s="14"/>
      <c r="AA8" s="14"/>
      <c r="AB8" s="14"/>
      <c r="AC8" s="16"/>
      <c r="AD8" s="14"/>
      <c r="AE8" s="16"/>
      <c r="AF8" s="17"/>
      <c r="AG8" s="14"/>
      <c r="AI8" s="11"/>
      <c r="AK8" s="10"/>
      <c r="AL8" s="10"/>
      <c r="AM8" s="10"/>
      <c r="AN8" s="10"/>
      <c r="AO8" s="10"/>
      <c r="AP8" s="10"/>
    </row>
    <row r="9" spans="1:42" x14ac:dyDescent="0.2">
      <c r="B9" s="18" t="s">
        <v>28</v>
      </c>
      <c r="C9" s="18" t="s">
        <v>29</v>
      </c>
      <c r="D9" s="19" t="s">
        <v>22</v>
      </c>
      <c r="E9" s="18" t="s">
        <v>30</v>
      </c>
      <c r="F9" s="19" t="s">
        <v>31</v>
      </c>
      <c r="G9" s="19" t="s">
        <v>32</v>
      </c>
      <c r="H9" s="19" t="s">
        <v>33</v>
      </c>
      <c r="I9" s="19" t="s">
        <v>34</v>
      </c>
      <c r="J9" s="19" t="s">
        <v>35</v>
      </c>
      <c r="K9" s="18" t="s">
        <v>36</v>
      </c>
      <c r="L9" s="18" t="s">
        <v>36</v>
      </c>
      <c r="M9" s="18" t="s">
        <v>37</v>
      </c>
      <c r="N9" s="18" t="s">
        <v>38</v>
      </c>
      <c r="O9" s="18" t="s">
        <v>39</v>
      </c>
      <c r="P9" s="18" t="s">
        <v>36</v>
      </c>
      <c r="Q9" s="18" t="s">
        <v>22</v>
      </c>
      <c r="R9" s="18" t="s">
        <v>36</v>
      </c>
      <c r="S9" s="18" t="s">
        <v>22</v>
      </c>
      <c r="T9" s="18" t="s">
        <v>39</v>
      </c>
      <c r="U9" s="18" t="s">
        <v>22</v>
      </c>
      <c r="V9" s="18" t="s">
        <v>39</v>
      </c>
      <c r="W9" s="18" t="s">
        <v>22</v>
      </c>
      <c r="X9" s="18" t="s">
        <v>39</v>
      </c>
      <c r="Y9" s="18" t="s">
        <v>22</v>
      </c>
      <c r="Z9" s="14"/>
      <c r="AA9" s="14"/>
      <c r="AB9" s="20" t="s">
        <v>40</v>
      </c>
      <c r="AC9" s="20" t="s">
        <v>40</v>
      </c>
      <c r="AD9" s="20" t="s">
        <v>40</v>
      </c>
      <c r="AE9" s="20" t="s">
        <v>40</v>
      </c>
      <c r="AF9" s="20" t="s">
        <v>40</v>
      </c>
      <c r="AG9" s="14"/>
      <c r="AI9" s="11"/>
      <c r="AK9" s="10"/>
      <c r="AL9" s="10"/>
      <c r="AM9" s="10"/>
      <c r="AN9" s="10"/>
      <c r="AO9" s="10"/>
      <c r="AP9" s="10"/>
    </row>
    <row r="10" spans="1:42" x14ac:dyDescent="0.2">
      <c r="B10" s="16"/>
      <c r="C10" s="16" t="s">
        <v>41</v>
      </c>
      <c r="D10" s="16" t="s">
        <v>42</v>
      </c>
      <c r="E10" s="16" t="s">
        <v>43</v>
      </c>
      <c r="F10" s="16" t="s">
        <v>44</v>
      </c>
      <c r="G10" s="16" t="s">
        <v>45</v>
      </c>
      <c r="H10" s="16" t="s">
        <v>46</v>
      </c>
      <c r="I10" s="16" t="s">
        <v>47</v>
      </c>
      <c r="J10" s="16" t="s">
        <v>48</v>
      </c>
      <c r="K10" s="16" t="s">
        <v>49</v>
      </c>
      <c r="L10" s="16" t="s">
        <v>50</v>
      </c>
      <c r="M10" s="16" t="s">
        <v>51</v>
      </c>
      <c r="N10" s="16" t="s">
        <v>52</v>
      </c>
      <c r="O10" s="16" t="s">
        <v>53</v>
      </c>
      <c r="P10" s="16" t="s">
        <v>54</v>
      </c>
      <c r="Q10" s="16" t="s">
        <v>55</v>
      </c>
      <c r="R10" s="16" t="s">
        <v>56</v>
      </c>
      <c r="S10" s="16" t="s">
        <v>57</v>
      </c>
      <c r="T10" s="16" t="s">
        <v>58</v>
      </c>
      <c r="U10" s="16" t="s">
        <v>59</v>
      </c>
      <c r="V10" s="16" t="s">
        <v>60</v>
      </c>
      <c r="W10" s="16" t="s">
        <v>61</v>
      </c>
      <c r="X10" s="16" t="s">
        <v>62</v>
      </c>
      <c r="Y10" s="16" t="s">
        <v>63</v>
      </c>
      <c r="Z10" s="16"/>
      <c r="AA10" s="14"/>
      <c r="AB10" s="21"/>
      <c r="AC10" s="21"/>
      <c r="AD10" s="21"/>
      <c r="AE10" s="21"/>
      <c r="AF10" s="21"/>
      <c r="AG10" s="14"/>
      <c r="AK10" s="10"/>
      <c r="AL10" s="10"/>
      <c r="AM10" s="10"/>
      <c r="AN10" s="10"/>
      <c r="AO10" s="10"/>
      <c r="AP10" s="10"/>
    </row>
    <row r="11" spans="1:42" x14ac:dyDescent="0.2">
      <c r="B11" s="16">
        <v>1</v>
      </c>
      <c r="C11" s="22" t="s">
        <v>64</v>
      </c>
      <c r="D11" s="2">
        <v>8855.2400000000016</v>
      </c>
      <c r="E11" s="2">
        <v>-320.13</v>
      </c>
      <c r="F11" s="2">
        <v>-3379.0887846075325</v>
      </c>
      <c r="G11" s="2">
        <v>-45.09</v>
      </c>
      <c r="H11" s="2">
        <v>0</v>
      </c>
      <c r="I11" s="2">
        <v>-117.91000000000001</v>
      </c>
      <c r="J11" s="2">
        <v>-72.709999999999951</v>
      </c>
      <c r="K11" s="2">
        <v>0</v>
      </c>
      <c r="L11" s="2"/>
      <c r="M11" s="2">
        <v>201.23999999999978</v>
      </c>
      <c r="N11" s="2">
        <v>-73.281336315789304</v>
      </c>
      <c r="O11" s="2">
        <v>0</v>
      </c>
      <c r="P11" s="2">
        <f t="shared" ref="P11:P25" si="0">SUM(E11:O11)</f>
        <v>-3806.9701209233222</v>
      </c>
      <c r="Q11" s="2">
        <f t="shared" ref="Q11:Q25" si="1">D11+P11</f>
        <v>5048.269879076679</v>
      </c>
      <c r="R11" s="2">
        <v>379.63573263157923</v>
      </c>
      <c r="S11" s="2">
        <f>Q11+R11</f>
        <v>5427.9056117082582</v>
      </c>
      <c r="T11" s="2">
        <v>0</v>
      </c>
      <c r="U11" s="2">
        <f>S11+T11</f>
        <v>5427.9056117082582</v>
      </c>
      <c r="V11" s="2">
        <v>0</v>
      </c>
      <c r="W11" s="2">
        <f>U11+V11</f>
        <v>5427.9056117082582</v>
      </c>
      <c r="X11" s="2"/>
      <c r="Y11" s="2"/>
      <c r="Z11" s="14"/>
      <c r="AA11" s="14"/>
      <c r="AB11" s="23">
        <v>0</v>
      </c>
      <c r="AC11" s="23">
        <v>0</v>
      </c>
      <c r="AD11" s="23">
        <v>0</v>
      </c>
      <c r="AE11" s="23">
        <v>0</v>
      </c>
      <c r="AF11" s="23"/>
      <c r="AG11" s="14"/>
      <c r="AK11" s="10"/>
      <c r="AL11" s="10"/>
      <c r="AM11" s="10"/>
      <c r="AN11" s="10"/>
      <c r="AO11" s="10"/>
      <c r="AP11" s="10"/>
    </row>
    <row r="12" spans="1:42" x14ac:dyDescent="0.2">
      <c r="B12" s="16">
        <v>2</v>
      </c>
      <c r="C12" s="22" t="s">
        <v>65</v>
      </c>
      <c r="D12" s="2">
        <v>683061089.41999996</v>
      </c>
      <c r="E12" s="2">
        <v>-29782051.990000002</v>
      </c>
      <c r="F12" s="2">
        <v>-250761555.74191934</v>
      </c>
      <c r="G12" s="2">
        <v>-1220319.5699999998</v>
      </c>
      <c r="H12" s="2">
        <v>-7826177.8270824123</v>
      </c>
      <c r="I12" s="2">
        <v>-10120365.030150671</v>
      </c>
      <c r="J12" s="2">
        <v>-20440544.704091579</v>
      </c>
      <c r="K12" s="2">
        <v>0</v>
      </c>
      <c r="L12" s="2"/>
      <c r="M12" s="2">
        <v>5028279.1699644327</v>
      </c>
      <c r="N12" s="2">
        <v>-5316990.9507386684</v>
      </c>
      <c r="O12" s="2">
        <v>10671009.953397334</v>
      </c>
      <c r="P12" s="2">
        <f t="shared" si="0"/>
        <v>-309768716.69062084</v>
      </c>
      <c r="Q12" s="2">
        <f t="shared" si="1"/>
        <v>373292372.72937912</v>
      </c>
      <c r="R12" s="2">
        <v>8736979.1409011483</v>
      </c>
      <c r="S12" s="2">
        <f t="shared" ref="S12:S25" si="2">Q12+R12</f>
        <v>382029351.87028027</v>
      </c>
      <c r="T12" s="2">
        <v>1148995.0957201123</v>
      </c>
      <c r="U12" s="2">
        <f t="shared" ref="U12:U25" si="3">S12+T12</f>
        <v>383178346.96600038</v>
      </c>
      <c r="V12" s="2">
        <v>2623630.1323198676</v>
      </c>
      <c r="W12" s="2">
        <f t="shared" ref="W12:W25" si="4">U12+V12</f>
        <v>385801977.09832025</v>
      </c>
      <c r="X12" s="2"/>
      <c r="Y12" s="2"/>
      <c r="Z12" s="14"/>
      <c r="AA12" s="14"/>
      <c r="AB12" s="23">
        <v>0</v>
      </c>
      <c r="AC12" s="23">
        <v>0</v>
      </c>
      <c r="AD12" s="23">
        <v>0</v>
      </c>
      <c r="AE12" s="23">
        <v>0</v>
      </c>
      <c r="AF12" s="23"/>
      <c r="AG12" s="14"/>
      <c r="AK12" s="10"/>
      <c r="AL12" s="10"/>
      <c r="AM12" s="10"/>
      <c r="AN12" s="10"/>
      <c r="AO12" s="10"/>
      <c r="AP12" s="10"/>
    </row>
    <row r="13" spans="1:42" x14ac:dyDescent="0.2">
      <c r="B13" s="16">
        <v>3</v>
      </c>
      <c r="C13" s="22" t="s">
        <v>66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/>
      <c r="M13" s="2">
        <v>0</v>
      </c>
      <c r="N13" s="2">
        <v>0</v>
      </c>
      <c r="O13" s="2">
        <v>0</v>
      </c>
      <c r="P13" s="2">
        <f t="shared" si="0"/>
        <v>0</v>
      </c>
      <c r="Q13" s="2">
        <f t="shared" si="1"/>
        <v>0</v>
      </c>
      <c r="R13" s="2">
        <v>0</v>
      </c>
      <c r="S13" s="2">
        <f t="shared" si="2"/>
        <v>0</v>
      </c>
      <c r="T13" s="2">
        <v>0</v>
      </c>
      <c r="U13" s="2">
        <f t="shared" si="3"/>
        <v>0</v>
      </c>
      <c r="V13" s="2">
        <v>0</v>
      </c>
      <c r="W13" s="2">
        <f t="shared" si="4"/>
        <v>0</v>
      </c>
      <c r="X13" s="2"/>
      <c r="Y13" s="2"/>
      <c r="Z13" s="14"/>
      <c r="AA13" s="14"/>
      <c r="AB13" s="23">
        <v>0</v>
      </c>
      <c r="AC13" s="23">
        <v>0</v>
      </c>
      <c r="AD13" s="23">
        <v>0</v>
      </c>
      <c r="AE13" s="23">
        <v>0</v>
      </c>
      <c r="AF13" s="23"/>
      <c r="AG13" s="14"/>
      <c r="AK13" s="10"/>
      <c r="AL13" s="10"/>
      <c r="AM13" s="10"/>
      <c r="AN13" s="10"/>
      <c r="AO13" s="10"/>
      <c r="AP13" s="10"/>
    </row>
    <row r="14" spans="1:42" x14ac:dyDescent="0.2">
      <c r="B14" s="24">
        <f>B13+1</f>
        <v>4</v>
      </c>
      <c r="C14" s="25" t="s">
        <v>67</v>
      </c>
      <c r="D14" s="2">
        <v>221063181.41000003</v>
      </c>
      <c r="E14" s="2">
        <v>-11734918.559999999</v>
      </c>
      <c r="F14" s="2">
        <v>-89389879.337972134</v>
      </c>
      <c r="G14" s="2">
        <v>-513114.46</v>
      </c>
      <c r="H14" s="2">
        <v>707514.57340713567</v>
      </c>
      <c r="I14" s="2">
        <v>-3841895.7752125412</v>
      </c>
      <c r="J14" s="2">
        <v>-7155438.5408228571</v>
      </c>
      <c r="K14" s="2">
        <v>0</v>
      </c>
      <c r="L14" s="2"/>
      <c r="M14" s="2">
        <v>2420582.719592616</v>
      </c>
      <c r="N14" s="2">
        <v>-2243851.9529545158</v>
      </c>
      <c r="O14" s="2">
        <v>2111711.2458509058</v>
      </c>
      <c r="P14" s="2">
        <f t="shared" si="0"/>
        <v>-109639290.0881114</v>
      </c>
      <c r="Q14" s="2">
        <f t="shared" si="1"/>
        <v>111423891.32188863</v>
      </c>
      <c r="R14" s="2">
        <v>6958811.9253310561</v>
      </c>
      <c r="S14" s="2">
        <f t="shared" si="2"/>
        <v>118382703.24721968</v>
      </c>
      <c r="T14" s="2">
        <v>1696465.5361200124</v>
      </c>
      <c r="U14" s="2">
        <f t="shared" si="3"/>
        <v>120079168.78333969</v>
      </c>
      <c r="V14" s="2">
        <v>1206809.233649984</v>
      </c>
      <c r="W14" s="2">
        <f t="shared" si="4"/>
        <v>121285978.01698968</v>
      </c>
      <c r="X14" s="2"/>
      <c r="Y14" s="2"/>
      <c r="Z14" s="14"/>
      <c r="AA14" s="14"/>
      <c r="AB14" s="23">
        <v>0</v>
      </c>
      <c r="AC14" s="23">
        <v>0</v>
      </c>
      <c r="AD14" s="23">
        <v>0</v>
      </c>
      <c r="AE14" s="23">
        <v>0</v>
      </c>
      <c r="AF14" s="23"/>
      <c r="AG14" s="14"/>
      <c r="AK14" s="10"/>
      <c r="AL14" s="10"/>
      <c r="AM14" s="10"/>
      <c r="AN14" s="10"/>
      <c r="AO14" s="10"/>
      <c r="AP14" s="10"/>
    </row>
    <row r="15" spans="1:42" x14ac:dyDescent="0.2">
      <c r="B15" s="24">
        <f t="shared" ref="B15:B40" si="5">B14+1</f>
        <v>5</v>
      </c>
      <c r="C15" s="3" t="s">
        <v>68</v>
      </c>
      <c r="D15" s="2">
        <v>25746</v>
      </c>
      <c r="E15" s="2">
        <v>-1399.8400000000001</v>
      </c>
      <c r="F15" s="2">
        <v>-38.912180181682345</v>
      </c>
      <c r="G15" s="2">
        <v>-82.19</v>
      </c>
      <c r="H15" s="2">
        <v>-106.13291429999963</v>
      </c>
      <c r="I15" s="2">
        <v>-561.22275999999999</v>
      </c>
      <c r="J15" s="2">
        <v>-357.95154419999983</v>
      </c>
      <c r="K15" s="2">
        <v>0</v>
      </c>
      <c r="L15" s="2"/>
      <c r="M15" s="2">
        <v>371.59012499999881</v>
      </c>
      <c r="N15" s="2">
        <v>-376.97700600000098</v>
      </c>
      <c r="O15" s="2">
        <v>0</v>
      </c>
      <c r="P15" s="2">
        <f t="shared" si="0"/>
        <v>-2551.6362796816838</v>
      </c>
      <c r="Q15" s="2">
        <f t="shared" si="1"/>
        <v>23194.363720318317</v>
      </c>
      <c r="R15" s="2">
        <v>-736.54756679999991</v>
      </c>
      <c r="S15" s="2">
        <f t="shared" si="2"/>
        <v>22457.816153518317</v>
      </c>
      <c r="T15" s="2">
        <v>-235.70676000000094</v>
      </c>
      <c r="U15" s="2">
        <f t="shared" si="3"/>
        <v>22222.109393518316</v>
      </c>
      <c r="V15" s="2">
        <v>-201.16679999999542</v>
      </c>
      <c r="W15" s="2">
        <f t="shared" si="4"/>
        <v>22020.942593518321</v>
      </c>
      <c r="X15" s="2"/>
      <c r="Y15" s="2"/>
      <c r="Z15" s="14"/>
      <c r="AA15" s="14"/>
      <c r="AB15" s="23">
        <v>0</v>
      </c>
      <c r="AC15" s="23">
        <v>0</v>
      </c>
      <c r="AD15" s="23">
        <v>0</v>
      </c>
      <c r="AE15" s="23">
        <v>0</v>
      </c>
      <c r="AF15" s="23"/>
      <c r="AG15" s="14"/>
      <c r="AK15" s="10"/>
      <c r="AL15" s="10"/>
      <c r="AM15" s="10"/>
      <c r="AN15" s="10"/>
      <c r="AO15" s="10"/>
      <c r="AP15" s="10"/>
    </row>
    <row r="16" spans="1:42" x14ac:dyDescent="0.2">
      <c r="B16" s="24">
        <f t="shared" si="5"/>
        <v>6</v>
      </c>
      <c r="C16" s="22" t="s">
        <v>69</v>
      </c>
      <c r="D16" s="2">
        <v>42867189.060000002</v>
      </c>
      <c r="E16" s="2">
        <v>-2284399.41</v>
      </c>
      <c r="F16" s="2">
        <v>-23194262.925880332</v>
      </c>
      <c r="G16" s="2">
        <v>-437424.01</v>
      </c>
      <c r="H16" s="2">
        <v>916191.54670172115</v>
      </c>
      <c r="I16" s="2">
        <v>-546133.07529437973</v>
      </c>
      <c r="J16" s="2">
        <v>-1534376.6459483278</v>
      </c>
      <c r="K16" s="2">
        <v>0</v>
      </c>
      <c r="L16" s="2"/>
      <c r="M16" s="2">
        <v>246144.10865841061</v>
      </c>
      <c r="N16" s="2">
        <v>-123525.17135903239</v>
      </c>
      <c r="O16" s="2">
        <v>189970.3398827482</v>
      </c>
      <c r="P16" s="2">
        <f t="shared" si="0"/>
        <v>-26767815.243239194</v>
      </c>
      <c r="Q16" s="2">
        <f t="shared" si="1"/>
        <v>16099373.816760808</v>
      </c>
      <c r="R16" s="2">
        <v>417935.56310350634</v>
      </c>
      <c r="S16" s="2">
        <f t="shared" si="2"/>
        <v>16517309.379864315</v>
      </c>
      <c r="T16" s="2">
        <v>26629.075215380639</v>
      </c>
      <c r="U16" s="2">
        <f t="shared" si="3"/>
        <v>16543938.455079695</v>
      </c>
      <c r="V16" s="2">
        <v>-6671.1619027666748</v>
      </c>
      <c r="W16" s="2">
        <f t="shared" si="4"/>
        <v>16537267.293176929</v>
      </c>
      <c r="X16" s="2"/>
      <c r="Y16" s="2"/>
      <c r="Z16" s="14"/>
      <c r="AA16" s="14"/>
      <c r="AB16" s="23">
        <v>0</v>
      </c>
      <c r="AC16" s="23">
        <v>0</v>
      </c>
      <c r="AD16" s="23">
        <v>0</v>
      </c>
      <c r="AE16" s="23">
        <v>0</v>
      </c>
      <c r="AF16" s="23"/>
      <c r="AG16" s="14"/>
      <c r="AK16" s="10"/>
      <c r="AL16" s="10"/>
      <c r="AM16" s="10"/>
      <c r="AN16" s="10"/>
      <c r="AO16" s="10"/>
      <c r="AP16" s="10"/>
    </row>
    <row r="17" spans="2:42" x14ac:dyDescent="0.2">
      <c r="B17" s="24">
        <f t="shared" si="5"/>
        <v>7</v>
      </c>
      <c r="C17" s="3" t="s">
        <v>70</v>
      </c>
      <c r="D17" s="2">
        <v>4447946.43</v>
      </c>
      <c r="E17" s="2">
        <v>-216255.93000000002</v>
      </c>
      <c r="F17" s="2">
        <v>-67977.396865402785</v>
      </c>
      <c r="G17" s="2">
        <v>-55325.16</v>
      </c>
      <c r="H17" s="2">
        <v>255974.74563165638</v>
      </c>
      <c r="I17" s="2">
        <v>-165233.58433389998</v>
      </c>
      <c r="J17" s="2">
        <v>-100040.7148021</v>
      </c>
      <c r="K17" s="2">
        <v>0</v>
      </c>
      <c r="L17" s="2"/>
      <c r="M17" s="2">
        <v>69483.529676799662</v>
      </c>
      <c r="N17" s="2">
        <v>-33323.269511499442</v>
      </c>
      <c r="O17" s="2">
        <v>9795.0070432275534</v>
      </c>
      <c r="P17" s="2">
        <f t="shared" si="0"/>
        <v>-302902.77316121862</v>
      </c>
      <c r="Q17" s="2">
        <f t="shared" si="1"/>
        <v>4145043.6568387812</v>
      </c>
      <c r="R17" s="2">
        <v>453152.65881080041</v>
      </c>
      <c r="S17" s="2">
        <f t="shared" si="2"/>
        <v>4598196.3156495821</v>
      </c>
      <c r="T17" s="2">
        <v>109715.06586248614</v>
      </c>
      <c r="U17" s="2">
        <f t="shared" si="3"/>
        <v>4707911.3815120682</v>
      </c>
      <c r="V17" s="2">
        <v>114722.12608496286</v>
      </c>
      <c r="W17" s="2">
        <f t="shared" si="4"/>
        <v>4822633.5075970311</v>
      </c>
      <c r="X17" s="2"/>
      <c r="Y17" s="2"/>
      <c r="Z17" s="14"/>
      <c r="AA17" s="14"/>
      <c r="AB17" s="23">
        <v>0</v>
      </c>
      <c r="AC17" s="23">
        <v>0</v>
      </c>
      <c r="AD17" s="23">
        <v>0</v>
      </c>
      <c r="AE17" s="23">
        <v>0</v>
      </c>
      <c r="AF17" s="23"/>
      <c r="AG17" s="14"/>
      <c r="AK17" s="10"/>
      <c r="AL17" s="10"/>
      <c r="AM17" s="10"/>
      <c r="AN17" s="10"/>
      <c r="AO17" s="10"/>
      <c r="AP17" s="10"/>
    </row>
    <row r="18" spans="2:42" x14ac:dyDescent="0.2">
      <c r="B18" s="24">
        <f t="shared" si="5"/>
        <v>8</v>
      </c>
      <c r="C18" s="3" t="s">
        <v>71</v>
      </c>
      <c r="D18" s="2">
        <v>309188.51999999996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/>
      <c r="M18" s="2">
        <v>0</v>
      </c>
      <c r="N18" s="2">
        <v>0</v>
      </c>
      <c r="O18" s="2">
        <v>0</v>
      </c>
      <c r="P18" s="2">
        <f t="shared" si="0"/>
        <v>0</v>
      </c>
      <c r="Q18" s="2">
        <f t="shared" si="1"/>
        <v>309188.51999999996</v>
      </c>
      <c r="R18" s="2">
        <v>0</v>
      </c>
      <c r="S18" s="2">
        <f t="shared" si="2"/>
        <v>309188.51999999996</v>
      </c>
      <c r="T18" s="2">
        <v>0</v>
      </c>
      <c r="U18" s="2">
        <f t="shared" si="3"/>
        <v>309188.51999999996</v>
      </c>
      <c r="V18" s="2">
        <v>0</v>
      </c>
      <c r="W18" s="2">
        <f t="shared" si="4"/>
        <v>309188.51999999996</v>
      </c>
      <c r="X18" s="2"/>
      <c r="Y18" s="2"/>
      <c r="Z18" s="14"/>
      <c r="AA18" s="14"/>
      <c r="AB18" s="23">
        <v>0</v>
      </c>
      <c r="AC18" s="23">
        <v>0</v>
      </c>
      <c r="AD18" s="23">
        <v>0</v>
      </c>
      <c r="AE18" s="23">
        <v>0</v>
      </c>
      <c r="AF18" s="23"/>
      <c r="AG18" s="14"/>
      <c r="AK18" s="10"/>
      <c r="AL18" s="10"/>
      <c r="AM18" s="10"/>
      <c r="AN18" s="10"/>
      <c r="AO18" s="10"/>
      <c r="AP18" s="10"/>
    </row>
    <row r="19" spans="2:42" x14ac:dyDescent="0.2">
      <c r="B19" s="24">
        <f t="shared" si="5"/>
        <v>9</v>
      </c>
      <c r="C19" s="22" t="s">
        <v>72</v>
      </c>
      <c r="D19" s="2">
        <v>9686772.4900000002</v>
      </c>
      <c r="E19" s="2">
        <v>-464743.70999999996</v>
      </c>
      <c r="F19" s="2">
        <v>-6754820.4869469777</v>
      </c>
      <c r="G19" s="2">
        <v>-37999.270000000004</v>
      </c>
      <c r="H19" s="2">
        <v>0</v>
      </c>
      <c r="I19" s="2">
        <v>-95617.786101040634</v>
      </c>
      <c r="J19" s="2">
        <v>-416870.33718978951</v>
      </c>
      <c r="K19" s="2">
        <v>0</v>
      </c>
      <c r="L19" s="2"/>
      <c r="M19" s="2">
        <v>36728.435050729662</v>
      </c>
      <c r="N19" s="2">
        <v>-17312.032322708052</v>
      </c>
      <c r="O19" s="2">
        <v>15571.17348181759</v>
      </c>
      <c r="P19" s="2">
        <f t="shared" si="0"/>
        <v>-7735064.014027969</v>
      </c>
      <c r="Q19" s="2">
        <f t="shared" si="1"/>
        <v>1951708.4759720312</v>
      </c>
      <c r="R19" s="2">
        <v>-661308.93751611374</v>
      </c>
      <c r="S19" s="2">
        <f t="shared" si="2"/>
        <v>1290399.5384559175</v>
      </c>
      <c r="T19" s="2">
        <v>-51661.526147739729</v>
      </c>
      <c r="U19" s="2">
        <f t="shared" si="3"/>
        <v>1238738.0123081778</v>
      </c>
      <c r="V19" s="2">
        <v>-31541.997667171527</v>
      </c>
      <c r="W19" s="2">
        <f t="shared" si="4"/>
        <v>1207196.0146410062</v>
      </c>
      <c r="X19" s="2"/>
      <c r="Y19" s="2"/>
      <c r="Z19" s="14"/>
      <c r="AA19" s="14"/>
      <c r="AB19" s="23">
        <v>-1.862645149230957E-9</v>
      </c>
      <c r="AC19" s="23">
        <v>-1.862645149230957E-9</v>
      </c>
      <c r="AD19" s="23">
        <v>-1.862645149230957E-9</v>
      </c>
      <c r="AE19" s="23">
        <v>-1.862645149230957E-9</v>
      </c>
      <c r="AF19" s="23"/>
      <c r="AG19" s="14"/>
      <c r="AK19" s="10"/>
      <c r="AL19" s="10"/>
      <c r="AM19" s="10"/>
      <c r="AN19" s="10"/>
      <c r="AO19" s="10"/>
      <c r="AP19" s="10"/>
    </row>
    <row r="20" spans="2:42" x14ac:dyDescent="0.2">
      <c r="B20" s="24">
        <f t="shared" si="5"/>
        <v>10</v>
      </c>
      <c r="C20" s="3" t="s">
        <v>73</v>
      </c>
      <c r="D20" s="2">
        <v>7645959.29</v>
      </c>
      <c r="E20" s="2">
        <v>-445571.31999999995</v>
      </c>
      <c r="F20" s="2">
        <v>-42268.725814403457</v>
      </c>
      <c r="G20" s="2">
        <v>-71082.040000000008</v>
      </c>
      <c r="H20" s="2">
        <v>0</v>
      </c>
      <c r="I20" s="2">
        <v>-321580.48536249995</v>
      </c>
      <c r="J20" s="2">
        <v>-235474.07277084567</v>
      </c>
      <c r="K20" s="2">
        <v>0</v>
      </c>
      <c r="L20" s="2"/>
      <c r="M20" s="2">
        <v>134131.85934500024</v>
      </c>
      <c r="N20" s="2">
        <v>-53542.948850098997</v>
      </c>
      <c r="O20" s="2">
        <v>5797.4187102839351</v>
      </c>
      <c r="P20" s="2">
        <f t="shared" si="0"/>
        <v>-1029590.3147425638</v>
      </c>
      <c r="Q20" s="2">
        <f t="shared" si="1"/>
        <v>6616368.9752574358</v>
      </c>
      <c r="R20" s="2">
        <v>-373390.10525886621</v>
      </c>
      <c r="S20" s="2">
        <f t="shared" si="2"/>
        <v>6242978.8699985696</v>
      </c>
      <c r="T20" s="2">
        <v>-68698.954364630394</v>
      </c>
      <c r="U20" s="2">
        <f t="shared" si="3"/>
        <v>6174279.9156339392</v>
      </c>
      <c r="V20" s="2">
        <v>-36497.977668729611</v>
      </c>
      <c r="W20" s="2">
        <f t="shared" si="4"/>
        <v>6137781.9379652096</v>
      </c>
      <c r="X20" s="2"/>
      <c r="Y20" s="2"/>
      <c r="Z20" s="14"/>
      <c r="AA20" s="14"/>
      <c r="AB20" s="23">
        <v>0</v>
      </c>
      <c r="AC20" s="23">
        <v>0</v>
      </c>
      <c r="AD20" s="23">
        <v>0</v>
      </c>
      <c r="AE20" s="23">
        <v>0</v>
      </c>
      <c r="AF20" s="23"/>
      <c r="AG20" s="14"/>
      <c r="AK20" s="10"/>
      <c r="AL20" s="10"/>
      <c r="AM20" s="10"/>
      <c r="AN20" s="10"/>
      <c r="AO20" s="10"/>
      <c r="AP20" s="10"/>
    </row>
    <row r="21" spans="2:42" x14ac:dyDescent="0.2">
      <c r="B21" s="24">
        <f t="shared" si="5"/>
        <v>11</v>
      </c>
      <c r="C21" s="22" t="s">
        <v>74</v>
      </c>
      <c r="D21" s="2">
        <v>3473556.4499999997</v>
      </c>
      <c r="E21" s="2">
        <v>-195022.95</v>
      </c>
      <c r="F21" s="2">
        <v>-2030244.7879849263</v>
      </c>
      <c r="G21" s="2">
        <v>-10479.719999999998</v>
      </c>
      <c r="H21" s="2">
        <v>72041.790847292024</v>
      </c>
      <c r="I21" s="2">
        <v>-47277.508818653216</v>
      </c>
      <c r="J21" s="2">
        <v>-142417.23765219629</v>
      </c>
      <c r="K21" s="2">
        <v>0</v>
      </c>
      <c r="L21" s="2"/>
      <c r="M21" s="2">
        <v>2491.4626454797108</v>
      </c>
      <c r="N21" s="2">
        <v>-48.958990552462637</v>
      </c>
      <c r="O21" s="2">
        <v>18995.860544340452</v>
      </c>
      <c r="P21" s="2">
        <f t="shared" si="0"/>
        <v>-2331962.0494092163</v>
      </c>
      <c r="Q21" s="2">
        <f t="shared" si="1"/>
        <v>1141594.4005907835</v>
      </c>
      <c r="R21" s="2">
        <v>20106.642540662084</v>
      </c>
      <c r="S21" s="2">
        <f t="shared" si="2"/>
        <v>1161701.0431314455</v>
      </c>
      <c r="T21" s="2">
        <v>-59252.684946444817</v>
      </c>
      <c r="U21" s="2">
        <f t="shared" si="3"/>
        <v>1102448.3581850007</v>
      </c>
      <c r="V21" s="2">
        <v>-40605.979989272542</v>
      </c>
      <c r="W21" s="2">
        <f t="shared" si="4"/>
        <v>1061842.3781957282</v>
      </c>
      <c r="X21" s="2"/>
      <c r="Y21" s="2"/>
      <c r="Z21" s="14"/>
      <c r="AA21" s="14"/>
      <c r="AB21" s="23">
        <v>0</v>
      </c>
      <c r="AC21" s="23">
        <v>0</v>
      </c>
      <c r="AD21" s="23">
        <v>0</v>
      </c>
      <c r="AE21" s="23">
        <v>0</v>
      </c>
      <c r="AF21" s="23"/>
      <c r="AG21" s="14"/>
      <c r="AK21" s="10"/>
      <c r="AL21" s="10"/>
      <c r="AM21" s="10"/>
      <c r="AN21" s="10"/>
      <c r="AO21" s="10"/>
      <c r="AP21" s="10"/>
    </row>
    <row r="22" spans="2:42" x14ac:dyDescent="0.2">
      <c r="B22" s="24">
        <f t="shared" si="5"/>
        <v>12</v>
      </c>
      <c r="C22" s="3" t="s">
        <v>75</v>
      </c>
      <c r="D22" s="2">
        <v>383311.60000000003</v>
      </c>
      <c r="E22" s="2">
        <v>-22933.14</v>
      </c>
      <c r="F22" s="2">
        <v>-1570.9929982626377</v>
      </c>
      <c r="G22" s="2">
        <v>-5061.9600000000009</v>
      </c>
      <c r="H22" s="2">
        <v>20734.827675600027</v>
      </c>
      <c r="I22" s="2">
        <v>-12682.754735900002</v>
      </c>
      <c r="J22" s="2">
        <v>-12867.8212644</v>
      </c>
      <c r="K22" s="2">
        <v>0</v>
      </c>
      <c r="L22" s="2"/>
      <c r="M22" s="2">
        <v>-548.12233599997126</v>
      </c>
      <c r="N22" s="2">
        <v>198.63637459999882</v>
      </c>
      <c r="O22" s="2">
        <v>0</v>
      </c>
      <c r="P22" s="2">
        <f t="shared" si="0"/>
        <v>-34731.327284362589</v>
      </c>
      <c r="Q22" s="2">
        <f t="shared" si="1"/>
        <v>348580.27271563746</v>
      </c>
      <c r="R22" s="2">
        <v>-213587.02107209119</v>
      </c>
      <c r="S22" s="2">
        <f t="shared" si="2"/>
        <v>134993.25164354627</v>
      </c>
      <c r="T22" s="2">
        <v>4320.1478815359005</v>
      </c>
      <c r="U22" s="2">
        <f t="shared" si="3"/>
        <v>139313.39952508218</v>
      </c>
      <c r="V22" s="2">
        <v>4921.7166420122376</v>
      </c>
      <c r="W22" s="2">
        <f t="shared" si="4"/>
        <v>144235.11616709441</v>
      </c>
      <c r="X22" s="2"/>
      <c r="Y22" s="2"/>
      <c r="Z22" s="14"/>
      <c r="AA22" s="14"/>
      <c r="AB22" s="23">
        <v>0</v>
      </c>
      <c r="AC22" s="23">
        <v>0</v>
      </c>
      <c r="AD22" s="23">
        <v>0</v>
      </c>
      <c r="AE22" s="23">
        <v>0</v>
      </c>
      <c r="AF22" s="23"/>
      <c r="AG22" s="14"/>
      <c r="AK22" s="10"/>
      <c r="AL22" s="10"/>
      <c r="AM22" s="10"/>
      <c r="AN22" s="10"/>
      <c r="AO22" s="10"/>
      <c r="AP22" s="10"/>
    </row>
    <row r="23" spans="2:42" x14ac:dyDescent="0.2">
      <c r="B23" s="24">
        <f t="shared" si="5"/>
        <v>13</v>
      </c>
      <c r="C23" s="22" t="s">
        <v>76</v>
      </c>
      <c r="D23" s="2">
        <v>9713728.9199999999</v>
      </c>
      <c r="E23" s="2">
        <v>-479289.67000000004</v>
      </c>
      <c r="F23" s="2">
        <v>-7458086.3298363704</v>
      </c>
      <c r="G23" s="2">
        <v>-24440.260000000002</v>
      </c>
      <c r="H23" s="2">
        <v>0</v>
      </c>
      <c r="I23" s="2">
        <v>-57926.42254846001</v>
      </c>
      <c r="J23" s="2">
        <v>-419366.64111560897</v>
      </c>
      <c r="K23" s="2">
        <v>0</v>
      </c>
      <c r="L23" s="2"/>
      <c r="M23" s="2">
        <v>55001.787487330148</v>
      </c>
      <c r="N23" s="2">
        <v>-26925.742410629988</v>
      </c>
      <c r="O23" s="2">
        <v>13327.923804035643</v>
      </c>
      <c r="P23" s="2">
        <f t="shared" si="0"/>
        <v>-8397705.3546197042</v>
      </c>
      <c r="Q23" s="2">
        <f t="shared" si="1"/>
        <v>1316023.5653802957</v>
      </c>
      <c r="R23" s="2">
        <v>-606.5</v>
      </c>
      <c r="S23" s="2">
        <f t="shared" si="2"/>
        <v>1315417.0653802957</v>
      </c>
      <c r="T23" s="2">
        <v>0</v>
      </c>
      <c r="U23" s="2">
        <f t="shared" si="3"/>
        <v>1315417.0653802957</v>
      </c>
      <c r="V23" s="2">
        <v>0</v>
      </c>
      <c r="W23" s="2">
        <f t="shared" si="4"/>
        <v>1315417.0653802957</v>
      </c>
      <c r="X23" s="2"/>
      <c r="Y23" s="2"/>
      <c r="Z23" s="14"/>
      <c r="AA23" s="14"/>
      <c r="AB23" s="23">
        <v>1.862645149230957E-9</v>
      </c>
      <c r="AC23" s="23">
        <v>1.862645149230957E-9</v>
      </c>
      <c r="AD23" s="23">
        <v>1.862645149230957E-9</v>
      </c>
      <c r="AE23" s="23">
        <v>1.862645149230957E-9</v>
      </c>
      <c r="AF23" s="23"/>
      <c r="AG23" s="14"/>
      <c r="AK23" s="10"/>
      <c r="AL23" s="10"/>
      <c r="AM23" s="10"/>
      <c r="AN23" s="10"/>
      <c r="AO23" s="10"/>
      <c r="AP23" s="10"/>
    </row>
    <row r="24" spans="2:42" x14ac:dyDescent="0.2">
      <c r="B24" s="24">
        <f t="shared" si="5"/>
        <v>14</v>
      </c>
      <c r="C24" s="3" t="s">
        <v>77</v>
      </c>
      <c r="D24" s="2">
        <v>5063488.0399999991</v>
      </c>
      <c r="E24" s="2">
        <v>-324435.49000000005</v>
      </c>
      <c r="F24" s="2">
        <v>-94535.43831072723</v>
      </c>
      <c r="G24" s="2">
        <v>-46392.079999999994</v>
      </c>
      <c r="H24" s="2">
        <v>0</v>
      </c>
      <c r="I24" s="2">
        <v>-270294.36997539998</v>
      </c>
      <c r="J24" s="2">
        <v>-148905.59356932819</v>
      </c>
      <c r="K24" s="2">
        <v>0</v>
      </c>
      <c r="L24" s="2"/>
      <c r="M24" s="2">
        <v>205589.65331870085</v>
      </c>
      <c r="N24" s="2">
        <v>-89346.854525800794</v>
      </c>
      <c r="O24" s="2">
        <v>6348.7379613546655</v>
      </c>
      <c r="P24" s="2">
        <f t="shared" si="0"/>
        <v>-761971.43510120071</v>
      </c>
      <c r="Q24" s="2">
        <f t="shared" si="1"/>
        <v>4301516.6048987983</v>
      </c>
      <c r="R24" s="2">
        <v>417688.77681000065</v>
      </c>
      <c r="S24" s="2">
        <f t="shared" si="2"/>
        <v>4719205.3817087989</v>
      </c>
      <c r="T24" s="2">
        <v>479788.80132000055</v>
      </c>
      <c r="U24" s="2">
        <f t="shared" si="3"/>
        <v>5198994.1830287995</v>
      </c>
      <c r="V24" s="2">
        <v>313202.74045999907</v>
      </c>
      <c r="W24" s="2">
        <f t="shared" si="4"/>
        <v>5512196.9234887986</v>
      </c>
      <c r="X24" s="2"/>
      <c r="Y24" s="2"/>
      <c r="Z24" s="14"/>
      <c r="AA24" s="14"/>
      <c r="AB24" s="23">
        <v>0</v>
      </c>
      <c r="AC24" s="23">
        <v>0</v>
      </c>
      <c r="AD24" s="23">
        <v>0</v>
      </c>
      <c r="AE24" s="23">
        <v>0</v>
      </c>
      <c r="AF24" s="23"/>
      <c r="AG24" s="14"/>
      <c r="AK24" s="10"/>
      <c r="AL24" s="10"/>
      <c r="AM24" s="10"/>
      <c r="AN24" s="10"/>
      <c r="AO24" s="10"/>
      <c r="AP24" s="10"/>
    </row>
    <row r="25" spans="2:42" x14ac:dyDescent="0.2">
      <c r="B25" s="24">
        <f t="shared" si="5"/>
        <v>15</v>
      </c>
      <c r="C25" s="22" t="s">
        <v>78</v>
      </c>
      <c r="D25" s="2">
        <v>1848346.54</v>
      </c>
      <c r="E25" s="2">
        <v>-107218.9</v>
      </c>
      <c r="F25" s="2">
        <v>0</v>
      </c>
      <c r="G25" s="2">
        <v>-9595.92</v>
      </c>
      <c r="H25" s="2">
        <v>0</v>
      </c>
      <c r="I25" s="2">
        <v>-40484.655702000004</v>
      </c>
      <c r="J25" s="2">
        <v>-58162.354916100005</v>
      </c>
      <c r="K25" s="2">
        <v>0</v>
      </c>
      <c r="L25" s="2"/>
      <c r="M25" s="2">
        <v>9190.8299999998417</v>
      </c>
      <c r="N25" s="2">
        <v>0</v>
      </c>
      <c r="O25" s="2">
        <v>7396.848779699998</v>
      </c>
      <c r="P25" s="2">
        <f t="shared" si="0"/>
        <v>-198874.15183840017</v>
      </c>
      <c r="Q25" s="2">
        <f t="shared" si="1"/>
        <v>1649472.3881615999</v>
      </c>
      <c r="R25" s="2">
        <v>-17448.252827153541</v>
      </c>
      <c r="S25" s="2">
        <f t="shared" si="2"/>
        <v>1632024.1353344463</v>
      </c>
      <c r="T25" s="2">
        <v>-11099.926758916583</v>
      </c>
      <c r="U25" s="2">
        <f t="shared" si="3"/>
        <v>1620924.2085755297</v>
      </c>
      <c r="V25" s="2">
        <v>-2594.6721824142151</v>
      </c>
      <c r="W25" s="2">
        <f t="shared" si="4"/>
        <v>1618329.5363931155</v>
      </c>
      <c r="X25" s="2"/>
      <c r="Y25" s="2"/>
      <c r="Z25" s="14"/>
      <c r="AA25" s="14"/>
      <c r="AB25" s="23">
        <v>0</v>
      </c>
      <c r="AC25" s="23">
        <v>0</v>
      </c>
      <c r="AD25" s="23">
        <v>0</v>
      </c>
      <c r="AE25" s="23">
        <v>0</v>
      </c>
      <c r="AF25" s="23"/>
      <c r="AG25" s="14"/>
      <c r="AK25" s="10"/>
      <c r="AL25" s="10"/>
      <c r="AM25" s="10"/>
      <c r="AN25" s="10"/>
      <c r="AO25" s="10"/>
      <c r="AP25" s="10"/>
    </row>
    <row r="26" spans="2:42" x14ac:dyDescent="0.2">
      <c r="B26" s="24">
        <f t="shared" si="5"/>
        <v>16</v>
      </c>
      <c r="C26" s="3" t="s">
        <v>79</v>
      </c>
      <c r="D26" s="26">
        <f>SUM(D11:D25)</f>
        <v>989598359.40999973</v>
      </c>
      <c r="E26" s="26">
        <f t="shared" ref="E26:P26" si="6">SUM(E11:E25)</f>
        <v>-46058561.040000014</v>
      </c>
      <c r="F26" s="26">
        <f t="shared" si="6"/>
        <v>-379798620.16549367</v>
      </c>
      <c r="G26" s="26">
        <f t="shared" si="6"/>
        <v>-2431361.73</v>
      </c>
      <c r="H26" s="26">
        <f t="shared" si="6"/>
        <v>-5853826.4757333072</v>
      </c>
      <c r="I26" s="26">
        <f t="shared" si="6"/>
        <v>-15520170.580995444</v>
      </c>
      <c r="J26" s="26">
        <f t="shared" si="6"/>
        <v>-30664895.325687334</v>
      </c>
      <c r="K26" s="26">
        <f t="shared" si="6"/>
        <v>0</v>
      </c>
      <c r="L26" s="26">
        <f t="shared" si="6"/>
        <v>0</v>
      </c>
      <c r="M26" s="26">
        <f>SUM(M11:M25)</f>
        <v>8207648.2635284998</v>
      </c>
      <c r="N26" s="26">
        <f t="shared" si="6"/>
        <v>-7905119.5036312221</v>
      </c>
      <c r="O26" s="26">
        <f t="shared" si="6"/>
        <v>13049924.509455748</v>
      </c>
      <c r="P26" s="26">
        <f t="shared" si="6"/>
        <v>-466974982.04855669</v>
      </c>
      <c r="Q26" s="26">
        <f>SUM(Q11:Q25)</f>
        <v>522623377.36144328</v>
      </c>
      <c r="R26" s="26">
        <f t="shared" ref="R26:W26" si="7">SUM(R11:R25)</f>
        <v>15737976.978988782</v>
      </c>
      <c r="S26" s="26">
        <f t="shared" si="7"/>
        <v>538361354.34043205</v>
      </c>
      <c r="T26" s="26">
        <f t="shared" si="7"/>
        <v>3274964.9231417966</v>
      </c>
      <c r="U26" s="26">
        <f t="shared" si="7"/>
        <v>541636319.26357377</v>
      </c>
      <c r="V26" s="26">
        <f t="shared" si="7"/>
        <v>4145172.9929464716</v>
      </c>
      <c r="W26" s="26">
        <f t="shared" si="7"/>
        <v>545781492.25652039</v>
      </c>
      <c r="X26" s="26"/>
      <c r="Y26" s="26"/>
      <c r="Z26" s="14"/>
      <c r="AA26" s="14"/>
      <c r="AB26" s="23">
        <v>0</v>
      </c>
      <c r="AC26" s="23">
        <v>0</v>
      </c>
      <c r="AD26" s="23">
        <v>0</v>
      </c>
      <c r="AE26" s="23">
        <v>0</v>
      </c>
      <c r="AF26" s="23"/>
      <c r="AG26" s="14"/>
      <c r="AK26" s="10"/>
      <c r="AL26" s="10"/>
      <c r="AM26" s="10"/>
      <c r="AN26" s="10"/>
      <c r="AO26" s="10"/>
      <c r="AP26" s="10"/>
    </row>
    <row r="27" spans="2:42" x14ac:dyDescent="0.2">
      <c r="B27" s="24">
        <f t="shared" si="5"/>
        <v>17</v>
      </c>
      <c r="C27" s="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14"/>
      <c r="AA27" s="14"/>
      <c r="AB27" s="23"/>
      <c r="AC27" s="23"/>
      <c r="AD27" s="23"/>
      <c r="AE27" s="23"/>
      <c r="AF27" s="23"/>
      <c r="AG27" s="14"/>
      <c r="AK27" s="10"/>
      <c r="AL27" s="10"/>
      <c r="AM27" s="10"/>
      <c r="AN27" s="10"/>
      <c r="AO27" s="10"/>
      <c r="AP27" s="10"/>
    </row>
    <row r="28" spans="2:42" x14ac:dyDescent="0.2">
      <c r="B28" s="24">
        <f t="shared" si="5"/>
        <v>18</v>
      </c>
      <c r="C28" s="22" t="s">
        <v>80</v>
      </c>
      <c r="D28" s="2">
        <v>2234661.63</v>
      </c>
      <c r="E28" s="2">
        <v>-118510.48999999999</v>
      </c>
      <c r="F28" s="2"/>
      <c r="G28" s="2">
        <v>-52005.01</v>
      </c>
      <c r="H28" s="2"/>
      <c r="I28" s="2"/>
      <c r="J28" s="2">
        <v>-41892.130000000012</v>
      </c>
      <c r="K28" s="2">
        <v>0</v>
      </c>
      <c r="L28" s="2">
        <v>-2022253.9999999998</v>
      </c>
      <c r="M28" s="2">
        <v>0</v>
      </c>
      <c r="N28" s="2"/>
      <c r="O28" s="2"/>
      <c r="P28" s="2">
        <f t="shared" ref="P28:P35" si="8">SUM(E28:O28)</f>
        <v>-2234661.63</v>
      </c>
      <c r="Q28" s="2">
        <f t="shared" ref="Q28:Q35" si="9">D28+P28</f>
        <v>0</v>
      </c>
      <c r="R28" s="2">
        <v>0</v>
      </c>
      <c r="S28" s="2">
        <f>Q28+R28</f>
        <v>0</v>
      </c>
      <c r="T28" s="2">
        <v>0</v>
      </c>
      <c r="U28" s="2">
        <f>S28+T28</f>
        <v>0</v>
      </c>
      <c r="V28" s="2">
        <v>0</v>
      </c>
      <c r="W28" s="2">
        <f>U28+V28</f>
        <v>0</v>
      </c>
      <c r="X28" s="2"/>
      <c r="Y28" s="2"/>
      <c r="Z28" s="14"/>
      <c r="AA28" s="14"/>
      <c r="AB28" s="23">
        <v>0</v>
      </c>
      <c r="AC28" s="23">
        <v>0</v>
      </c>
      <c r="AD28" s="23">
        <v>0</v>
      </c>
      <c r="AE28" s="23">
        <v>0</v>
      </c>
      <c r="AF28" s="23"/>
      <c r="AG28" s="14"/>
      <c r="AK28" s="10"/>
      <c r="AL28" s="10"/>
      <c r="AM28" s="10"/>
      <c r="AN28" s="10"/>
      <c r="AO28" s="10"/>
      <c r="AP28" s="10"/>
    </row>
    <row r="29" spans="2:42" x14ac:dyDescent="0.2">
      <c r="B29" s="24">
        <f t="shared" si="5"/>
        <v>19</v>
      </c>
      <c r="C29" s="22" t="s">
        <v>81</v>
      </c>
      <c r="D29" s="2">
        <v>21690736.059999999</v>
      </c>
      <c r="E29" s="2"/>
      <c r="F29" s="2"/>
      <c r="G29" s="2"/>
      <c r="H29" s="2"/>
      <c r="I29" s="2"/>
      <c r="J29" s="2"/>
      <c r="K29" s="2"/>
      <c r="L29" s="2">
        <v>-21690736.059999999</v>
      </c>
      <c r="M29" s="2"/>
      <c r="N29" s="2"/>
      <c r="O29" s="2"/>
      <c r="P29" s="2">
        <f t="shared" si="8"/>
        <v>-21690736.059999999</v>
      </c>
      <c r="Q29" s="2">
        <f t="shared" si="9"/>
        <v>0</v>
      </c>
      <c r="R29" s="2">
        <v>0</v>
      </c>
      <c r="S29" s="2">
        <f t="shared" ref="S29:S35" si="10">Q29+R29</f>
        <v>0</v>
      </c>
      <c r="T29" s="2">
        <v>0</v>
      </c>
      <c r="U29" s="2">
        <f t="shared" ref="U29:U35" si="11">S29+T29</f>
        <v>0</v>
      </c>
      <c r="V29" s="2">
        <v>0</v>
      </c>
      <c r="W29" s="2">
        <f t="shared" ref="W29:W35" si="12">U29+V29</f>
        <v>0</v>
      </c>
      <c r="X29" s="2"/>
      <c r="Y29" s="2"/>
      <c r="Z29" s="14"/>
      <c r="AA29" s="14"/>
      <c r="AB29" s="23">
        <v>0</v>
      </c>
      <c r="AC29" s="23">
        <v>0</v>
      </c>
      <c r="AD29" s="23">
        <v>0</v>
      </c>
      <c r="AE29" s="23">
        <v>0</v>
      </c>
      <c r="AF29" s="23"/>
      <c r="AG29" s="14"/>
      <c r="AK29" s="10"/>
      <c r="AL29" s="10"/>
      <c r="AM29" s="10"/>
      <c r="AN29" s="10"/>
      <c r="AO29" s="10"/>
      <c r="AP29" s="10"/>
    </row>
    <row r="30" spans="2:42" x14ac:dyDescent="0.2">
      <c r="B30" s="24">
        <f t="shared" si="5"/>
        <v>20</v>
      </c>
      <c r="C30" s="22" t="s">
        <v>82</v>
      </c>
      <c r="D30" s="2">
        <v>-5587784.9000000004</v>
      </c>
      <c r="E30" s="2"/>
      <c r="F30" s="2"/>
      <c r="G30" s="2"/>
      <c r="H30" s="2">
        <v>5587784.9000000004</v>
      </c>
      <c r="I30" s="2"/>
      <c r="J30" s="2"/>
      <c r="K30" s="2"/>
      <c r="L30" s="2">
        <v>0</v>
      </c>
      <c r="M30" s="2"/>
      <c r="N30" s="2"/>
      <c r="O30" s="2"/>
      <c r="P30" s="2">
        <f t="shared" si="8"/>
        <v>5587784.9000000004</v>
      </c>
      <c r="Q30" s="2">
        <f t="shared" si="9"/>
        <v>0</v>
      </c>
      <c r="R30" s="2">
        <v>0</v>
      </c>
      <c r="S30" s="2">
        <f t="shared" si="10"/>
        <v>0</v>
      </c>
      <c r="T30" s="2">
        <v>0</v>
      </c>
      <c r="U30" s="2">
        <f t="shared" si="11"/>
        <v>0</v>
      </c>
      <c r="V30" s="2">
        <v>0</v>
      </c>
      <c r="W30" s="2">
        <f t="shared" si="12"/>
        <v>0</v>
      </c>
      <c r="X30" s="2"/>
      <c r="Y30" s="2"/>
      <c r="Z30" s="14"/>
      <c r="AA30" s="14"/>
      <c r="AB30" s="23">
        <v>0</v>
      </c>
      <c r="AC30" s="23">
        <v>0</v>
      </c>
      <c r="AD30" s="23">
        <v>0</v>
      </c>
      <c r="AE30" s="23">
        <v>0</v>
      </c>
      <c r="AF30" s="23"/>
      <c r="AG30" s="14"/>
      <c r="AK30" s="10"/>
      <c r="AL30" s="10"/>
      <c r="AM30" s="10"/>
      <c r="AN30" s="10"/>
      <c r="AO30" s="10"/>
      <c r="AP30" s="10"/>
    </row>
    <row r="31" spans="2:42" x14ac:dyDescent="0.2">
      <c r="B31" s="24">
        <f t="shared" si="5"/>
        <v>21</v>
      </c>
      <c r="C31" s="22" t="s">
        <v>83</v>
      </c>
      <c r="D31" s="2">
        <v>576270.18999999994</v>
      </c>
      <c r="E31" s="2"/>
      <c r="F31" s="2"/>
      <c r="G31" s="2"/>
      <c r="H31" s="2"/>
      <c r="I31" s="2"/>
      <c r="J31" s="2"/>
      <c r="K31" s="2"/>
      <c r="L31" s="2">
        <v>-576270.18999999994</v>
      </c>
      <c r="M31" s="2"/>
      <c r="N31" s="2"/>
      <c r="O31" s="2"/>
      <c r="P31" s="2">
        <f t="shared" si="8"/>
        <v>-576270.18999999994</v>
      </c>
      <c r="Q31" s="2">
        <f t="shared" si="9"/>
        <v>0</v>
      </c>
      <c r="R31" s="2">
        <v>0</v>
      </c>
      <c r="S31" s="2">
        <f t="shared" si="10"/>
        <v>0</v>
      </c>
      <c r="T31" s="2">
        <v>0</v>
      </c>
      <c r="U31" s="2">
        <f t="shared" si="11"/>
        <v>0</v>
      </c>
      <c r="V31" s="2">
        <v>0</v>
      </c>
      <c r="W31" s="2">
        <f t="shared" si="12"/>
        <v>0</v>
      </c>
      <c r="X31" s="2"/>
      <c r="Y31" s="2"/>
      <c r="Z31" s="14"/>
      <c r="AA31" s="14"/>
      <c r="AB31" s="23">
        <v>0</v>
      </c>
      <c r="AC31" s="23">
        <v>0</v>
      </c>
      <c r="AD31" s="23">
        <v>0</v>
      </c>
      <c r="AE31" s="23">
        <v>0</v>
      </c>
      <c r="AF31" s="23"/>
      <c r="AG31" s="14"/>
      <c r="AK31" s="10"/>
      <c r="AL31" s="10"/>
      <c r="AM31" s="10"/>
      <c r="AN31" s="10"/>
      <c r="AO31" s="10"/>
      <c r="AP31" s="10"/>
    </row>
    <row r="32" spans="2:42" x14ac:dyDescent="0.2">
      <c r="B32" s="24">
        <f t="shared" si="5"/>
        <v>22</v>
      </c>
      <c r="C32" s="22" t="s">
        <v>84</v>
      </c>
      <c r="D32" s="2">
        <v>77359.429999999993</v>
      </c>
      <c r="E32" s="2"/>
      <c r="F32" s="2"/>
      <c r="G32" s="2"/>
      <c r="H32" s="2"/>
      <c r="I32" s="2"/>
      <c r="J32" s="2"/>
      <c r="K32" s="2"/>
      <c r="L32" s="2">
        <v>-77359.429999999993</v>
      </c>
      <c r="M32" s="2"/>
      <c r="N32" s="2"/>
      <c r="O32" s="2"/>
      <c r="P32" s="2">
        <f t="shared" si="8"/>
        <v>-77359.429999999993</v>
      </c>
      <c r="Q32" s="2">
        <f t="shared" si="9"/>
        <v>0</v>
      </c>
      <c r="R32" s="2">
        <v>0</v>
      </c>
      <c r="S32" s="2">
        <f t="shared" si="10"/>
        <v>0</v>
      </c>
      <c r="T32" s="2">
        <v>0</v>
      </c>
      <c r="U32" s="2">
        <f t="shared" si="11"/>
        <v>0</v>
      </c>
      <c r="V32" s="2">
        <v>0</v>
      </c>
      <c r="W32" s="2">
        <f t="shared" si="12"/>
        <v>0</v>
      </c>
      <c r="X32" s="2"/>
      <c r="Y32" s="2"/>
      <c r="Z32" s="14"/>
      <c r="AA32" s="14"/>
      <c r="AB32" s="23">
        <v>0</v>
      </c>
      <c r="AC32" s="23">
        <v>0</v>
      </c>
      <c r="AD32" s="23">
        <v>0</v>
      </c>
      <c r="AE32" s="23">
        <v>0</v>
      </c>
      <c r="AF32" s="23"/>
      <c r="AG32" s="14"/>
      <c r="AK32" s="10"/>
      <c r="AL32" s="10"/>
      <c r="AM32" s="10"/>
      <c r="AN32" s="10"/>
      <c r="AO32" s="10"/>
      <c r="AP32" s="10"/>
    </row>
    <row r="33" spans="1:43" x14ac:dyDescent="0.2">
      <c r="B33" s="24">
        <f t="shared" si="5"/>
        <v>23</v>
      </c>
      <c r="C33" s="22" t="s">
        <v>85</v>
      </c>
      <c r="D33" s="2">
        <v>4124945.08</v>
      </c>
      <c r="E33" s="2"/>
      <c r="F33" s="2"/>
      <c r="G33" s="2"/>
      <c r="H33" s="2"/>
      <c r="I33" s="2"/>
      <c r="J33" s="2"/>
      <c r="K33" s="2"/>
      <c r="L33" s="2">
        <v>-4124945.08</v>
      </c>
      <c r="M33" s="2"/>
      <c r="N33" s="2"/>
      <c r="O33" s="2"/>
      <c r="P33" s="2">
        <f t="shared" si="8"/>
        <v>-4124945.08</v>
      </c>
      <c r="Q33" s="2">
        <f t="shared" si="9"/>
        <v>0</v>
      </c>
      <c r="R33" s="2">
        <v>0</v>
      </c>
      <c r="S33" s="2">
        <f t="shared" si="10"/>
        <v>0</v>
      </c>
      <c r="T33" s="2">
        <v>0</v>
      </c>
      <c r="U33" s="2">
        <f t="shared" si="11"/>
        <v>0</v>
      </c>
      <c r="V33" s="2">
        <v>0</v>
      </c>
      <c r="W33" s="2">
        <f t="shared" si="12"/>
        <v>0</v>
      </c>
      <c r="X33" s="2"/>
      <c r="Y33" s="2"/>
      <c r="Z33" s="14"/>
      <c r="AA33" s="14"/>
      <c r="AB33" s="23">
        <v>0</v>
      </c>
      <c r="AC33" s="23">
        <v>0</v>
      </c>
      <c r="AD33" s="23">
        <v>0</v>
      </c>
      <c r="AE33" s="23">
        <v>0</v>
      </c>
      <c r="AF33" s="23"/>
      <c r="AG33" s="14"/>
      <c r="AK33" s="10"/>
      <c r="AL33" s="10"/>
      <c r="AM33" s="10"/>
      <c r="AN33" s="10"/>
      <c r="AO33" s="10"/>
      <c r="AP33" s="10"/>
    </row>
    <row r="34" spans="1:43" x14ac:dyDescent="0.2">
      <c r="B34" s="24">
        <f t="shared" si="5"/>
        <v>24</v>
      </c>
      <c r="C34" s="22" t="s">
        <v>86</v>
      </c>
      <c r="D34" s="2">
        <v>2737438.2</v>
      </c>
      <c r="E34" s="2"/>
      <c r="F34" s="2"/>
      <c r="G34" s="2"/>
      <c r="H34" s="2"/>
      <c r="I34" s="2"/>
      <c r="J34" s="2"/>
      <c r="K34" s="2"/>
      <c r="L34" s="2">
        <v>-2737438.2</v>
      </c>
      <c r="M34" s="2"/>
      <c r="N34" s="2"/>
      <c r="O34" s="2"/>
      <c r="P34" s="2">
        <f t="shared" si="8"/>
        <v>-2737438.2</v>
      </c>
      <c r="Q34" s="2">
        <f t="shared" si="9"/>
        <v>0</v>
      </c>
      <c r="R34" s="2">
        <v>0</v>
      </c>
      <c r="S34" s="2">
        <f t="shared" si="10"/>
        <v>0</v>
      </c>
      <c r="T34" s="2">
        <v>0</v>
      </c>
      <c r="U34" s="2">
        <f t="shared" si="11"/>
        <v>0</v>
      </c>
      <c r="V34" s="2">
        <v>0</v>
      </c>
      <c r="W34" s="2">
        <f t="shared" si="12"/>
        <v>0</v>
      </c>
      <c r="X34" s="2"/>
      <c r="Y34" s="2"/>
      <c r="Z34" s="14"/>
      <c r="AA34" s="14"/>
      <c r="AB34" s="23">
        <v>0</v>
      </c>
      <c r="AC34" s="23">
        <v>0</v>
      </c>
      <c r="AD34" s="23">
        <v>0</v>
      </c>
      <c r="AE34" s="23">
        <v>0</v>
      </c>
      <c r="AF34" s="23"/>
      <c r="AG34" s="14"/>
      <c r="AK34" s="10"/>
      <c r="AL34" s="10"/>
      <c r="AM34" s="10"/>
      <c r="AN34" s="10"/>
      <c r="AO34" s="10"/>
      <c r="AP34" s="10"/>
    </row>
    <row r="35" spans="1:43" x14ac:dyDescent="0.2">
      <c r="B35" s="24">
        <f t="shared" si="5"/>
        <v>25</v>
      </c>
      <c r="C35" s="22" t="s">
        <v>87</v>
      </c>
      <c r="D35" s="2">
        <v>4850736.46</v>
      </c>
      <c r="E35" s="2"/>
      <c r="F35" s="2"/>
      <c r="G35" s="2"/>
      <c r="H35" s="2"/>
      <c r="I35" s="2"/>
      <c r="J35" s="2">
        <v>76700.509999999995</v>
      </c>
      <c r="K35" s="2"/>
      <c r="L35" s="2">
        <v>-877166.82</v>
      </c>
      <c r="M35" s="2"/>
      <c r="N35" s="2"/>
      <c r="O35" s="2"/>
      <c r="P35" s="2">
        <f t="shared" si="8"/>
        <v>-800466.30999999994</v>
      </c>
      <c r="Q35" s="2">
        <f t="shared" si="9"/>
        <v>4050270.15</v>
      </c>
      <c r="R35" s="2">
        <v>0</v>
      </c>
      <c r="S35" s="2">
        <f t="shared" si="10"/>
        <v>4050270.15</v>
      </c>
      <c r="T35" s="2">
        <v>-5441588.2995478315</v>
      </c>
      <c r="U35" s="2">
        <f t="shared" si="11"/>
        <v>-1391318.1495478316</v>
      </c>
      <c r="V35" s="2">
        <v>-1373318.5811976003</v>
      </c>
      <c r="W35" s="2">
        <f t="shared" si="12"/>
        <v>-2764636.730745432</v>
      </c>
      <c r="X35" s="2"/>
      <c r="Y35" s="2"/>
      <c r="Z35" s="14"/>
      <c r="AA35" s="14"/>
      <c r="AB35" s="23">
        <v>0</v>
      </c>
      <c r="AC35" s="23">
        <v>0</v>
      </c>
      <c r="AD35" s="23">
        <v>0</v>
      </c>
      <c r="AE35" s="23">
        <v>0</v>
      </c>
      <c r="AF35" s="23"/>
      <c r="AG35" s="14"/>
      <c r="AK35" s="10"/>
      <c r="AL35" s="10"/>
      <c r="AM35" s="10"/>
      <c r="AN35" s="10"/>
      <c r="AO35" s="10"/>
      <c r="AP35" s="10"/>
    </row>
    <row r="36" spans="1:43" x14ac:dyDescent="0.2">
      <c r="B36" s="24">
        <f t="shared" si="5"/>
        <v>26</v>
      </c>
      <c r="C36" s="22" t="s">
        <v>88</v>
      </c>
      <c r="D36" s="28">
        <f>SUM(D28:D35)</f>
        <v>30704362.150000002</v>
      </c>
      <c r="E36" s="28">
        <f t="shared" ref="E36:W36" si="13">SUM(E28:E35)</f>
        <v>-118510.48999999999</v>
      </c>
      <c r="F36" s="28">
        <f t="shared" si="13"/>
        <v>0</v>
      </c>
      <c r="G36" s="28">
        <f t="shared" si="13"/>
        <v>-52005.01</v>
      </c>
      <c r="H36" s="28">
        <f t="shared" si="13"/>
        <v>5587784.9000000004</v>
      </c>
      <c r="I36" s="28">
        <f t="shared" si="13"/>
        <v>0</v>
      </c>
      <c r="J36" s="28">
        <f t="shared" si="13"/>
        <v>34808.379999999983</v>
      </c>
      <c r="K36" s="28">
        <f t="shared" si="13"/>
        <v>0</v>
      </c>
      <c r="L36" s="28">
        <f t="shared" si="13"/>
        <v>-32106169.779999997</v>
      </c>
      <c r="M36" s="28">
        <f t="shared" si="13"/>
        <v>0</v>
      </c>
      <c r="N36" s="28">
        <f t="shared" si="13"/>
        <v>0</v>
      </c>
      <c r="O36" s="28">
        <f t="shared" si="13"/>
        <v>0</v>
      </c>
      <c r="P36" s="28">
        <f t="shared" si="13"/>
        <v>-26654092</v>
      </c>
      <c r="Q36" s="28">
        <f t="shared" si="13"/>
        <v>4050270.15</v>
      </c>
      <c r="R36" s="28">
        <f t="shared" si="13"/>
        <v>0</v>
      </c>
      <c r="S36" s="28">
        <f t="shared" si="13"/>
        <v>4050270.15</v>
      </c>
      <c r="T36" s="28">
        <f t="shared" si="13"/>
        <v>-5441588.2995478315</v>
      </c>
      <c r="U36" s="28">
        <f t="shared" si="13"/>
        <v>-1391318.1495478316</v>
      </c>
      <c r="V36" s="28">
        <f t="shared" si="13"/>
        <v>-1373318.5811976003</v>
      </c>
      <c r="W36" s="28">
        <f t="shared" si="13"/>
        <v>-2764636.730745432</v>
      </c>
      <c r="X36" s="28"/>
      <c r="Y36" s="28"/>
      <c r="Z36" s="14"/>
      <c r="AA36" s="14"/>
      <c r="AB36" s="23">
        <v>0</v>
      </c>
      <c r="AC36" s="23">
        <v>0</v>
      </c>
      <c r="AD36" s="23">
        <v>0</v>
      </c>
      <c r="AE36" s="23">
        <v>0</v>
      </c>
      <c r="AF36" s="23"/>
      <c r="AG36" s="14"/>
      <c r="AK36" s="10"/>
      <c r="AL36" s="10"/>
      <c r="AM36" s="10"/>
      <c r="AN36" s="10"/>
      <c r="AO36" s="10"/>
      <c r="AP36" s="10"/>
    </row>
    <row r="37" spans="1:43" x14ac:dyDescent="0.2">
      <c r="B37" s="24">
        <f t="shared" si="5"/>
        <v>27</v>
      </c>
      <c r="C37" s="2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9"/>
      <c r="AA37" s="29"/>
      <c r="AB37" s="23"/>
      <c r="AC37" s="23"/>
      <c r="AD37" s="23"/>
      <c r="AE37" s="23"/>
      <c r="AF37" s="23"/>
      <c r="AG37" s="14"/>
      <c r="AK37" s="10"/>
      <c r="AL37" s="10"/>
      <c r="AM37" s="10"/>
      <c r="AN37" s="10"/>
      <c r="AO37" s="10"/>
      <c r="AP37" s="10"/>
    </row>
    <row r="38" spans="1:43" ht="13.5" thickBot="1" x14ac:dyDescent="0.25">
      <c r="B38" s="24">
        <f t="shared" si="5"/>
        <v>28</v>
      </c>
      <c r="C38" s="22" t="s">
        <v>89</v>
      </c>
      <c r="D38" s="30">
        <f>SUM(D26,D36)</f>
        <v>1020302721.5599997</v>
      </c>
      <c r="E38" s="30">
        <f t="shared" ref="E38:W38" si="14">SUM(E26,E36)</f>
        <v>-46177071.530000016</v>
      </c>
      <c r="F38" s="30">
        <f t="shared" si="14"/>
        <v>-379798620.16549367</v>
      </c>
      <c r="G38" s="30">
        <f t="shared" si="14"/>
        <v>-2483366.7399999998</v>
      </c>
      <c r="H38" s="30">
        <f t="shared" si="14"/>
        <v>-266041.57573330682</v>
      </c>
      <c r="I38" s="30">
        <f t="shared" si="14"/>
        <v>-15520170.580995444</v>
      </c>
      <c r="J38" s="30">
        <f t="shared" si="14"/>
        <v>-30630086.945687335</v>
      </c>
      <c r="K38" s="30">
        <f t="shared" si="14"/>
        <v>0</v>
      </c>
      <c r="L38" s="30">
        <f t="shared" si="14"/>
        <v>-32106169.779999997</v>
      </c>
      <c r="M38" s="30">
        <f t="shared" si="14"/>
        <v>8207648.2635284998</v>
      </c>
      <c r="N38" s="30">
        <f t="shared" si="14"/>
        <v>-7905119.5036312221</v>
      </c>
      <c r="O38" s="30">
        <f t="shared" si="14"/>
        <v>13049924.509455748</v>
      </c>
      <c r="P38" s="30">
        <f t="shared" si="14"/>
        <v>-493629074.04855669</v>
      </c>
      <c r="Q38" s="30">
        <f t="shared" si="14"/>
        <v>526673647.51144326</v>
      </c>
      <c r="R38" s="30">
        <f t="shared" si="14"/>
        <v>15737976.978988782</v>
      </c>
      <c r="S38" s="30">
        <f t="shared" si="14"/>
        <v>542411624.49043202</v>
      </c>
      <c r="T38" s="30">
        <f t="shared" si="14"/>
        <v>-2166623.3764060349</v>
      </c>
      <c r="U38" s="30">
        <f t="shared" si="14"/>
        <v>540245001.11402595</v>
      </c>
      <c r="V38" s="30">
        <f t="shared" si="14"/>
        <v>2771854.4117488712</v>
      </c>
      <c r="W38" s="30">
        <f t="shared" si="14"/>
        <v>543016855.52577496</v>
      </c>
      <c r="X38" s="30"/>
      <c r="Y38" s="30"/>
      <c r="Z38" s="29"/>
      <c r="AA38" s="29"/>
      <c r="AB38" s="31">
        <v>0</v>
      </c>
      <c r="AC38" s="31">
        <v>0</v>
      </c>
      <c r="AD38" s="31">
        <v>0</v>
      </c>
      <c r="AE38" s="31">
        <v>0</v>
      </c>
      <c r="AF38" s="31"/>
      <c r="AG38" s="14"/>
      <c r="AK38" s="10"/>
      <c r="AL38" s="10"/>
      <c r="AM38" s="10"/>
      <c r="AN38" s="10"/>
      <c r="AO38" s="10"/>
      <c r="AP38" s="10"/>
    </row>
    <row r="39" spans="1:43" ht="13.5" thickTop="1" x14ac:dyDescent="0.2">
      <c r="B39" s="24">
        <f t="shared" si="5"/>
        <v>29</v>
      </c>
      <c r="C39" s="3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32"/>
      <c r="AA39" s="32"/>
      <c r="AB39" s="32"/>
      <c r="AC39" s="32"/>
      <c r="AD39" s="14"/>
      <c r="AE39" s="33"/>
      <c r="AF39" s="33"/>
      <c r="AG39" s="14"/>
      <c r="AK39" s="10"/>
      <c r="AL39" s="10"/>
      <c r="AM39" s="10"/>
      <c r="AN39" s="10"/>
      <c r="AO39" s="10"/>
      <c r="AP39" s="10"/>
    </row>
    <row r="40" spans="1:43" x14ac:dyDescent="0.2">
      <c r="B40" s="24">
        <f t="shared" si="5"/>
        <v>30</v>
      </c>
      <c r="C40" s="3" t="s">
        <v>90</v>
      </c>
      <c r="D40" s="2">
        <v>364582892.41000003</v>
      </c>
      <c r="E40" s="27"/>
      <c r="F40" s="2">
        <v>-362537105.15999997</v>
      </c>
      <c r="G40" s="27"/>
      <c r="H40" s="27"/>
      <c r="I40" s="27"/>
      <c r="J40" s="2">
        <v>-308839.5</v>
      </c>
      <c r="K40" s="27"/>
      <c r="L40" s="2">
        <v>-1736947.75</v>
      </c>
      <c r="M40" s="27"/>
      <c r="N40" s="27"/>
      <c r="O40" s="27"/>
      <c r="P40" s="2">
        <f>SUM(E40:O40)</f>
        <v>-364582892.40999997</v>
      </c>
      <c r="Q40" s="2">
        <f t="shared" ref="Q40" si="15">D40+P40</f>
        <v>0</v>
      </c>
      <c r="R40" s="27"/>
      <c r="S40" s="2">
        <f t="shared" ref="S40" si="16">Q40+R40</f>
        <v>0</v>
      </c>
      <c r="T40" s="27"/>
      <c r="U40" s="2">
        <f t="shared" ref="U40" si="17">S40+T40</f>
        <v>0</v>
      </c>
      <c r="V40" s="27"/>
      <c r="W40" s="2">
        <f t="shared" ref="W40" si="18">U40+V40</f>
        <v>0</v>
      </c>
      <c r="X40" s="27"/>
      <c r="Y40" s="2">
        <f t="shared" ref="Y40" si="19">W40+X40</f>
        <v>0</v>
      </c>
      <c r="Z40" s="32"/>
      <c r="AA40" s="32"/>
      <c r="AB40" s="32"/>
      <c r="AC40" s="32"/>
      <c r="AD40" s="14"/>
      <c r="AE40" s="33"/>
      <c r="AF40" s="33"/>
      <c r="AG40" s="14"/>
      <c r="AK40" s="10"/>
      <c r="AL40" s="10"/>
      <c r="AM40" s="10"/>
      <c r="AN40" s="10"/>
      <c r="AO40" s="10"/>
      <c r="AP40" s="10"/>
    </row>
    <row r="41" spans="1:43" x14ac:dyDescent="0.2">
      <c r="B41" s="3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2"/>
      <c r="AA41" s="32"/>
      <c r="AB41" s="32"/>
      <c r="AC41" s="32"/>
      <c r="AD41" s="14"/>
      <c r="AE41" s="33"/>
      <c r="AF41" s="33"/>
      <c r="AG41" s="14"/>
      <c r="AK41" s="10"/>
      <c r="AL41" s="10"/>
      <c r="AM41" s="10"/>
      <c r="AN41" s="10"/>
      <c r="AO41" s="10"/>
      <c r="AP41" s="10"/>
    </row>
    <row r="42" spans="1:43" x14ac:dyDescent="0.2">
      <c r="B42" s="35" t="s">
        <v>91</v>
      </c>
      <c r="C42" s="3" t="s">
        <v>92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7"/>
      <c r="R42" s="27"/>
      <c r="S42" s="27"/>
      <c r="T42" s="27"/>
      <c r="U42" s="27"/>
      <c r="V42" s="27"/>
      <c r="W42" s="27"/>
      <c r="X42" s="27"/>
      <c r="Y42" s="27"/>
      <c r="Z42" s="36"/>
      <c r="AA42" s="29"/>
      <c r="AB42" s="29"/>
      <c r="AC42" s="29"/>
      <c r="AD42" s="14"/>
      <c r="AE42" s="14"/>
      <c r="AF42" s="14"/>
      <c r="AG42" s="14"/>
      <c r="AK42" s="10"/>
      <c r="AL42" s="10"/>
      <c r="AM42" s="10"/>
      <c r="AN42" s="10"/>
      <c r="AO42" s="10"/>
      <c r="AP42" s="10"/>
    </row>
    <row r="43" spans="1:43" x14ac:dyDescent="0.2">
      <c r="A43" s="14"/>
      <c r="B43" s="35" t="s">
        <v>93</v>
      </c>
      <c r="C43" s="3" t="s">
        <v>94</v>
      </c>
      <c r="D43" s="14"/>
      <c r="E43" s="37"/>
      <c r="F43" s="37"/>
      <c r="G43" s="37"/>
      <c r="H43" s="3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9"/>
      <c r="AA43" s="39"/>
      <c r="AB43" s="39"/>
      <c r="AC43" s="29"/>
      <c r="AD43" s="32"/>
      <c r="AE43" s="32"/>
      <c r="AF43" s="32"/>
      <c r="AG43" s="32"/>
      <c r="AH43" s="40"/>
      <c r="AI43" s="40"/>
      <c r="AJ43" s="41"/>
      <c r="AK43" s="42"/>
      <c r="AL43" s="42"/>
      <c r="AM43" s="42"/>
      <c r="AN43" s="42"/>
      <c r="AO43" s="42"/>
      <c r="AP43" s="42"/>
      <c r="AQ43" s="43"/>
    </row>
    <row r="44" spans="1:43" x14ac:dyDescent="0.2">
      <c r="A44" s="14"/>
      <c r="B44" s="1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39"/>
      <c r="AA44" s="39"/>
      <c r="AB44" s="39"/>
      <c r="AC44" s="39"/>
      <c r="AD44" s="40"/>
      <c r="AE44" s="40"/>
      <c r="AF44" s="40"/>
      <c r="AG44" s="40"/>
      <c r="AH44" s="40"/>
      <c r="AI44" s="40"/>
      <c r="AJ44" s="41"/>
      <c r="AK44" s="42"/>
      <c r="AL44" s="42"/>
      <c r="AM44" s="42"/>
      <c r="AN44" s="42"/>
      <c r="AO44" s="42"/>
      <c r="AP44" s="42"/>
      <c r="AQ44" s="43"/>
    </row>
    <row r="45" spans="1:43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39"/>
      <c r="AA45" s="39"/>
      <c r="AB45" s="39"/>
      <c r="AC45" s="39"/>
      <c r="AD45" s="40"/>
      <c r="AE45" s="40"/>
      <c r="AF45" s="40"/>
      <c r="AG45" s="40"/>
      <c r="AH45" s="40"/>
      <c r="AI45" s="40"/>
      <c r="AJ45" s="41"/>
      <c r="AK45" s="42"/>
      <c r="AL45" s="42"/>
      <c r="AM45" s="42"/>
      <c r="AN45" s="42"/>
      <c r="AO45" s="42"/>
      <c r="AP45" s="42"/>
      <c r="AQ45" s="43"/>
    </row>
    <row r="46" spans="1:43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39"/>
      <c r="AA46" s="39"/>
      <c r="AB46" s="39"/>
      <c r="AC46" s="39"/>
      <c r="AD46" s="40"/>
      <c r="AE46" s="40"/>
      <c r="AF46" s="40"/>
      <c r="AG46" s="40"/>
      <c r="AH46" s="40"/>
      <c r="AI46" s="40"/>
      <c r="AJ46" s="41"/>
      <c r="AK46" s="42"/>
      <c r="AL46" s="42"/>
      <c r="AM46" s="42"/>
      <c r="AN46" s="42"/>
      <c r="AO46" s="42"/>
      <c r="AP46" s="42"/>
      <c r="AQ46" s="43"/>
    </row>
    <row r="47" spans="1:43" x14ac:dyDescent="0.2">
      <c r="A47" s="14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39"/>
      <c r="AA47" s="39"/>
      <c r="AB47" s="39"/>
      <c r="AC47" s="39"/>
      <c r="AD47" s="40"/>
      <c r="AE47" s="40"/>
      <c r="AF47" s="40"/>
      <c r="AG47" s="40"/>
      <c r="AH47" s="40"/>
      <c r="AI47" s="40"/>
      <c r="AJ47" s="41"/>
      <c r="AK47" s="42"/>
      <c r="AL47" s="42"/>
      <c r="AM47" s="42"/>
      <c r="AN47" s="42"/>
      <c r="AO47" s="42"/>
      <c r="AP47" s="42"/>
      <c r="AQ47" s="43"/>
    </row>
    <row r="48" spans="1:43" x14ac:dyDescent="0.2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39"/>
      <c r="AA48" s="39"/>
      <c r="AB48" s="39"/>
      <c r="AC48" s="39"/>
      <c r="AD48" s="40"/>
      <c r="AE48" s="40"/>
      <c r="AF48" s="40"/>
      <c r="AG48" s="40"/>
      <c r="AH48" s="40"/>
      <c r="AI48" s="40"/>
      <c r="AJ48" s="41"/>
      <c r="AK48" s="42"/>
      <c r="AL48" s="42"/>
      <c r="AM48" s="42"/>
      <c r="AN48" s="42"/>
      <c r="AO48" s="42"/>
      <c r="AP48" s="42"/>
      <c r="AQ48" s="43"/>
    </row>
    <row r="49" spans="1:43" x14ac:dyDescent="0.2">
      <c r="A49" s="14"/>
      <c r="B49" s="14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39"/>
      <c r="AA49" s="39"/>
      <c r="AB49" s="39"/>
      <c r="AC49" s="39"/>
      <c r="AD49" s="40"/>
      <c r="AE49" s="40"/>
      <c r="AF49" s="40"/>
      <c r="AG49" s="40"/>
      <c r="AH49" s="40"/>
      <c r="AI49" s="40"/>
      <c r="AJ49" s="41"/>
      <c r="AK49" s="42"/>
      <c r="AL49" s="42"/>
      <c r="AM49" s="42"/>
      <c r="AN49" s="42"/>
      <c r="AO49" s="42"/>
      <c r="AP49" s="42"/>
      <c r="AQ49" s="43"/>
    </row>
    <row r="50" spans="1:43" x14ac:dyDescent="0.2">
      <c r="A50" s="14"/>
      <c r="B50" s="1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39"/>
      <c r="AA50" s="39"/>
      <c r="AB50" s="39"/>
      <c r="AC50" s="39"/>
      <c r="AD50" s="40"/>
      <c r="AE50" s="40"/>
      <c r="AF50" s="40"/>
      <c r="AG50" s="40"/>
      <c r="AH50" s="40"/>
      <c r="AI50" s="40"/>
      <c r="AJ50" s="41"/>
      <c r="AK50" s="42"/>
      <c r="AL50" s="42"/>
      <c r="AM50" s="42"/>
      <c r="AN50" s="42"/>
      <c r="AO50" s="42"/>
      <c r="AP50" s="42"/>
      <c r="AQ50" s="43"/>
    </row>
    <row r="51" spans="1:43" x14ac:dyDescent="0.2">
      <c r="A51" s="14"/>
      <c r="B51" s="14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39"/>
      <c r="AA51" s="39"/>
      <c r="AB51" s="39"/>
      <c r="AC51" s="39"/>
      <c r="AD51" s="40"/>
      <c r="AE51" s="40"/>
      <c r="AF51" s="40"/>
      <c r="AG51" s="40"/>
      <c r="AH51" s="40"/>
      <c r="AI51" s="40"/>
      <c r="AJ51" s="41"/>
      <c r="AK51" s="42"/>
      <c r="AL51" s="42"/>
      <c r="AM51" s="42"/>
      <c r="AN51" s="42"/>
      <c r="AO51" s="42"/>
      <c r="AP51" s="42"/>
      <c r="AQ51" s="43"/>
    </row>
    <row r="52" spans="1:43" x14ac:dyDescent="0.2">
      <c r="A52" s="14"/>
      <c r="B52" s="14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39"/>
      <c r="AA52" s="39"/>
      <c r="AB52" s="39"/>
      <c r="AC52" s="39"/>
      <c r="AD52" s="40"/>
      <c r="AE52" s="40"/>
      <c r="AF52" s="40"/>
      <c r="AG52" s="40"/>
      <c r="AH52" s="40"/>
      <c r="AI52" s="40"/>
      <c r="AJ52" s="41"/>
      <c r="AK52" s="42"/>
      <c r="AL52" s="42"/>
      <c r="AM52" s="42"/>
      <c r="AN52" s="42"/>
      <c r="AO52" s="42"/>
      <c r="AP52" s="42"/>
      <c r="AQ52" s="43"/>
    </row>
    <row r="53" spans="1:43" x14ac:dyDescent="0.2">
      <c r="A53" s="14"/>
      <c r="B53" s="14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39"/>
      <c r="AA53" s="39"/>
      <c r="AB53" s="39"/>
      <c r="AC53" s="39"/>
      <c r="AD53" s="40"/>
      <c r="AE53" s="40"/>
      <c r="AF53" s="40"/>
      <c r="AG53" s="40"/>
      <c r="AH53" s="40"/>
      <c r="AI53" s="40"/>
      <c r="AJ53" s="41"/>
      <c r="AK53" s="42"/>
      <c r="AL53" s="42"/>
      <c r="AM53" s="42"/>
      <c r="AN53" s="42"/>
      <c r="AO53" s="42"/>
      <c r="AP53" s="42"/>
      <c r="AQ53" s="43"/>
    </row>
    <row r="54" spans="1:43" x14ac:dyDescent="0.2">
      <c r="A54" s="14"/>
      <c r="B54" s="14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39"/>
      <c r="AA54" s="39"/>
      <c r="AB54" s="39"/>
      <c r="AC54" s="39"/>
      <c r="AD54" s="40"/>
      <c r="AE54" s="40"/>
      <c r="AF54" s="40"/>
      <c r="AG54" s="40"/>
      <c r="AH54" s="40"/>
      <c r="AI54" s="40"/>
      <c r="AJ54" s="41"/>
      <c r="AK54" s="42"/>
      <c r="AL54" s="42"/>
      <c r="AM54" s="42"/>
      <c r="AN54" s="42"/>
      <c r="AO54" s="42"/>
      <c r="AP54" s="42"/>
      <c r="AQ54" s="43"/>
    </row>
    <row r="55" spans="1:43" x14ac:dyDescent="0.2">
      <c r="A55" s="14"/>
      <c r="B55" s="1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39"/>
      <c r="AA55" s="39"/>
      <c r="AB55" s="39"/>
      <c r="AC55" s="39"/>
      <c r="AD55" s="40"/>
      <c r="AE55" s="40"/>
      <c r="AF55" s="40"/>
      <c r="AG55" s="40"/>
      <c r="AH55" s="40"/>
      <c r="AI55" s="40"/>
      <c r="AJ55" s="41"/>
      <c r="AK55" s="42"/>
      <c r="AL55" s="42"/>
      <c r="AM55" s="42"/>
      <c r="AN55" s="42"/>
      <c r="AO55" s="42"/>
      <c r="AP55" s="42"/>
      <c r="AQ55" s="43"/>
    </row>
    <row r="56" spans="1:43" x14ac:dyDescent="0.2">
      <c r="A56" s="14"/>
      <c r="B56" s="1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39"/>
      <c r="AA56" s="39"/>
      <c r="AB56" s="39"/>
      <c r="AC56" s="39"/>
      <c r="AD56" s="40"/>
      <c r="AE56" s="40"/>
      <c r="AF56" s="40"/>
      <c r="AG56" s="40"/>
      <c r="AH56" s="40"/>
      <c r="AI56" s="40"/>
      <c r="AJ56" s="41"/>
      <c r="AK56" s="42"/>
      <c r="AL56" s="42"/>
      <c r="AM56" s="42"/>
      <c r="AN56" s="42"/>
      <c r="AO56" s="42"/>
      <c r="AP56" s="42"/>
      <c r="AQ56" s="43"/>
    </row>
    <row r="57" spans="1:43" x14ac:dyDescent="0.2">
      <c r="A57" s="14"/>
      <c r="B57" s="1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39"/>
      <c r="AA57" s="39"/>
      <c r="AB57" s="39"/>
      <c r="AC57" s="39"/>
      <c r="AD57" s="40"/>
      <c r="AE57" s="40"/>
      <c r="AF57" s="40"/>
      <c r="AG57" s="40"/>
      <c r="AH57" s="40"/>
      <c r="AI57" s="40"/>
      <c r="AJ57" s="41"/>
      <c r="AK57" s="42"/>
      <c r="AL57" s="42"/>
      <c r="AM57" s="42"/>
      <c r="AN57" s="42"/>
      <c r="AO57" s="42"/>
      <c r="AP57" s="42"/>
      <c r="AQ57" s="43"/>
    </row>
    <row r="58" spans="1:43" x14ac:dyDescent="0.2">
      <c r="A58" s="14"/>
      <c r="B58" s="1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39"/>
      <c r="AA58" s="39"/>
      <c r="AB58" s="39"/>
      <c r="AC58" s="39"/>
      <c r="AD58" s="40"/>
      <c r="AE58" s="40"/>
      <c r="AF58" s="40"/>
      <c r="AG58" s="40"/>
      <c r="AH58" s="40"/>
      <c r="AI58" s="40"/>
      <c r="AJ58" s="41"/>
      <c r="AK58" s="42"/>
      <c r="AL58" s="42"/>
      <c r="AM58" s="42"/>
      <c r="AN58" s="42"/>
      <c r="AO58" s="42"/>
      <c r="AP58" s="42"/>
      <c r="AQ58" s="43"/>
    </row>
    <row r="59" spans="1:43" x14ac:dyDescent="0.2">
      <c r="A59" s="14"/>
      <c r="B59" s="14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39"/>
      <c r="AA59" s="39"/>
      <c r="AB59" s="39"/>
      <c r="AC59" s="39"/>
      <c r="AD59" s="40"/>
      <c r="AE59" s="40"/>
      <c r="AF59" s="40"/>
      <c r="AG59" s="40"/>
      <c r="AH59" s="40"/>
      <c r="AI59" s="40"/>
      <c r="AJ59" s="41"/>
      <c r="AK59" s="42"/>
      <c r="AL59" s="42"/>
      <c r="AM59" s="42"/>
      <c r="AN59" s="42"/>
      <c r="AO59" s="42"/>
      <c r="AP59" s="42"/>
      <c r="AQ59" s="43"/>
    </row>
    <row r="60" spans="1:43" x14ac:dyDescent="0.2">
      <c r="A60" s="14"/>
      <c r="B60" s="14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39"/>
      <c r="AA60" s="39"/>
      <c r="AB60" s="39"/>
      <c r="AC60" s="39"/>
      <c r="AD60" s="40"/>
      <c r="AE60" s="40"/>
      <c r="AF60" s="40"/>
      <c r="AG60" s="40"/>
      <c r="AH60" s="40"/>
      <c r="AI60" s="40"/>
      <c r="AJ60" s="41"/>
      <c r="AK60" s="42"/>
      <c r="AL60" s="42"/>
      <c r="AM60" s="42"/>
      <c r="AN60" s="42"/>
      <c r="AO60" s="42"/>
      <c r="AP60" s="42"/>
      <c r="AQ60" s="43"/>
    </row>
    <row r="61" spans="1:43" x14ac:dyDescent="0.2">
      <c r="A61" s="14"/>
      <c r="B61" s="14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39"/>
      <c r="AA61" s="39"/>
      <c r="AB61" s="39"/>
      <c r="AC61" s="39"/>
      <c r="AD61" s="40"/>
      <c r="AE61" s="40"/>
      <c r="AF61" s="40"/>
      <c r="AG61" s="40"/>
      <c r="AH61" s="40"/>
      <c r="AI61" s="40"/>
      <c r="AJ61" s="41"/>
      <c r="AK61" s="42"/>
      <c r="AL61" s="42"/>
      <c r="AM61" s="42"/>
      <c r="AN61" s="42"/>
      <c r="AO61" s="42"/>
      <c r="AP61" s="42"/>
      <c r="AQ61" s="43"/>
    </row>
    <row r="62" spans="1:43" x14ac:dyDescent="0.2">
      <c r="A62" s="14"/>
      <c r="B62" s="1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39"/>
      <c r="AA62" s="39"/>
      <c r="AB62" s="39"/>
      <c r="AC62" s="39"/>
      <c r="AD62" s="40"/>
      <c r="AE62" s="40"/>
      <c r="AF62" s="40"/>
      <c r="AG62" s="40"/>
      <c r="AH62" s="40"/>
      <c r="AI62" s="40"/>
      <c r="AJ62" s="41"/>
      <c r="AK62" s="42"/>
      <c r="AL62" s="42"/>
      <c r="AM62" s="42"/>
      <c r="AN62" s="42"/>
      <c r="AO62" s="42"/>
      <c r="AP62" s="42"/>
      <c r="AQ62" s="43"/>
    </row>
    <row r="63" spans="1:43" x14ac:dyDescent="0.2">
      <c r="A63" s="14"/>
      <c r="B63" s="1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39"/>
      <c r="AA63" s="39"/>
      <c r="AB63" s="39"/>
      <c r="AC63" s="39"/>
      <c r="AD63" s="40"/>
      <c r="AE63" s="40"/>
      <c r="AF63" s="40"/>
      <c r="AG63" s="40"/>
      <c r="AH63" s="40"/>
      <c r="AI63" s="40"/>
      <c r="AJ63" s="41"/>
      <c r="AK63" s="42"/>
      <c r="AL63" s="42"/>
      <c r="AM63" s="42"/>
      <c r="AN63" s="42"/>
      <c r="AO63" s="42"/>
      <c r="AP63" s="42"/>
      <c r="AQ63" s="43"/>
    </row>
    <row r="64" spans="1:43" x14ac:dyDescent="0.2">
      <c r="A64" s="14"/>
      <c r="B64" s="1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39"/>
      <c r="AA64" s="39"/>
      <c r="AB64" s="39"/>
      <c r="AC64" s="39"/>
      <c r="AD64" s="40"/>
      <c r="AE64" s="40"/>
      <c r="AF64" s="40"/>
      <c r="AG64" s="40"/>
      <c r="AH64" s="40"/>
      <c r="AI64" s="40"/>
      <c r="AJ64" s="41"/>
      <c r="AK64" s="42"/>
      <c r="AL64" s="42"/>
      <c r="AM64" s="42"/>
      <c r="AN64" s="42"/>
      <c r="AO64" s="42"/>
      <c r="AP64" s="42"/>
      <c r="AQ64" s="43"/>
    </row>
    <row r="65" spans="1:43" x14ac:dyDescent="0.2">
      <c r="A65" s="14"/>
      <c r="B65" s="1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39"/>
      <c r="AA65" s="39"/>
      <c r="AB65" s="39"/>
      <c r="AC65" s="39"/>
      <c r="AD65" s="40"/>
      <c r="AE65" s="40"/>
      <c r="AF65" s="40"/>
      <c r="AG65" s="40"/>
      <c r="AH65" s="40"/>
      <c r="AI65" s="40"/>
      <c r="AJ65" s="41"/>
      <c r="AK65" s="42"/>
      <c r="AL65" s="42"/>
      <c r="AM65" s="42"/>
      <c r="AN65" s="42"/>
      <c r="AO65" s="42"/>
      <c r="AP65" s="42"/>
      <c r="AQ65" s="43"/>
    </row>
    <row r="66" spans="1:43" x14ac:dyDescent="0.2">
      <c r="A66" s="14"/>
      <c r="B66" s="1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39"/>
      <c r="AA66" s="39"/>
      <c r="AB66" s="39"/>
      <c r="AC66" s="39"/>
      <c r="AD66" s="40"/>
      <c r="AE66" s="40"/>
      <c r="AF66" s="40"/>
      <c r="AG66" s="40"/>
      <c r="AH66" s="40"/>
      <c r="AI66" s="40"/>
      <c r="AJ66" s="41"/>
      <c r="AK66" s="42"/>
      <c r="AL66" s="42"/>
      <c r="AM66" s="42"/>
      <c r="AN66" s="42"/>
      <c r="AO66" s="42"/>
      <c r="AP66" s="42"/>
      <c r="AQ66" s="43"/>
    </row>
    <row r="67" spans="1:43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39"/>
      <c r="AA67" s="39"/>
      <c r="AB67" s="39"/>
      <c r="AC67" s="39"/>
      <c r="AD67" s="40"/>
      <c r="AE67" s="40"/>
      <c r="AF67" s="40"/>
      <c r="AG67" s="40"/>
      <c r="AH67" s="40"/>
      <c r="AI67" s="40"/>
      <c r="AJ67" s="41"/>
      <c r="AK67" s="42"/>
      <c r="AL67" s="42"/>
      <c r="AM67" s="42"/>
      <c r="AN67" s="42"/>
      <c r="AO67" s="42"/>
      <c r="AP67" s="42"/>
      <c r="AQ67" s="43"/>
    </row>
    <row r="68" spans="1:43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39"/>
      <c r="AA68" s="39"/>
      <c r="AB68" s="39"/>
      <c r="AC68" s="39"/>
      <c r="AD68" s="40"/>
      <c r="AE68" s="40"/>
      <c r="AF68" s="40"/>
      <c r="AG68" s="40"/>
      <c r="AH68" s="40"/>
      <c r="AI68" s="40"/>
      <c r="AJ68" s="41"/>
      <c r="AK68" s="42"/>
      <c r="AL68" s="42"/>
      <c r="AM68" s="42"/>
      <c r="AN68" s="42"/>
      <c r="AO68" s="42"/>
      <c r="AP68" s="42"/>
      <c r="AQ68" s="43"/>
    </row>
    <row r="69" spans="1:43" x14ac:dyDescent="0.2">
      <c r="A69" s="14"/>
      <c r="B69" s="45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9"/>
      <c r="AA69" s="39"/>
      <c r="AB69" s="39"/>
      <c r="AC69" s="39"/>
      <c r="AD69" s="40"/>
      <c r="AE69" s="40"/>
      <c r="AF69" s="40"/>
      <c r="AG69" s="40"/>
      <c r="AH69" s="40"/>
      <c r="AI69" s="40"/>
      <c r="AJ69" s="41"/>
      <c r="AK69" s="42"/>
      <c r="AL69" s="42"/>
      <c r="AM69" s="42"/>
      <c r="AN69" s="42"/>
      <c r="AO69" s="42"/>
      <c r="AP69" s="42"/>
      <c r="AQ69" s="43"/>
    </row>
    <row r="70" spans="1:43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AG70" s="11"/>
      <c r="AH70" s="11"/>
      <c r="AI70" s="11"/>
      <c r="AJ70" s="39"/>
      <c r="AN70" s="29"/>
    </row>
    <row r="71" spans="1:43" x14ac:dyDescent="0.2">
      <c r="A71" s="14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AJ71" s="39"/>
      <c r="AN71" s="29"/>
    </row>
    <row r="72" spans="1:43" x14ac:dyDescent="0.2">
      <c r="A72" s="14"/>
      <c r="B72" s="45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</row>
    <row r="73" spans="1:43" x14ac:dyDescent="0.2">
      <c r="A73" s="14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43" x14ac:dyDescent="0.2">
      <c r="A74" s="14"/>
      <c r="B74" s="45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1:43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43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AI76" s="39"/>
      <c r="AJ76" s="39"/>
      <c r="AL76" s="29"/>
      <c r="AM76" s="29"/>
    </row>
    <row r="77" spans="1:43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43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43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</sheetData>
  <mergeCells count="4">
    <mergeCell ref="B1:Q1"/>
    <mergeCell ref="B2:Q2"/>
    <mergeCell ref="B3:Q3"/>
    <mergeCell ref="B4:Q4"/>
  </mergeCells>
  <printOptions horizontalCentered="1"/>
  <pageMargins left="0.4" right="0.4" top="0.75" bottom="0.75" header="0.5" footer="0.5"/>
  <pageSetup scale="62" fitToWidth="2" orientation="landscape" blackAndWhite="1" horizontalDpi="300" verticalDpi="300" r:id="rId1"/>
  <headerFooter alignWithMargins="0">
    <oddFooter>&amp;R&amp;A
                  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3"/>
  <sheetViews>
    <sheetView zoomScale="90" zoomScaleNormal="90" workbookViewId="0">
      <selection activeCell="E36" sqref="E36"/>
    </sheetView>
  </sheetViews>
  <sheetFormatPr defaultRowHeight="12.75" x14ac:dyDescent="0.2"/>
  <cols>
    <col min="1" max="1" width="2.42578125" style="10" customWidth="1"/>
    <col min="2" max="2" width="4.85546875" style="10" customWidth="1"/>
    <col min="3" max="3" width="45.140625" style="10" customWidth="1"/>
    <col min="4" max="4" width="15.85546875" style="10" bestFit="1" customWidth="1"/>
    <col min="5" max="5" width="13.140625" style="10" bestFit="1" customWidth="1"/>
    <col min="6" max="6" width="15.85546875" style="10" customWidth="1"/>
    <col min="7" max="7" width="12.85546875" style="10" bestFit="1" customWidth="1"/>
    <col min="8" max="8" width="15" style="10" bestFit="1" customWidth="1"/>
    <col min="9" max="9" width="12.140625" style="10" bestFit="1" customWidth="1"/>
    <col min="10" max="10" width="15" style="10" bestFit="1" customWidth="1"/>
    <col min="11" max="11" width="12.85546875" style="10" bestFit="1" customWidth="1"/>
    <col min="12" max="12" width="15" style="10" bestFit="1" customWidth="1"/>
    <col min="13" max="13" width="11.7109375" style="10" bestFit="1" customWidth="1"/>
    <col min="14" max="14" width="15" style="10" bestFit="1" customWidth="1"/>
    <col min="15" max="16" width="9.140625" style="11" customWidth="1"/>
    <col min="17" max="22" width="9.140625" style="14" customWidth="1"/>
    <col min="23" max="25" width="9.140625" style="10" customWidth="1"/>
    <col min="26" max="16384" width="9.140625" style="10"/>
  </cols>
  <sheetData>
    <row r="1" spans="1:22" x14ac:dyDescent="0.2">
      <c r="A1" s="7"/>
      <c r="B1" s="4" t="s">
        <v>0</v>
      </c>
      <c r="C1" s="4"/>
      <c r="D1" s="4"/>
      <c r="E1" s="4"/>
      <c r="F1" s="4"/>
      <c r="G1" s="4"/>
      <c r="H1" s="4"/>
      <c r="I1" s="4"/>
      <c r="J1" s="4"/>
      <c r="K1" s="8"/>
      <c r="L1" s="9"/>
      <c r="M1" s="8"/>
      <c r="N1" s="8"/>
      <c r="O1" s="10"/>
      <c r="P1" s="10"/>
      <c r="Q1" s="10"/>
      <c r="R1" s="10"/>
      <c r="S1" s="10"/>
      <c r="T1" s="10"/>
      <c r="U1" s="10"/>
      <c r="V1" s="10"/>
    </row>
    <row r="2" spans="1:22" x14ac:dyDescent="0.2">
      <c r="A2" s="7"/>
      <c r="B2" s="4" t="s">
        <v>1</v>
      </c>
      <c r="C2" s="4"/>
      <c r="D2" s="4"/>
      <c r="E2" s="4"/>
      <c r="F2" s="4"/>
      <c r="G2" s="4"/>
      <c r="H2" s="4"/>
      <c r="I2" s="4"/>
      <c r="J2" s="4"/>
      <c r="K2" s="8"/>
      <c r="L2" s="9"/>
      <c r="M2" s="8"/>
      <c r="N2" s="8"/>
      <c r="O2" s="10"/>
      <c r="P2" s="10"/>
      <c r="Q2" s="10"/>
      <c r="R2" s="10"/>
      <c r="S2" s="10"/>
      <c r="T2" s="10"/>
      <c r="U2" s="10"/>
      <c r="V2" s="10"/>
    </row>
    <row r="3" spans="1:22" x14ac:dyDescent="0.2">
      <c r="B3" s="4" t="s">
        <v>95</v>
      </c>
      <c r="C3" s="4"/>
      <c r="D3" s="4"/>
      <c r="E3" s="4"/>
      <c r="F3" s="4"/>
      <c r="G3" s="4"/>
      <c r="H3" s="4"/>
      <c r="I3" s="4"/>
      <c r="J3" s="4"/>
      <c r="K3" s="8"/>
      <c r="L3" s="9"/>
      <c r="M3" s="8"/>
      <c r="N3" s="8"/>
      <c r="O3" s="10"/>
      <c r="P3" s="10"/>
      <c r="Q3" s="10"/>
      <c r="R3" s="10"/>
      <c r="S3" s="10"/>
      <c r="T3" s="10"/>
      <c r="U3" s="10"/>
      <c r="V3" s="10"/>
    </row>
    <row r="4" spans="1:22" x14ac:dyDescent="0.2">
      <c r="B4" s="4" t="s">
        <v>3</v>
      </c>
      <c r="C4" s="4"/>
      <c r="D4" s="4"/>
      <c r="E4" s="4"/>
      <c r="F4" s="4"/>
      <c r="G4" s="4"/>
      <c r="H4" s="4"/>
      <c r="I4" s="4"/>
      <c r="J4" s="4"/>
      <c r="K4" s="8"/>
      <c r="L4" s="9"/>
      <c r="M4" s="8"/>
      <c r="N4" s="8"/>
      <c r="O4" s="10"/>
      <c r="P4" s="10"/>
      <c r="Q4" s="10"/>
      <c r="R4" s="10"/>
      <c r="S4" s="10"/>
      <c r="T4" s="10"/>
      <c r="U4" s="10"/>
      <c r="V4" s="10"/>
    </row>
    <row r="5" spans="1:22" x14ac:dyDescent="0.2">
      <c r="B5" s="48"/>
      <c r="K5" s="4"/>
      <c r="L5" s="4"/>
      <c r="M5" s="14"/>
      <c r="N5" s="9"/>
      <c r="O5" s="10"/>
      <c r="P5" s="10"/>
      <c r="Q5" s="10"/>
      <c r="R5" s="10"/>
      <c r="S5" s="10"/>
      <c r="T5" s="10"/>
      <c r="U5" s="10"/>
      <c r="V5" s="10"/>
    </row>
    <row r="6" spans="1:22" x14ac:dyDescent="0.2">
      <c r="C6" s="11"/>
      <c r="D6" s="11" t="s">
        <v>4</v>
      </c>
      <c r="E6" s="11"/>
      <c r="F6" s="11" t="s">
        <v>4</v>
      </c>
      <c r="G6" s="13">
        <v>2022</v>
      </c>
      <c r="H6" s="13">
        <v>2022</v>
      </c>
      <c r="I6" s="13">
        <v>2023</v>
      </c>
      <c r="J6" s="13">
        <v>2023</v>
      </c>
      <c r="K6" s="13">
        <v>2024</v>
      </c>
      <c r="L6" s="13">
        <v>2024</v>
      </c>
      <c r="M6" s="13">
        <v>2025</v>
      </c>
      <c r="N6" s="13">
        <v>2025</v>
      </c>
      <c r="O6" s="10"/>
      <c r="P6" s="10"/>
      <c r="Q6" s="10"/>
      <c r="R6" s="10"/>
      <c r="S6" s="10"/>
      <c r="T6" s="10"/>
      <c r="U6" s="10"/>
      <c r="V6" s="10"/>
    </row>
    <row r="7" spans="1:22" x14ac:dyDescent="0.2">
      <c r="C7" s="15"/>
      <c r="D7" s="15" t="s">
        <v>9</v>
      </c>
      <c r="E7" s="16" t="s">
        <v>8</v>
      </c>
      <c r="F7" s="15" t="s">
        <v>9</v>
      </c>
      <c r="G7" s="15" t="s">
        <v>10</v>
      </c>
      <c r="H7" s="15" t="s">
        <v>10</v>
      </c>
      <c r="I7" s="15" t="s">
        <v>11</v>
      </c>
      <c r="J7" s="15" t="s">
        <v>11</v>
      </c>
      <c r="K7" s="15" t="s">
        <v>12</v>
      </c>
      <c r="L7" s="15" t="s">
        <v>12</v>
      </c>
      <c r="M7" s="15" t="s">
        <v>13</v>
      </c>
      <c r="N7" s="15" t="s">
        <v>13</v>
      </c>
      <c r="O7" s="14"/>
      <c r="P7" s="14"/>
      <c r="Q7" s="10"/>
      <c r="R7" s="10"/>
      <c r="S7" s="10"/>
      <c r="T7" s="10"/>
      <c r="U7" s="10"/>
      <c r="V7" s="10"/>
    </row>
    <row r="8" spans="1:22" x14ac:dyDescent="0.2">
      <c r="B8" s="16"/>
      <c r="C8" s="15"/>
      <c r="D8" s="15" t="s">
        <v>96</v>
      </c>
      <c r="E8" s="16" t="s">
        <v>25</v>
      </c>
      <c r="F8" s="15" t="s">
        <v>97</v>
      </c>
      <c r="G8" s="15" t="s">
        <v>98</v>
      </c>
      <c r="H8" s="15" t="s">
        <v>97</v>
      </c>
      <c r="I8" s="15" t="s">
        <v>98</v>
      </c>
      <c r="J8" s="15" t="s">
        <v>97</v>
      </c>
      <c r="K8" s="15" t="s">
        <v>98</v>
      </c>
      <c r="L8" s="15" t="s">
        <v>97</v>
      </c>
      <c r="M8" s="15" t="s">
        <v>98</v>
      </c>
      <c r="N8" s="15" t="s">
        <v>97</v>
      </c>
      <c r="O8" s="14"/>
      <c r="P8" s="16"/>
      <c r="Q8" s="10"/>
      <c r="R8" s="10"/>
      <c r="S8" s="10"/>
      <c r="T8" s="10"/>
      <c r="U8" s="10"/>
      <c r="V8" s="10"/>
    </row>
    <row r="9" spans="1:22" x14ac:dyDescent="0.2">
      <c r="B9" s="18" t="s">
        <v>28</v>
      </c>
      <c r="C9" s="18" t="s">
        <v>29</v>
      </c>
      <c r="D9" s="18" t="s">
        <v>99</v>
      </c>
      <c r="E9" s="18" t="s">
        <v>39</v>
      </c>
      <c r="F9" s="18" t="s">
        <v>100</v>
      </c>
      <c r="G9" s="18" t="s">
        <v>39</v>
      </c>
      <c r="H9" s="18" t="s">
        <v>100</v>
      </c>
      <c r="I9" s="18" t="s">
        <v>39</v>
      </c>
      <c r="J9" s="18" t="s">
        <v>100</v>
      </c>
      <c r="K9" s="18" t="s">
        <v>39</v>
      </c>
      <c r="L9" s="18" t="s">
        <v>100</v>
      </c>
      <c r="M9" s="18" t="s">
        <v>39</v>
      </c>
      <c r="N9" s="18" t="s">
        <v>100</v>
      </c>
      <c r="P9" s="15"/>
      <c r="Q9" s="10"/>
      <c r="R9" s="10"/>
      <c r="S9" s="10"/>
      <c r="T9" s="10"/>
      <c r="U9" s="10"/>
      <c r="V9" s="10"/>
    </row>
    <row r="10" spans="1:22" x14ac:dyDescent="0.2">
      <c r="B10" s="16"/>
      <c r="C10" s="16" t="s">
        <v>41</v>
      </c>
      <c r="D10" s="16" t="s">
        <v>42</v>
      </c>
      <c r="E10" s="16" t="s">
        <v>43</v>
      </c>
      <c r="F10" s="16" t="s">
        <v>101</v>
      </c>
      <c r="G10" s="16" t="s">
        <v>45</v>
      </c>
      <c r="H10" s="16" t="s">
        <v>102</v>
      </c>
      <c r="I10" s="16" t="s">
        <v>47</v>
      </c>
      <c r="J10" s="16" t="s">
        <v>103</v>
      </c>
      <c r="K10" s="16" t="s">
        <v>49</v>
      </c>
      <c r="L10" s="16" t="s">
        <v>104</v>
      </c>
      <c r="M10" s="15" t="s">
        <v>51</v>
      </c>
      <c r="N10" s="15" t="s">
        <v>105</v>
      </c>
      <c r="P10" s="16"/>
      <c r="Q10" s="10"/>
      <c r="R10" s="10"/>
      <c r="S10" s="10"/>
      <c r="T10" s="10"/>
      <c r="U10" s="10"/>
      <c r="V10" s="10"/>
    </row>
    <row r="11" spans="1:22" x14ac:dyDescent="0.2">
      <c r="B11" s="16">
        <v>1</v>
      </c>
      <c r="C11" s="22" t="s">
        <v>64</v>
      </c>
      <c r="D11" s="5">
        <v>8190.2669999999998</v>
      </c>
      <c r="E11" s="5">
        <v>0</v>
      </c>
      <c r="F11" s="5">
        <f>D11+E11</f>
        <v>8190.2669999999998</v>
      </c>
      <c r="G11" s="5">
        <v>641.73300000000017</v>
      </c>
      <c r="H11" s="5">
        <f>F11+G11</f>
        <v>8832</v>
      </c>
      <c r="I11" s="5">
        <v>0</v>
      </c>
      <c r="J11" s="5">
        <f>H11+I11</f>
        <v>8832</v>
      </c>
      <c r="K11" s="5">
        <v>0</v>
      </c>
      <c r="L11" s="5">
        <f>J11+K11</f>
        <v>8832</v>
      </c>
      <c r="M11" s="5"/>
      <c r="N11" s="5"/>
      <c r="P11" s="49"/>
      <c r="Q11" s="10"/>
      <c r="R11" s="10"/>
      <c r="S11" s="10"/>
      <c r="T11" s="10"/>
      <c r="U11" s="10"/>
      <c r="V11" s="10"/>
    </row>
    <row r="12" spans="1:22" x14ac:dyDescent="0.2">
      <c r="B12" s="16">
        <v>2</v>
      </c>
      <c r="C12" s="22" t="s">
        <v>65</v>
      </c>
      <c r="D12" s="5">
        <v>595407721.24732685</v>
      </c>
      <c r="E12" s="5">
        <v>25428962.8095445</v>
      </c>
      <c r="F12" s="5">
        <f t="shared" ref="F12:F25" si="0">D12+E12</f>
        <v>620836684.05687129</v>
      </c>
      <c r="G12" s="5">
        <v>15987553.943128586</v>
      </c>
      <c r="H12" s="5">
        <f t="shared" ref="H12:H25" si="1">F12+G12</f>
        <v>636824237.99999988</v>
      </c>
      <c r="I12" s="5">
        <v>-454877</v>
      </c>
      <c r="J12" s="5">
        <f t="shared" ref="J12:J25" si="2">H12+I12</f>
        <v>636369360.99999988</v>
      </c>
      <c r="K12" s="5">
        <v>3095188</v>
      </c>
      <c r="L12" s="5">
        <f t="shared" ref="L12:L25" si="3">J12+K12</f>
        <v>639464548.99999988</v>
      </c>
      <c r="M12" s="5"/>
      <c r="N12" s="5"/>
      <c r="P12" s="49"/>
      <c r="Q12" s="10"/>
      <c r="R12" s="10"/>
      <c r="S12" s="10"/>
      <c r="T12" s="10"/>
      <c r="U12" s="10"/>
      <c r="V12" s="10"/>
    </row>
    <row r="13" spans="1:22" x14ac:dyDescent="0.2">
      <c r="B13" s="16">
        <v>3</v>
      </c>
      <c r="C13" s="22" t="s">
        <v>66</v>
      </c>
      <c r="D13" s="5">
        <v>0</v>
      </c>
      <c r="E13" s="5"/>
      <c r="F13" s="5">
        <f t="shared" si="0"/>
        <v>0</v>
      </c>
      <c r="G13" s="5">
        <v>0</v>
      </c>
      <c r="H13" s="5">
        <f t="shared" si="1"/>
        <v>0</v>
      </c>
      <c r="I13" s="5">
        <v>0</v>
      </c>
      <c r="J13" s="5">
        <f t="shared" si="2"/>
        <v>0</v>
      </c>
      <c r="K13" s="5">
        <v>0</v>
      </c>
      <c r="L13" s="5">
        <f t="shared" si="3"/>
        <v>0</v>
      </c>
      <c r="M13" s="5"/>
      <c r="N13" s="5"/>
      <c r="P13" s="49"/>
      <c r="Q13" s="10"/>
      <c r="R13" s="10"/>
      <c r="S13" s="10"/>
      <c r="T13" s="10"/>
      <c r="U13" s="10"/>
      <c r="V13" s="10"/>
    </row>
    <row r="14" spans="1:22" x14ac:dyDescent="0.2">
      <c r="B14" s="24">
        <f>B13+1</f>
        <v>4</v>
      </c>
      <c r="C14" s="25" t="s">
        <v>67</v>
      </c>
      <c r="D14" s="5">
        <v>216797290.14053252</v>
      </c>
      <c r="E14" s="5">
        <v>5369622.0048590321</v>
      </c>
      <c r="F14" s="5">
        <f t="shared" si="0"/>
        <v>222166912.14539155</v>
      </c>
      <c r="G14" s="5">
        <v>17069379.854608387</v>
      </c>
      <c r="H14" s="5">
        <f t="shared" si="1"/>
        <v>239236291.99999994</v>
      </c>
      <c r="I14" s="5">
        <v>3955956</v>
      </c>
      <c r="J14" s="5">
        <f t="shared" si="2"/>
        <v>243192247.99999994</v>
      </c>
      <c r="K14" s="5">
        <v>2743995</v>
      </c>
      <c r="L14" s="5">
        <f t="shared" si="3"/>
        <v>245936242.99999994</v>
      </c>
      <c r="M14" s="5"/>
      <c r="N14" s="5"/>
      <c r="P14" s="49"/>
      <c r="Q14" s="10"/>
      <c r="R14" s="10"/>
      <c r="S14" s="10"/>
      <c r="T14" s="10"/>
      <c r="U14" s="10"/>
      <c r="V14" s="10"/>
    </row>
    <row r="15" spans="1:22" x14ac:dyDescent="0.2">
      <c r="B15" s="24">
        <f t="shared" ref="B15:B26" si="4">B14+1</f>
        <v>5</v>
      </c>
      <c r="C15" s="3" t="s">
        <v>68</v>
      </c>
      <c r="D15" s="5">
        <v>36958.53</v>
      </c>
      <c r="E15" s="5">
        <v>0</v>
      </c>
      <c r="F15" s="5">
        <f t="shared" si="0"/>
        <v>36958.53</v>
      </c>
      <c r="G15" s="5">
        <v>-1940.5299999999916</v>
      </c>
      <c r="H15" s="5">
        <f t="shared" si="1"/>
        <v>35018.000000000007</v>
      </c>
      <c r="I15" s="5">
        <v>-621</v>
      </c>
      <c r="J15" s="5">
        <f t="shared" si="2"/>
        <v>34397.000000000007</v>
      </c>
      <c r="K15" s="5">
        <v>-530</v>
      </c>
      <c r="L15" s="5">
        <f t="shared" si="3"/>
        <v>33867.000000000007</v>
      </c>
      <c r="M15" s="5"/>
      <c r="N15" s="5"/>
      <c r="P15" s="49"/>
      <c r="Q15" s="10"/>
      <c r="R15" s="10"/>
      <c r="S15" s="10"/>
      <c r="T15" s="10"/>
      <c r="U15" s="10"/>
      <c r="V15" s="10"/>
    </row>
    <row r="16" spans="1:22" x14ac:dyDescent="0.2">
      <c r="B16" s="24">
        <f t="shared" si="4"/>
        <v>6</v>
      </c>
      <c r="C16" s="22" t="s">
        <v>69</v>
      </c>
      <c r="D16" s="5">
        <v>60945258.812526047</v>
      </c>
      <c r="E16" s="5">
        <v>1572732.5134221269</v>
      </c>
      <c r="F16" s="5">
        <f t="shared" si="0"/>
        <v>62517991.325948171</v>
      </c>
      <c r="G16" s="5">
        <v>4153103.8430518284</v>
      </c>
      <c r="H16" s="5">
        <f t="shared" si="1"/>
        <v>66671095.169</v>
      </c>
      <c r="I16" s="5">
        <v>251790</v>
      </c>
      <c r="J16" s="5">
        <f t="shared" si="2"/>
        <v>66922885.169</v>
      </c>
      <c r="K16" s="5">
        <v>-32344</v>
      </c>
      <c r="L16" s="5">
        <f t="shared" si="3"/>
        <v>66890541.169</v>
      </c>
      <c r="M16" s="5"/>
      <c r="N16" s="5"/>
      <c r="P16" s="49"/>
      <c r="Q16" s="10"/>
      <c r="R16" s="10"/>
      <c r="S16" s="10"/>
      <c r="T16" s="10"/>
      <c r="U16" s="10"/>
      <c r="V16" s="10"/>
    </row>
    <row r="17" spans="1:23" x14ac:dyDescent="0.2">
      <c r="B17" s="24">
        <f t="shared" si="4"/>
        <v>7</v>
      </c>
      <c r="C17" s="3" t="s">
        <v>70</v>
      </c>
      <c r="D17" s="5">
        <v>19406055.120000001</v>
      </c>
      <c r="E17" s="5">
        <v>88450.488019030658</v>
      </c>
      <c r="F17" s="5">
        <f t="shared" si="0"/>
        <v>19494505.608019032</v>
      </c>
      <c r="G17" s="5">
        <v>4969286.3919809721</v>
      </c>
      <c r="H17" s="5">
        <f t="shared" si="1"/>
        <v>24463792.000000004</v>
      </c>
      <c r="I17" s="5">
        <v>1000729</v>
      </c>
      <c r="J17" s="5">
        <f t="shared" si="2"/>
        <v>25464521.000000004</v>
      </c>
      <c r="K17" s="5">
        <v>1045713</v>
      </c>
      <c r="L17" s="5">
        <f t="shared" si="3"/>
        <v>26510234.000000004</v>
      </c>
      <c r="M17" s="5"/>
      <c r="N17" s="5"/>
      <c r="P17" s="49"/>
      <c r="Q17" s="10"/>
      <c r="R17" s="10"/>
      <c r="S17" s="10"/>
      <c r="T17" s="10"/>
      <c r="U17" s="10"/>
      <c r="V17" s="10"/>
    </row>
    <row r="18" spans="1:23" x14ac:dyDescent="0.2">
      <c r="B18" s="24">
        <f t="shared" si="4"/>
        <v>8</v>
      </c>
      <c r="C18" s="3" t="s">
        <v>71</v>
      </c>
      <c r="D18" s="5"/>
      <c r="E18" s="5"/>
      <c r="F18" s="5">
        <f t="shared" si="0"/>
        <v>0</v>
      </c>
      <c r="G18" s="5"/>
      <c r="H18" s="5">
        <f t="shared" si="1"/>
        <v>0</v>
      </c>
      <c r="I18" s="5"/>
      <c r="J18" s="5">
        <f t="shared" si="2"/>
        <v>0</v>
      </c>
      <c r="K18" s="5"/>
      <c r="L18" s="5">
        <f t="shared" si="3"/>
        <v>0</v>
      </c>
      <c r="M18" s="5"/>
      <c r="N18" s="5"/>
      <c r="P18" s="49"/>
      <c r="Q18" s="10"/>
      <c r="R18" s="10"/>
      <c r="S18" s="10"/>
      <c r="T18" s="10"/>
      <c r="U18" s="10"/>
      <c r="V18" s="10"/>
    </row>
    <row r="19" spans="1:23" x14ac:dyDescent="0.2">
      <c r="B19" s="24">
        <f>B18+1</f>
        <v>9</v>
      </c>
      <c r="C19" s="22" t="s">
        <v>72</v>
      </c>
      <c r="D19" s="5">
        <v>19726172.782133449</v>
      </c>
      <c r="E19" s="5">
        <v>266766.73560677608</v>
      </c>
      <c r="F19" s="5">
        <f t="shared" si="0"/>
        <v>19992939.517740224</v>
      </c>
      <c r="G19" s="5">
        <v>-8242127.502740223</v>
      </c>
      <c r="H19" s="5">
        <f t="shared" si="1"/>
        <v>11750812.015000001</v>
      </c>
      <c r="I19" s="5">
        <v>-626172</v>
      </c>
      <c r="J19" s="5">
        <f t="shared" si="2"/>
        <v>11124640.015000001</v>
      </c>
      <c r="K19" s="5">
        <v>-379262</v>
      </c>
      <c r="L19" s="5">
        <f t="shared" si="3"/>
        <v>10745378.015000001</v>
      </c>
      <c r="M19" s="5"/>
      <c r="N19" s="5"/>
      <c r="P19" s="49"/>
      <c r="Q19" s="10"/>
      <c r="R19" s="10"/>
      <c r="S19" s="10"/>
      <c r="T19" s="10"/>
      <c r="U19" s="10"/>
      <c r="V19" s="10"/>
    </row>
    <row r="20" spans="1:23" x14ac:dyDescent="0.2">
      <c r="B20" s="24">
        <f t="shared" si="4"/>
        <v>10</v>
      </c>
      <c r="C20" s="3" t="s">
        <v>73</v>
      </c>
      <c r="D20" s="5">
        <v>68773824.950000003</v>
      </c>
      <c r="E20" s="5">
        <v>112966.0699587916</v>
      </c>
      <c r="F20" s="5">
        <f t="shared" si="0"/>
        <v>68886791.019958794</v>
      </c>
      <c r="G20" s="5">
        <v>-5150298.0199587792</v>
      </c>
      <c r="H20" s="5">
        <f t="shared" si="1"/>
        <v>63736493.000000015</v>
      </c>
      <c r="I20" s="5">
        <v>-948975</v>
      </c>
      <c r="J20" s="5">
        <f t="shared" si="2"/>
        <v>62787518.000000015</v>
      </c>
      <c r="K20" s="5">
        <v>-498592</v>
      </c>
      <c r="L20" s="5">
        <f t="shared" si="3"/>
        <v>62288926.000000015</v>
      </c>
      <c r="M20" s="5"/>
      <c r="N20" s="5"/>
      <c r="P20" s="49"/>
      <c r="Q20" s="10"/>
      <c r="R20" s="10"/>
      <c r="S20" s="10"/>
      <c r="T20" s="10"/>
      <c r="U20" s="10"/>
      <c r="V20" s="10"/>
    </row>
    <row r="21" spans="1:23" x14ac:dyDescent="0.2">
      <c r="B21" s="24">
        <f t="shared" si="4"/>
        <v>11</v>
      </c>
      <c r="C21" s="22" t="s">
        <v>74</v>
      </c>
      <c r="D21" s="5">
        <v>5639894.2613217775</v>
      </c>
      <c r="E21" s="5">
        <v>133276.25536876748</v>
      </c>
      <c r="F21" s="5">
        <f t="shared" si="0"/>
        <v>5773170.5166905448</v>
      </c>
      <c r="G21" s="5">
        <v>236736.51230945438</v>
      </c>
      <c r="H21" s="5">
        <f t="shared" si="1"/>
        <v>6009907.0289999992</v>
      </c>
      <c r="I21" s="5">
        <v>-318417</v>
      </c>
      <c r="J21" s="5">
        <f t="shared" si="2"/>
        <v>5691490.0289999992</v>
      </c>
      <c r="K21" s="5">
        <v>-202082</v>
      </c>
      <c r="L21" s="5">
        <f t="shared" si="3"/>
        <v>5489408.0289999992</v>
      </c>
      <c r="M21" s="5"/>
      <c r="N21" s="5"/>
      <c r="P21" s="49"/>
      <c r="Q21" s="10"/>
      <c r="R21" s="10"/>
      <c r="S21" s="10"/>
      <c r="T21" s="10"/>
      <c r="U21" s="10"/>
      <c r="V21" s="10"/>
    </row>
    <row r="22" spans="1:23" x14ac:dyDescent="0.2">
      <c r="B22" s="24">
        <f t="shared" si="4"/>
        <v>12</v>
      </c>
      <c r="C22" s="3" t="s">
        <v>75</v>
      </c>
      <c r="D22" s="5">
        <v>1718484.34</v>
      </c>
      <c r="E22" s="5">
        <v>0</v>
      </c>
      <c r="F22" s="5">
        <f t="shared" si="0"/>
        <v>1718484.34</v>
      </c>
      <c r="G22" s="5">
        <v>-1207932.3399999999</v>
      </c>
      <c r="H22" s="5">
        <f t="shared" si="1"/>
        <v>510552.00000000023</v>
      </c>
      <c r="I22" s="5">
        <v>31857</v>
      </c>
      <c r="J22" s="5">
        <f t="shared" si="2"/>
        <v>542409.00000000023</v>
      </c>
      <c r="K22" s="5">
        <v>36293</v>
      </c>
      <c r="L22" s="5">
        <f t="shared" si="3"/>
        <v>578702.00000000023</v>
      </c>
      <c r="M22" s="5"/>
      <c r="N22" s="5"/>
      <c r="P22" s="49"/>
      <c r="Q22" s="10"/>
      <c r="R22" s="10"/>
      <c r="S22" s="10"/>
      <c r="T22" s="10"/>
      <c r="U22" s="10"/>
      <c r="V22" s="10"/>
    </row>
    <row r="23" spans="1:23" x14ac:dyDescent="0.2">
      <c r="B23" s="24">
        <f t="shared" si="4"/>
        <v>13</v>
      </c>
      <c r="C23" s="22" t="s">
        <v>76</v>
      </c>
      <c r="D23" s="5">
        <v>21408353.856000002</v>
      </c>
      <c r="E23" s="5">
        <v>411101.9073552076</v>
      </c>
      <c r="F23" s="5">
        <f t="shared" si="0"/>
        <v>21819455.76335521</v>
      </c>
      <c r="G23" s="5">
        <v>0</v>
      </c>
      <c r="H23" s="5">
        <f t="shared" si="1"/>
        <v>21819455.76335521</v>
      </c>
      <c r="I23" s="5">
        <v>0</v>
      </c>
      <c r="J23" s="5">
        <f t="shared" si="2"/>
        <v>21819455.76335521</v>
      </c>
      <c r="K23" s="5">
        <v>0</v>
      </c>
      <c r="L23" s="5">
        <f t="shared" si="3"/>
        <v>21819455.76335521</v>
      </c>
      <c r="M23" s="5"/>
      <c r="N23" s="5"/>
      <c r="P23" s="49"/>
      <c r="Q23" s="10"/>
      <c r="R23" s="10"/>
      <c r="S23" s="10"/>
      <c r="T23" s="10"/>
      <c r="U23" s="10"/>
      <c r="V23" s="10"/>
    </row>
    <row r="24" spans="1:23" x14ac:dyDescent="0.2">
      <c r="B24" s="24">
        <f t="shared" si="4"/>
        <v>14</v>
      </c>
      <c r="C24" s="3" t="s">
        <v>77</v>
      </c>
      <c r="D24" s="5">
        <v>97235784.629999995</v>
      </c>
      <c r="E24" s="5">
        <v>264641.01547958213</v>
      </c>
      <c r="F24" s="5">
        <f t="shared" si="0"/>
        <v>97500425.645479575</v>
      </c>
      <c r="G24" s="5">
        <v>13076918.999999985</v>
      </c>
      <c r="H24" s="5">
        <f t="shared" si="1"/>
        <v>110577344.64547956</v>
      </c>
      <c r="I24" s="5">
        <v>18376067.999999985</v>
      </c>
      <c r="J24" s="5">
        <f t="shared" si="2"/>
        <v>128953412.64547954</v>
      </c>
      <c r="K24" s="5">
        <v>13055554</v>
      </c>
      <c r="L24" s="5">
        <f t="shared" si="3"/>
        <v>142008966.64547956</v>
      </c>
      <c r="M24" s="5"/>
      <c r="N24" s="5"/>
      <c r="P24" s="49"/>
      <c r="Q24" s="10"/>
      <c r="R24" s="10"/>
      <c r="S24" s="10"/>
      <c r="T24" s="10"/>
      <c r="U24" s="10"/>
      <c r="V24" s="10"/>
    </row>
    <row r="25" spans="1:23" x14ac:dyDescent="0.2">
      <c r="B25" s="24">
        <f t="shared" si="4"/>
        <v>15</v>
      </c>
      <c r="C25" s="22" t="s">
        <v>78</v>
      </c>
      <c r="D25" s="5">
        <v>31302307.019999996</v>
      </c>
      <c r="E25" s="5">
        <v>852171.51839860785</v>
      </c>
      <c r="F25" s="5">
        <f t="shared" si="0"/>
        <v>32154478.538398605</v>
      </c>
      <c r="G25" s="5">
        <v>-664798.53839860857</v>
      </c>
      <c r="H25" s="5">
        <f t="shared" si="1"/>
        <v>31489679.999999996</v>
      </c>
      <c r="I25" s="5">
        <v>-422920</v>
      </c>
      <c r="J25" s="5">
        <f t="shared" si="2"/>
        <v>31066759.999999996</v>
      </c>
      <c r="K25" s="5">
        <v>-98860</v>
      </c>
      <c r="L25" s="5">
        <f t="shared" si="3"/>
        <v>30967899.999999996</v>
      </c>
      <c r="M25" s="5"/>
      <c r="N25" s="5"/>
      <c r="P25" s="49"/>
      <c r="Q25" s="10"/>
      <c r="R25" s="10"/>
      <c r="S25" s="10"/>
      <c r="T25" s="10"/>
      <c r="U25" s="10"/>
      <c r="V25" s="10"/>
    </row>
    <row r="26" spans="1:23" x14ac:dyDescent="0.2">
      <c r="B26" s="24">
        <f t="shared" si="4"/>
        <v>16</v>
      </c>
      <c r="C26" s="3" t="s">
        <v>106</v>
      </c>
      <c r="D26" s="50">
        <f t="shared" ref="D26:L26" si="5">SUM(D11:D25)</f>
        <v>1138406295.9568405</v>
      </c>
      <c r="E26" s="50">
        <f t="shared" si="5"/>
        <v>34500691.318012424</v>
      </c>
      <c r="F26" s="50">
        <f t="shared" si="5"/>
        <v>1172906987.2748528</v>
      </c>
      <c r="G26" s="50">
        <f t="shared" ref="G26:H26" si="6">SUM(G11:G25)</f>
        <v>40226524.346981615</v>
      </c>
      <c r="H26" s="50">
        <f t="shared" si="6"/>
        <v>1213133511.6218348</v>
      </c>
      <c r="I26" s="50">
        <f t="shared" si="5"/>
        <v>20844417.999999985</v>
      </c>
      <c r="J26" s="50">
        <f t="shared" si="5"/>
        <v>1233977929.6218345</v>
      </c>
      <c r="K26" s="50">
        <f t="shared" si="5"/>
        <v>18765073</v>
      </c>
      <c r="L26" s="50">
        <f t="shared" si="5"/>
        <v>1252743002.6218348</v>
      </c>
      <c r="M26" s="50"/>
      <c r="N26" s="50"/>
      <c r="P26" s="49"/>
      <c r="Q26" s="10"/>
      <c r="R26" s="10"/>
      <c r="S26" s="10"/>
      <c r="T26" s="10"/>
      <c r="U26" s="10"/>
      <c r="V26" s="10"/>
    </row>
    <row r="27" spans="1:23" s="14" customFormat="1" x14ac:dyDescent="0.2">
      <c r="B27" s="1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P27" s="49"/>
    </row>
    <row r="28" spans="1:23" s="14" customFormat="1" x14ac:dyDescent="0.2">
      <c r="B28" s="35" t="s">
        <v>91</v>
      </c>
      <c r="C28" s="8" t="s">
        <v>107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32"/>
      <c r="P28" s="32"/>
      <c r="Q28" s="42"/>
      <c r="R28" s="42"/>
      <c r="S28" s="42"/>
      <c r="T28" s="42"/>
      <c r="U28" s="42"/>
      <c r="V28" s="42"/>
      <c r="W28" s="49"/>
    </row>
    <row r="29" spans="1:23" s="14" customFormat="1" x14ac:dyDescent="0.2">
      <c r="B29" s="16"/>
      <c r="C29" s="8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2"/>
      <c r="P29" s="32"/>
      <c r="Q29" s="42"/>
      <c r="R29" s="42"/>
      <c r="S29" s="42"/>
      <c r="T29" s="42"/>
      <c r="U29" s="42"/>
      <c r="V29" s="42"/>
      <c r="W29" s="49"/>
    </row>
    <row r="30" spans="1:23" s="14" customFormat="1" x14ac:dyDescent="0.2">
      <c r="B30" s="16"/>
      <c r="O30" s="32"/>
      <c r="P30" s="32"/>
      <c r="Q30" s="42"/>
      <c r="R30" s="42"/>
      <c r="S30" s="42"/>
      <c r="T30" s="42"/>
      <c r="U30" s="42"/>
      <c r="V30" s="42"/>
      <c r="W30" s="49"/>
    </row>
    <row r="31" spans="1:23" s="14" customFormat="1" x14ac:dyDescent="0.2">
      <c r="B31" s="16"/>
      <c r="C31" s="8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32"/>
      <c r="P31" s="32"/>
      <c r="Q31" s="42"/>
      <c r="R31" s="42"/>
      <c r="S31" s="42"/>
      <c r="T31" s="42"/>
      <c r="U31" s="42"/>
      <c r="V31" s="42"/>
      <c r="W31" s="49"/>
    </row>
    <row r="32" spans="1:23" x14ac:dyDescent="0.2">
      <c r="A32" s="14"/>
      <c r="B32" s="24"/>
      <c r="C32" s="15"/>
      <c r="D32" s="15"/>
      <c r="E32" s="15"/>
      <c r="F32" s="15"/>
      <c r="G32" s="15"/>
      <c r="H32" s="15"/>
      <c r="I32" s="15"/>
      <c r="J32" s="15"/>
      <c r="K32" s="39"/>
      <c r="L32" s="39"/>
      <c r="M32" s="39"/>
      <c r="N32" s="39"/>
      <c r="O32" s="40"/>
      <c r="P32" s="40"/>
      <c r="Q32" s="42"/>
      <c r="R32" s="42"/>
      <c r="S32" s="42"/>
      <c r="T32" s="42"/>
      <c r="U32" s="42"/>
      <c r="V32" s="42"/>
      <c r="W32" s="43"/>
    </row>
    <row r="33" spans="1:23" x14ac:dyDescent="0.2">
      <c r="A33" s="14"/>
      <c r="B33" s="24"/>
      <c r="C33" s="8"/>
      <c r="D33" s="8"/>
      <c r="E33" s="8"/>
      <c r="F33" s="8"/>
      <c r="G33" s="8"/>
      <c r="H33" s="8"/>
      <c r="I33" s="8"/>
      <c r="J33" s="8"/>
      <c r="K33" s="39"/>
      <c r="L33" s="39"/>
      <c r="M33" s="39"/>
      <c r="N33" s="39"/>
      <c r="O33" s="40"/>
      <c r="P33" s="40"/>
      <c r="Q33" s="42"/>
      <c r="R33" s="42"/>
      <c r="S33" s="42"/>
      <c r="T33" s="42"/>
      <c r="U33" s="42"/>
      <c r="V33" s="42"/>
      <c r="W33" s="43"/>
    </row>
    <row r="34" spans="1:23" x14ac:dyDescent="0.2">
      <c r="A34" s="14"/>
      <c r="B34" s="24"/>
      <c r="C34" s="25"/>
      <c r="D34" s="25"/>
      <c r="E34" s="25"/>
      <c r="F34" s="25"/>
      <c r="G34" s="25"/>
      <c r="H34" s="25"/>
      <c r="I34" s="25"/>
      <c r="J34" s="25"/>
      <c r="K34" s="39"/>
      <c r="L34" s="39"/>
      <c r="M34" s="39"/>
      <c r="N34" s="39"/>
      <c r="O34" s="40"/>
      <c r="P34" s="40"/>
      <c r="Q34" s="42"/>
      <c r="R34" s="42"/>
      <c r="S34" s="42"/>
      <c r="T34" s="42"/>
      <c r="U34" s="42"/>
      <c r="V34" s="42"/>
      <c r="W34" s="43"/>
    </row>
    <row r="35" spans="1:23" x14ac:dyDescent="0.2">
      <c r="A35" s="14"/>
      <c r="B35" s="24"/>
      <c r="C35" s="8"/>
      <c r="D35" s="8"/>
      <c r="E35" s="8"/>
      <c r="F35" s="8"/>
      <c r="G35" s="8"/>
      <c r="H35" s="8"/>
      <c r="I35" s="8"/>
      <c r="J35" s="8"/>
      <c r="K35" s="39"/>
      <c r="L35" s="39"/>
      <c r="M35" s="39"/>
      <c r="N35" s="39"/>
      <c r="O35" s="40"/>
      <c r="P35" s="40"/>
      <c r="Q35" s="42"/>
      <c r="R35" s="42"/>
      <c r="S35" s="42"/>
      <c r="T35" s="42"/>
      <c r="U35" s="42"/>
      <c r="V35" s="42"/>
      <c r="W35" s="43"/>
    </row>
    <row r="36" spans="1:23" x14ac:dyDescent="0.2">
      <c r="A36" s="14"/>
      <c r="B36" s="14"/>
      <c r="C36" s="8"/>
      <c r="D36" s="8"/>
      <c r="E36" s="8"/>
      <c r="F36" s="8"/>
      <c r="G36" s="8"/>
      <c r="H36" s="8"/>
      <c r="I36" s="8"/>
      <c r="J36" s="8"/>
      <c r="K36" s="39"/>
      <c r="L36" s="39"/>
      <c r="M36" s="39"/>
      <c r="N36" s="39"/>
      <c r="O36" s="40"/>
      <c r="P36" s="40"/>
      <c r="Q36" s="42"/>
      <c r="R36" s="42"/>
      <c r="S36" s="42"/>
      <c r="T36" s="42"/>
      <c r="U36" s="42"/>
      <c r="V36" s="42"/>
      <c r="W36" s="43"/>
    </row>
    <row r="37" spans="1:23" x14ac:dyDescent="0.2">
      <c r="A37" s="14"/>
      <c r="B37" s="14"/>
      <c r="C37" s="8"/>
      <c r="D37" s="8"/>
      <c r="E37" s="8"/>
      <c r="F37" s="8"/>
      <c r="G37" s="8"/>
      <c r="H37" s="8"/>
      <c r="I37" s="8"/>
      <c r="J37" s="8"/>
      <c r="K37" s="39"/>
      <c r="L37" s="39"/>
      <c r="M37" s="39"/>
      <c r="N37" s="39"/>
      <c r="O37" s="40"/>
      <c r="P37" s="40"/>
      <c r="Q37" s="42"/>
      <c r="R37" s="42"/>
      <c r="S37" s="42"/>
      <c r="T37" s="42"/>
      <c r="U37" s="42"/>
      <c r="V37" s="42"/>
      <c r="W37" s="43"/>
    </row>
    <row r="38" spans="1:23" x14ac:dyDescent="0.2">
      <c r="A38" s="14"/>
      <c r="B38" s="14"/>
      <c r="C38" s="8"/>
      <c r="D38" s="8"/>
      <c r="E38" s="8"/>
      <c r="F38" s="8"/>
      <c r="G38" s="8"/>
      <c r="H38" s="8"/>
      <c r="I38" s="8"/>
      <c r="J38" s="8"/>
      <c r="K38" s="39"/>
      <c r="L38" s="39"/>
      <c r="M38" s="39"/>
      <c r="N38" s="39"/>
      <c r="O38" s="40"/>
      <c r="P38" s="40"/>
      <c r="Q38" s="42"/>
      <c r="R38" s="42"/>
      <c r="S38" s="42"/>
      <c r="T38" s="42"/>
      <c r="U38" s="42"/>
      <c r="V38" s="42"/>
      <c r="W38" s="43"/>
    </row>
    <row r="39" spans="1:23" x14ac:dyDescent="0.2">
      <c r="A39" s="14"/>
      <c r="B39" s="14"/>
      <c r="C39" s="8"/>
      <c r="D39" s="8"/>
      <c r="E39" s="8"/>
      <c r="F39" s="8"/>
      <c r="G39" s="8"/>
      <c r="H39" s="8"/>
      <c r="I39" s="8"/>
      <c r="J39" s="8"/>
      <c r="K39" s="39"/>
      <c r="L39" s="39"/>
      <c r="M39" s="39"/>
      <c r="N39" s="39"/>
      <c r="O39" s="40"/>
      <c r="P39" s="40"/>
      <c r="Q39" s="42"/>
      <c r="R39" s="42"/>
      <c r="S39" s="42"/>
      <c r="T39" s="42"/>
      <c r="U39" s="42"/>
      <c r="V39" s="42"/>
      <c r="W39" s="43"/>
    </row>
    <row r="40" spans="1:23" x14ac:dyDescent="0.2">
      <c r="A40" s="14"/>
      <c r="B40" s="14"/>
      <c r="C40" s="8"/>
      <c r="D40" s="8"/>
      <c r="E40" s="8"/>
      <c r="F40" s="8"/>
      <c r="G40" s="8"/>
      <c r="H40" s="8"/>
      <c r="I40" s="8"/>
      <c r="J40" s="8"/>
      <c r="K40" s="39"/>
      <c r="L40" s="39"/>
      <c r="M40" s="39"/>
      <c r="N40" s="39"/>
      <c r="O40" s="40"/>
      <c r="P40" s="40"/>
      <c r="Q40" s="42"/>
      <c r="R40" s="42"/>
      <c r="S40" s="42"/>
      <c r="T40" s="42"/>
      <c r="U40" s="42"/>
      <c r="V40" s="42"/>
      <c r="W40" s="43"/>
    </row>
    <row r="41" spans="1:23" x14ac:dyDescent="0.2">
      <c r="A41" s="14"/>
      <c r="B41" s="14"/>
      <c r="C41" s="8"/>
      <c r="D41" s="8"/>
      <c r="E41" s="8"/>
      <c r="F41" s="8"/>
      <c r="G41" s="8"/>
      <c r="H41" s="8"/>
      <c r="I41" s="8"/>
      <c r="J41" s="8"/>
      <c r="K41" s="39"/>
      <c r="L41" s="39"/>
      <c r="M41" s="39"/>
      <c r="N41" s="39"/>
      <c r="O41" s="40"/>
      <c r="P41" s="40"/>
      <c r="Q41" s="42"/>
      <c r="R41" s="42"/>
      <c r="S41" s="42"/>
      <c r="T41" s="42"/>
      <c r="U41" s="42"/>
      <c r="V41" s="42"/>
      <c r="W41" s="43"/>
    </row>
    <row r="42" spans="1:23" x14ac:dyDescent="0.2">
      <c r="A42" s="14"/>
      <c r="B42" s="14"/>
      <c r="C42" s="8"/>
      <c r="D42" s="8"/>
      <c r="E42" s="8"/>
      <c r="F42" s="8"/>
      <c r="G42" s="8"/>
      <c r="H42" s="8"/>
      <c r="I42" s="8"/>
      <c r="J42" s="8"/>
      <c r="K42" s="39"/>
      <c r="L42" s="39"/>
      <c r="M42" s="39"/>
      <c r="N42" s="39"/>
      <c r="O42" s="40"/>
      <c r="P42" s="40"/>
      <c r="Q42" s="42"/>
      <c r="R42" s="42"/>
      <c r="S42" s="42"/>
      <c r="T42" s="42"/>
      <c r="U42" s="42"/>
      <c r="V42" s="42"/>
      <c r="W42" s="43"/>
    </row>
    <row r="43" spans="1:23" x14ac:dyDescent="0.2">
      <c r="A43" s="14"/>
      <c r="B43" s="14"/>
      <c r="C43" s="8"/>
      <c r="D43" s="8"/>
      <c r="E43" s="8"/>
      <c r="F43" s="8"/>
      <c r="G43" s="8"/>
      <c r="H43" s="8"/>
      <c r="I43" s="8"/>
      <c r="J43" s="8"/>
      <c r="K43" s="39"/>
      <c r="L43" s="39"/>
      <c r="M43" s="39"/>
      <c r="N43" s="39"/>
      <c r="O43" s="40"/>
      <c r="P43" s="40"/>
      <c r="Q43" s="42"/>
      <c r="R43" s="42"/>
      <c r="S43" s="42"/>
      <c r="T43" s="42"/>
      <c r="U43" s="42"/>
      <c r="V43" s="42"/>
      <c r="W43" s="43"/>
    </row>
    <row r="44" spans="1:23" x14ac:dyDescent="0.2">
      <c r="A44" s="14"/>
      <c r="B44" s="14"/>
      <c r="C44" s="8"/>
      <c r="D44" s="8"/>
      <c r="E44" s="8"/>
      <c r="F44" s="8"/>
      <c r="G44" s="8"/>
      <c r="H44" s="8"/>
      <c r="I44" s="8"/>
      <c r="J44" s="8"/>
      <c r="K44" s="39"/>
      <c r="L44" s="39"/>
      <c r="M44" s="39"/>
      <c r="N44" s="39"/>
      <c r="O44" s="40"/>
      <c r="P44" s="40"/>
      <c r="Q44" s="42"/>
      <c r="R44" s="42"/>
      <c r="S44" s="42"/>
      <c r="T44" s="42"/>
      <c r="U44" s="42"/>
      <c r="V44" s="42"/>
      <c r="W44" s="43"/>
    </row>
    <row r="45" spans="1:23" x14ac:dyDescent="0.2">
      <c r="A45" s="14"/>
      <c r="B45" s="14"/>
      <c r="C45" s="8"/>
      <c r="D45" s="8"/>
      <c r="E45" s="8"/>
      <c r="F45" s="8"/>
      <c r="G45" s="8"/>
      <c r="H45" s="8"/>
      <c r="I45" s="8"/>
      <c r="J45" s="8"/>
      <c r="K45" s="39"/>
      <c r="L45" s="39"/>
      <c r="M45" s="39"/>
      <c r="N45" s="39"/>
      <c r="O45" s="40"/>
      <c r="P45" s="40"/>
      <c r="Q45" s="42"/>
      <c r="R45" s="42"/>
      <c r="S45" s="42"/>
      <c r="T45" s="42"/>
      <c r="U45" s="42"/>
      <c r="V45" s="42"/>
      <c r="W45" s="43"/>
    </row>
    <row r="46" spans="1:23" x14ac:dyDescent="0.2">
      <c r="A46" s="14"/>
      <c r="B46" s="14"/>
      <c r="C46" s="8"/>
      <c r="D46" s="8"/>
      <c r="E46" s="8"/>
      <c r="F46" s="8"/>
      <c r="G46" s="8"/>
      <c r="H46" s="8"/>
      <c r="I46" s="8"/>
      <c r="J46" s="8"/>
      <c r="K46" s="39"/>
      <c r="L46" s="39"/>
      <c r="M46" s="39"/>
      <c r="N46" s="39"/>
      <c r="O46" s="40"/>
      <c r="P46" s="40"/>
      <c r="Q46" s="42"/>
      <c r="R46" s="42"/>
      <c r="S46" s="42"/>
      <c r="T46" s="42"/>
      <c r="U46" s="42"/>
      <c r="V46" s="42"/>
      <c r="W46" s="43"/>
    </row>
    <row r="47" spans="1:23" x14ac:dyDescent="0.2">
      <c r="A47" s="14"/>
      <c r="B47" s="14"/>
      <c r="C47" s="8"/>
      <c r="D47" s="8"/>
      <c r="E47" s="8"/>
      <c r="F47" s="8"/>
      <c r="G47" s="8"/>
      <c r="H47" s="8"/>
      <c r="I47" s="8"/>
      <c r="J47" s="8"/>
      <c r="K47" s="39"/>
      <c r="L47" s="39"/>
      <c r="M47" s="39"/>
      <c r="N47" s="39"/>
      <c r="O47" s="40"/>
      <c r="P47" s="40"/>
      <c r="Q47" s="42"/>
      <c r="R47" s="42"/>
      <c r="S47" s="42"/>
      <c r="T47" s="42"/>
      <c r="U47" s="42"/>
      <c r="V47" s="42"/>
      <c r="W47" s="43"/>
    </row>
    <row r="48" spans="1:23" x14ac:dyDescent="0.2">
      <c r="A48" s="14"/>
      <c r="B48" s="14"/>
      <c r="C48" s="8"/>
      <c r="D48" s="8"/>
      <c r="E48" s="8"/>
      <c r="F48" s="8"/>
      <c r="G48" s="8"/>
      <c r="H48" s="8"/>
      <c r="I48" s="8"/>
      <c r="J48" s="8"/>
      <c r="K48" s="39"/>
      <c r="L48" s="39"/>
      <c r="M48" s="39"/>
      <c r="N48" s="39"/>
      <c r="O48" s="40"/>
      <c r="P48" s="40"/>
      <c r="Q48" s="42"/>
      <c r="R48" s="42"/>
      <c r="S48" s="42"/>
      <c r="T48" s="42"/>
      <c r="U48" s="42"/>
      <c r="V48" s="42"/>
      <c r="W48" s="43"/>
    </row>
    <row r="49" spans="1:23" x14ac:dyDescent="0.2">
      <c r="A49" s="14"/>
      <c r="B49" s="14"/>
      <c r="C49" s="8"/>
      <c r="D49" s="8"/>
      <c r="E49" s="8"/>
      <c r="F49" s="8"/>
      <c r="G49" s="8"/>
      <c r="H49" s="8"/>
      <c r="I49" s="8"/>
      <c r="J49" s="8"/>
      <c r="K49" s="39"/>
      <c r="L49" s="39"/>
      <c r="M49" s="39"/>
      <c r="N49" s="39"/>
      <c r="O49" s="40"/>
      <c r="P49" s="40"/>
      <c r="Q49" s="42"/>
      <c r="R49" s="42"/>
      <c r="S49" s="42"/>
      <c r="T49" s="42"/>
      <c r="U49" s="42"/>
      <c r="V49" s="42"/>
      <c r="W49" s="43"/>
    </row>
    <row r="50" spans="1:23" x14ac:dyDescent="0.2">
      <c r="A50" s="14"/>
      <c r="B50" s="14"/>
      <c r="C50" s="8"/>
      <c r="D50" s="8"/>
      <c r="E50" s="8"/>
      <c r="F50" s="8"/>
      <c r="G50" s="8"/>
      <c r="H50" s="8"/>
      <c r="I50" s="8"/>
      <c r="J50" s="8"/>
      <c r="K50" s="39"/>
      <c r="L50" s="39"/>
      <c r="M50" s="39"/>
      <c r="N50" s="39"/>
      <c r="O50" s="40"/>
      <c r="P50" s="40"/>
      <c r="Q50" s="42"/>
      <c r="R50" s="42"/>
      <c r="S50" s="42"/>
      <c r="T50" s="42"/>
      <c r="U50" s="42"/>
      <c r="V50" s="42"/>
      <c r="W50" s="43"/>
    </row>
    <row r="51" spans="1:23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39"/>
      <c r="L51" s="39"/>
      <c r="M51" s="39"/>
      <c r="N51" s="39"/>
      <c r="O51" s="40"/>
      <c r="P51" s="40"/>
      <c r="Q51" s="42"/>
      <c r="R51" s="42"/>
      <c r="S51" s="42"/>
      <c r="T51" s="42"/>
      <c r="U51" s="42"/>
      <c r="V51" s="42"/>
      <c r="W51" s="43"/>
    </row>
    <row r="52" spans="1:23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39"/>
      <c r="L52" s="39"/>
      <c r="M52" s="39"/>
      <c r="N52" s="39"/>
      <c r="O52" s="40"/>
      <c r="P52" s="40"/>
      <c r="Q52" s="42"/>
      <c r="R52" s="42"/>
      <c r="S52" s="42"/>
      <c r="T52" s="42"/>
      <c r="U52" s="42"/>
      <c r="V52" s="42"/>
      <c r="W52" s="43"/>
    </row>
    <row r="53" spans="1:23" x14ac:dyDescent="0.2">
      <c r="A53" s="14"/>
      <c r="B53" s="45"/>
      <c r="C53" s="33"/>
      <c r="D53" s="33"/>
      <c r="E53" s="33"/>
      <c r="F53" s="33"/>
      <c r="G53" s="33"/>
      <c r="H53" s="33"/>
      <c r="I53" s="33"/>
      <c r="J53" s="33"/>
      <c r="K53" s="39"/>
      <c r="L53" s="39"/>
      <c r="M53" s="39"/>
      <c r="N53" s="39"/>
      <c r="O53" s="40"/>
      <c r="P53" s="40"/>
      <c r="Q53" s="42"/>
      <c r="R53" s="42"/>
      <c r="S53" s="42"/>
      <c r="T53" s="42"/>
      <c r="U53" s="42"/>
      <c r="V53" s="42"/>
      <c r="W53" s="43"/>
    </row>
    <row r="54" spans="1:23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T54" s="29"/>
    </row>
    <row r="55" spans="1:23" x14ac:dyDescent="0.2">
      <c r="A55" s="14"/>
      <c r="B55" s="45"/>
      <c r="C55" s="46"/>
      <c r="D55" s="46"/>
      <c r="E55" s="46"/>
      <c r="F55" s="46"/>
      <c r="G55" s="46"/>
      <c r="H55" s="46"/>
      <c r="I55" s="46"/>
      <c r="J55" s="46"/>
      <c r="T55" s="29"/>
    </row>
    <row r="56" spans="1:23" x14ac:dyDescent="0.2">
      <c r="A56" s="14"/>
      <c r="B56" s="45"/>
      <c r="C56" s="47"/>
      <c r="D56" s="47"/>
      <c r="E56" s="47"/>
      <c r="F56" s="47"/>
      <c r="G56" s="47"/>
      <c r="H56" s="47"/>
      <c r="I56" s="47"/>
      <c r="J56" s="47"/>
    </row>
    <row r="57" spans="1:23" x14ac:dyDescent="0.2">
      <c r="A57" s="14"/>
      <c r="B57" s="45"/>
      <c r="C57" s="46"/>
      <c r="D57" s="46"/>
      <c r="E57" s="46"/>
      <c r="F57" s="46"/>
      <c r="G57" s="46"/>
      <c r="H57" s="46"/>
      <c r="I57" s="46"/>
      <c r="J57" s="46"/>
    </row>
    <row r="58" spans="1:23" x14ac:dyDescent="0.2">
      <c r="A58" s="14"/>
      <c r="B58" s="45"/>
      <c r="C58" s="47"/>
      <c r="D58" s="47"/>
      <c r="E58" s="47"/>
      <c r="F58" s="47"/>
      <c r="G58" s="47"/>
      <c r="H58" s="47"/>
      <c r="I58" s="47"/>
      <c r="J58" s="47"/>
    </row>
    <row r="59" spans="1:23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23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R60" s="29"/>
      <c r="S60" s="29"/>
    </row>
    <row r="61" spans="1:23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23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23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</row>
  </sheetData>
  <printOptions horizontalCentered="1"/>
  <pageMargins left="0.4" right="0.4" top="0.7" bottom="0.75" header="0.5" footer="0.5"/>
  <pageSetup scale="65" orientation="landscape" blackAndWhite="1" horizontalDpi="300" verticalDpi="300" r:id="rId1"/>
  <headerFooter alignWithMargins="0">
    <oddFooter>&amp;R&amp;A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2022-09-02T07:00:00+00:00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C2205B2-B915-46CF-A41D-0D3FD6F65AE9}"/>
</file>

<file path=customXml/itemProps2.xml><?xml version="1.0" encoding="utf-8"?>
<ds:datastoreItem xmlns:ds="http://schemas.openxmlformats.org/officeDocument/2006/customXml" ds:itemID="{458612FE-0F7B-40EE-9AA1-5FE8D9DD2BC9}"/>
</file>

<file path=customXml/itemProps3.xml><?xml version="1.0" encoding="utf-8"?>
<ds:datastoreItem xmlns:ds="http://schemas.openxmlformats.org/officeDocument/2006/customXml" ds:itemID="{36E63664-EE09-426F-9044-F75D95F31E9E}"/>
</file>

<file path=customXml/itemProps4.xml><?xml version="1.0" encoding="utf-8"?>
<ds:datastoreItem xmlns:ds="http://schemas.openxmlformats.org/officeDocument/2006/customXml" ds:itemID="{16E4F313-4411-4059-B405-FAC331CC01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Revenue Exhibit</vt:lpstr>
      <vt:lpstr>Volume Exhibit</vt:lpstr>
      <vt:lpstr>'Revenue Exhibit'!Print_Area</vt:lpstr>
      <vt:lpstr>'Volume Exhibit'!Print_Area</vt:lpstr>
      <vt:lpstr>'Revenue Exhibit'!Print_Titles</vt:lpstr>
      <vt:lpstr>'Volume Exhibit'!Print_Titles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Barnett, Donna L. (BEL)</cp:lastModifiedBy>
  <cp:lastPrinted>2022-09-02T18:37:01Z</cp:lastPrinted>
  <dcterms:created xsi:type="dcterms:W3CDTF">2022-09-02T18:35:30Z</dcterms:created>
  <dcterms:modified xsi:type="dcterms:W3CDTF">2022-09-02T21:13:11Z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