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Attachment" sheetId="1" r:id="rId1"/>
    <sheet name="Net book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<sst xmlns="http://schemas.openxmlformats.org/spreadsheetml/2006/main" count="62" uniqueCount="56">
  <si>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Gain (before tax)</t>
  </si>
  <si>
    <t>Proceeds</t>
  </si>
  <si>
    <t>Appreciation</t>
  </si>
  <si>
    <t>Total Gain</t>
  </si>
  <si>
    <t>Shared appreciation</t>
  </si>
  <si>
    <t>Proceeds (net of transaction costs)</t>
  </si>
  <si>
    <t>Ratepayers</t>
  </si>
  <si>
    <t>Shareholders</t>
  </si>
  <si>
    <t>Allocation</t>
  </si>
  <si>
    <t xml:space="preserve">Washington </t>
  </si>
  <si>
    <t>tax @.42%</t>
  </si>
  <si>
    <t>Tax @ 37%</t>
  </si>
  <si>
    <t xml:space="preserve">              Allocated after tax gain</t>
  </si>
  <si>
    <t>Net Plant</t>
  </si>
  <si>
    <t>Additions/Subtraction from Net Plant</t>
  </si>
  <si>
    <t>Book Basis</t>
  </si>
  <si>
    <t>Basis (see below)</t>
  </si>
  <si>
    <t>Calculation of Book Basis</t>
  </si>
  <si>
    <t>Exhibit CAM-7, line 24</t>
  </si>
  <si>
    <t>Exhibit CAM-7, line 25</t>
  </si>
  <si>
    <t>Exhibit CAM-7, line 28</t>
  </si>
  <si>
    <t>Exhibit CAM-7, line 30</t>
  </si>
  <si>
    <t>Exhibit CAM-7, line 32</t>
  </si>
  <si>
    <t>Exhibit CAM-7, line 34</t>
  </si>
  <si>
    <t>Exhibit CAM-7, line 35</t>
  </si>
  <si>
    <t>Exhibit CAM-7, line 36</t>
  </si>
  <si>
    <t>Exhibit CAM-7, line 38</t>
  </si>
  <si>
    <t>Exhibit CAM-7, line 39 (disallowed by Commission)</t>
  </si>
  <si>
    <t>Plant</t>
  </si>
  <si>
    <t>Transmission</t>
  </si>
  <si>
    <t>Exhibit AEE-1</t>
  </si>
  <si>
    <t>Reclamation</t>
  </si>
  <si>
    <t>CWIP</t>
  </si>
  <si>
    <t>M&amp;S</t>
  </si>
  <si>
    <t>Deferred Projects</t>
  </si>
  <si>
    <t>Fuel Stock</t>
  </si>
  <si>
    <t>Capitalized Spare</t>
  </si>
  <si>
    <t>Pension</t>
  </si>
  <si>
    <t>Contingent liabilities</t>
  </si>
  <si>
    <t>Original cost (see below)</t>
  </si>
  <si>
    <t>Original Cost</t>
  </si>
  <si>
    <t>Gross Plant</t>
  </si>
  <si>
    <t>Accumulated Depreciation</t>
  </si>
  <si>
    <t>To Allocate Customer Gain</t>
  </si>
  <si>
    <t>Washington Share</t>
  </si>
  <si>
    <t>Generation Pre-Merg Acc. Dep.</t>
  </si>
  <si>
    <t>Generation Post-Merg Acc. Dep.</t>
  </si>
  <si>
    <t xml:space="preserve">Trans. Pre-Merger Accum Dep </t>
  </si>
  <si>
    <t>Trans. Post-Merger Accum Dep</t>
  </si>
  <si>
    <t>Total Accumulated Depreciation</t>
  </si>
  <si>
    <t>Calculation of Original Cost</t>
  </si>
  <si>
    <t xml:space="preserve">Remainder to ratepayers </t>
  </si>
  <si>
    <t>(equal to Accumulated Depreciation below)</t>
  </si>
  <si>
    <t>Additions/Subtraction from Gross Plant (same as to Net Plant)</t>
  </si>
  <si>
    <t>Example of Implementation of Gain Sharing Order</t>
  </si>
  <si>
    <t>Docket UE-991262 - Sale of Centralia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</si>
</sst>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_);_(* \(#,##0.000\);_(* &quot;-&quot;?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166" fontId="0" fillId="0" borderId="0" xfId="15" applyNumberFormat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165" fontId="0" fillId="0" borderId="2" xfId="15" applyNumberFormat="1" applyFont="1" applyBorder="1" applyAlignment="1">
      <alignment/>
    </xf>
    <xf numFmtId="169" fontId="0" fillId="0" borderId="0" xfId="17" applyNumberFormat="1" applyAlignment="1">
      <alignment/>
    </xf>
    <xf numFmtId="169" fontId="1" fillId="0" borderId="0" xfId="17" applyNumberFormat="1" applyFont="1" applyAlignment="1">
      <alignment/>
    </xf>
    <xf numFmtId="169" fontId="1" fillId="0" borderId="0" xfId="0" applyNumberFormat="1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165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43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9" fontId="0" fillId="0" borderId="5" xfId="19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6.8515625" style="0" customWidth="1"/>
    <col min="2" max="2" width="13.421875" style="0" bestFit="1" customWidth="1"/>
    <col min="3" max="3" width="12.28125" style="0" customWidth="1"/>
    <col min="4" max="4" width="15.8515625" style="0" customWidth="1"/>
    <col min="5" max="5" width="14.8515625" style="0" customWidth="1"/>
    <col min="6" max="6" width="15.57421875" style="0" customWidth="1"/>
    <col min="7" max="7" width="18.140625" style="0" customWidth="1"/>
    <col min="8" max="8" width="15.00390625" style="0" customWidth="1"/>
  </cols>
  <sheetData>
    <row r="1" spans="1:6" ht="12.75">
      <c r="A1" s="27" t="s">
        <v>55</v>
      </c>
      <c r="B1" s="27"/>
      <c r="C1" s="27"/>
      <c r="D1" s="27"/>
      <c r="E1" s="27"/>
      <c r="F1" s="27"/>
    </row>
    <row r="2" spans="1:6" ht="12.75">
      <c r="A2" s="27" t="s">
        <v>54</v>
      </c>
      <c r="B2" s="27"/>
      <c r="C2" s="27"/>
      <c r="D2" s="27"/>
      <c r="E2" s="27"/>
      <c r="F2" s="27"/>
    </row>
    <row r="4" spans="1:5" ht="12.75">
      <c r="A4" t="s">
        <v>5</v>
      </c>
      <c r="D4" s="4">
        <v>195255774</v>
      </c>
      <c r="E4" s="4"/>
    </row>
    <row r="5" spans="4:5" ht="12.75">
      <c r="D5" s="4"/>
      <c r="E5" s="4"/>
    </row>
    <row r="6" spans="1:5" ht="12.75">
      <c r="A6" t="s">
        <v>16</v>
      </c>
      <c r="D6" s="5">
        <f>'Net book data'!B17</f>
        <v>56892780</v>
      </c>
      <c r="E6" s="6"/>
    </row>
    <row r="7" spans="4:5" ht="12.75">
      <c r="D7" s="4"/>
      <c r="E7" s="4"/>
    </row>
    <row r="8" spans="1:5" ht="13.5" thickBot="1">
      <c r="A8" t="s">
        <v>0</v>
      </c>
      <c r="D8" s="7">
        <f>+D4-D6</f>
        <v>138362994</v>
      </c>
      <c r="E8" s="6"/>
    </row>
    <row r="9" spans="4:5" ht="13.5" thickTop="1">
      <c r="D9" s="4"/>
      <c r="E9" s="4"/>
    </row>
    <row r="11" spans="1:5" ht="12.75">
      <c r="A11" t="s">
        <v>1</v>
      </c>
      <c r="D11" s="4">
        <v>195255774</v>
      </c>
      <c r="E11" s="4"/>
    </row>
    <row r="12" spans="4:5" ht="12.75">
      <c r="D12" s="4"/>
      <c r="E12" s="4"/>
    </row>
    <row r="13" spans="1:5" ht="12.75">
      <c r="A13" t="s">
        <v>39</v>
      </c>
      <c r="D13" s="11">
        <f>179240310+'Net book data'!B15</f>
        <v>171907538</v>
      </c>
      <c r="E13" s="6"/>
    </row>
    <row r="14" spans="4:5" ht="12.75">
      <c r="D14" s="4"/>
      <c r="E14" s="4"/>
    </row>
    <row r="15" spans="1:5" ht="13.5" thickBot="1">
      <c r="A15" t="s">
        <v>2</v>
      </c>
      <c r="D15" s="7">
        <f>+D11-D13</f>
        <v>23348236</v>
      </c>
      <c r="E15" s="6"/>
    </row>
    <row r="16" ht="13.5" thickTop="1"/>
    <row r="17" ht="12.75">
      <c r="E17" s="26" t="s">
        <v>9</v>
      </c>
    </row>
    <row r="18" spans="5:8" ht="12.75">
      <c r="E18" s="26" t="s">
        <v>8</v>
      </c>
      <c r="G18" s="26" t="s">
        <v>6</v>
      </c>
      <c r="H18" s="26" t="s">
        <v>7</v>
      </c>
    </row>
    <row r="19" spans="1:6" ht="12.75">
      <c r="A19" t="s">
        <v>3</v>
      </c>
      <c r="D19" s="1">
        <f>+D8</f>
        <v>138362994</v>
      </c>
      <c r="E19" s="1"/>
      <c r="F19" s="2"/>
    </row>
    <row r="20" spans="1:8" ht="12.75">
      <c r="A20" t="s">
        <v>4</v>
      </c>
      <c r="D20" s="1">
        <f>+D15</f>
        <v>23348236</v>
      </c>
      <c r="E20" s="8">
        <v>0.154</v>
      </c>
      <c r="F20" s="2">
        <f>+D20*E20</f>
        <v>3595628.344</v>
      </c>
      <c r="G20" s="2">
        <f>+F20/2</f>
        <v>1797814.172</v>
      </c>
      <c r="H20" s="2">
        <f>+F20/2</f>
        <v>1797814.172</v>
      </c>
    </row>
    <row r="21" spans="1:8" ht="12.75">
      <c r="A21" t="s">
        <v>51</v>
      </c>
      <c r="D21" s="1">
        <f>+D19-D20</f>
        <v>115014758</v>
      </c>
      <c r="E21" s="8">
        <v>0.154</v>
      </c>
      <c r="F21" s="2">
        <f>+D21*E21</f>
        <v>17712272.732</v>
      </c>
      <c r="G21" s="2">
        <f>+F21</f>
        <v>17712272.732</v>
      </c>
      <c r="H21" s="2"/>
    </row>
    <row r="22" spans="1:8" ht="12.75">
      <c r="A22" s="22" t="s">
        <v>52</v>
      </c>
      <c r="F22" t="s">
        <v>10</v>
      </c>
      <c r="G22" s="2">
        <f>(+G20+G21)*0.42</f>
        <v>8194236.499679999</v>
      </c>
      <c r="H22" s="2">
        <f>+H20*0.42</f>
        <v>755081.95224</v>
      </c>
    </row>
    <row r="23" spans="4:8" ht="13.5" thickBot="1">
      <c r="D23" s="1"/>
      <c r="E23" t="s">
        <v>12</v>
      </c>
      <c r="G23" s="3">
        <f>+G20+G21-G22</f>
        <v>11315850.40432</v>
      </c>
      <c r="H23" s="3">
        <f>+H20-H22</f>
        <v>1042732.21976</v>
      </c>
    </row>
    <row r="24" ht="13.5" thickTop="1">
      <c r="D24" s="1"/>
    </row>
    <row r="25" spans="6:8" ht="12.75">
      <c r="F25" t="s">
        <v>11</v>
      </c>
      <c r="G25" s="2">
        <f>(G20+G21)*0.37</f>
        <v>7218732.15448</v>
      </c>
      <c r="H25" s="2">
        <f>+H20*0.37</f>
        <v>665191.24364</v>
      </c>
    </row>
    <row r="26" spans="5:8" ht="12.75">
      <c r="E26" t="s">
        <v>12</v>
      </c>
      <c r="G26" s="23">
        <f>(G20+G21)-G25</f>
        <v>12291354.74952</v>
      </c>
      <c r="H26" s="23">
        <f>+H20-H25</f>
        <v>1132622.92836</v>
      </c>
    </row>
    <row r="27" s="24" customFormat="1" ht="12.75">
      <c r="G27" s="25"/>
    </row>
    <row r="28" ht="12.75">
      <c r="A28" t="s">
        <v>17</v>
      </c>
    </row>
    <row r="30" spans="1:3" ht="12.75">
      <c r="A30" t="s">
        <v>28</v>
      </c>
      <c r="B30" s="12">
        <v>63578233</v>
      </c>
      <c r="C30" t="s">
        <v>18</v>
      </c>
    </row>
    <row r="31" spans="1:3" ht="12.75">
      <c r="A31" t="s">
        <v>29</v>
      </c>
      <c r="B31" s="12">
        <v>647319</v>
      </c>
      <c r="C31" t="s">
        <v>19</v>
      </c>
    </row>
    <row r="32" spans="1:3" ht="12.75">
      <c r="A32" t="s">
        <v>13</v>
      </c>
      <c r="B32" s="13">
        <f>SUM(B30:B31)</f>
        <v>64225552</v>
      </c>
      <c r="C32" t="s">
        <v>30</v>
      </c>
    </row>
    <row r="33" spans="1:3" ht="12.75">
      <c r="A33" t="s">
        <v>31</v>
      </c>
      <c r="B33" s="12">
        <v>-25305971</v>
      </c>
      <c r="C33" t="s">
        <v>20</v>
      </c>
    </row>
    <row r="34" spans="1:3" ht="12.75">
      <c r="A34" t="s">
        <v>32</v>
      </c>
      <c r="B34" s="12">
        <v>884670</v>
      </c>
      <c r="C34" t="s">
        <v>21</v>
      </c>
    </row>
    <row r="35" spans="1:3" ht="12.75">
      <c r="A35" t="s">
        <v>33</v>
      </c>
      <c r="B35" s="12">
        <v>6062998</v>
      </c>
      <c r="C35" t="s">
        <v>22</v>
      </c>
    </row>
    <row r="36" spans="1:3" ht="12.75">
      <c r="A36" t="s">
        <v>34</v>
      </c>
      <c r="B36" s="12">
        <v>1244782</v>
      </c>
      <c r="C36" t="s">
        <v>23</v>
      </c>
    </row>
    <row r="37" spans="1:3" ht="12.75">
      <c r="A37" t="s">
        <v>35</v>
      </c>
      <c r="B37" s="12">
        <v>8464656</v>
      </c>
      <c r="C37" t="s">
        <v>24</v>
      </c>
    </row>
    <row r="38" spans="1:3" ht="12.75">
      <c r="A38" t="s">
        <v>36</v>
      </c>
      <c r="B38" s="12">
        <v>223593</v>
      </c>
      <c r="C38" t="s">
        <v>25</v>
      </c>
    </row>
    <row r="39" spans="1:3" ht="12.75">
      <c r="A39" t="s">
        <v>37</v>
      </c>
      <c r="B39" s="12">
        <v>1092500</v>
      </c>
      <c r="C39" t="s">
        <v>26</v>
      </c>
    </row>
    <row r="40" spans="1:3" ht="12.75">
      <c r="A40" t="s">
        <v>38</v>
      </c>
      <c r="B40" s="12">
        <v>0</v>
      </c>
      <c r="C40" t="s">
        <v>27</v>
      </c>
    </row>
    <row r="41" spans="2:3" ht="12.75">
      <c r="B41" s="13">
        <f>SUM(B33:B40)</f>
        <v>-7332772</v>
      </c>
      <c r="C41" t="s">
        <v>14</v>
      </c>
    </row>
    <row r="42" spans="2:3" ht="12.75">
      <c r="B42" s="13">
        <f>B32+B41</f>
        <v>56892780</v>
      </c>
      <c r="C42" t="s">
        <v>15</v>
      </c>
    </row>
    <row r="44" ht="12.75">
      <c r="A44" t="s">
        <v>50</v>
      </c>
    </row>
    <row r="45" spans="1:3" ht="12.75">
      <c r="A45" t="s">
        <v>41</v>
      </c>
      <c r="B45" s="12">
        <v>179240310</v>
      </c>
      <c r="C45" t="s">
        <v>30</v>
      </c>
    </row>
    <row r="46" spans="2:3" ht="12.75">
      <c r="B46" s="12">
        <f>B41</f>
        <v>-7332772</v>
      </c>
      <c r="C46" t="s">
        <v>53</v>
      </c>
    </row>
    <row r="47" spans="2:3" ht="12.75">
      <c r="B47" s="14">
        <f>B45+B46</f>
        <v>171907538</v>
      </c>
      <c r="C47" t="s">
        <v>40</v>
      </c>
    </row>
    <row r="49" ht="12.75">
      <c r="A49" t="s">
        <v>42</v>
      </c>
    </row>
    <row r="50" spans="1:6" ht="12.75">
      <c r="A50" s="15" t="s">
        <v>43</v>
      </c>
      <c r="B50" s="15"/>
      <c r="C50" s="15"/>
      <c r="D50" s="15"/>
      <c r="E50" s="15"/>
      <c r="F50" s="15"/>
    </row>
    <row r="51" spans="1:4" ht="12.75">
      <c r="A51" s="16"/>
      <c r="B51" s="16"/>
      <c r="C51" s="17">
        <v>36525</v>
      </c>
      <c r="D51" s="17" t="s">
        <v>44</v>
      </c>
    </row>
    <row r="52" spans="1:4" ht="12.75">
      <c r="A52" s="16" t="s">
        <v>45</v>
      </c>
      <c r="B52" s="16"/>
      <c r="C52" s="18">
        <v>108683812</v>
      </c>
      <c r="D52" s="19">
        <f>C52*0.157526</f>
        <v>17120526.169112</v>
      </c>
    </row>
    <row r="53" spans="1:4" ht="12.75">
      <c r="A53" s="16" t="s">
        <v>46</v>
      </c>
      <c r="B53" s="16"/>
      <c r="C53" s="18">
        <v>5737448</v>
      </c>
      <c r="D53" s="19">
        <f>C53*0.093137</f>
        <v>534368.694376</v>
      </c>
    </row>
    <row r="54" spans="1:4" ht="12.75">
      <c r="A54" s="16" t="s">
        <v>47</v>
      </c>
      <c r="B54" s="16"/>
      <c r="C54" s="18">
        <v>591959</v>
      </c>
      <c r="D54" s="19">
        <f>C54*0.157526</f>
        <v>93248.933434</v>
      </c>
    </row>
    <row r="55" spans="1:4" ht="12.75">
      <c r="A55" s="16" t="s">
        <v>48</v>
      </c>
      <c r="B55" s="16"/>
      <c r="C55" s="18">
        <v>1539</v>
      </c>
      <c r="D55" s="19">
        <f>C55*0.093137</f>
        <v>143.337843</v>
      </c>
    </row>
    <row r="56" spans="1:4" ht="12.75">
      <c r="A56" s="16" t="s">
        <v>48</v>
      </c>
      <c r="B56" s="16"/>
      <c r="C56" s="18">
        <v>1524</v>
      </c>
      <c r="D56" s="19">
        <f>C56*0.157526</f>
        <v>240.069624</v>
      </c>
    </row>
    <row r="57" spans="1:4" ht="13.5" thickBot="1">
      <c r="A57" s="16" t="s">
        <v>49</v>
      </c>
      <c r="B57" s="16"/>
      <c r="C57" s="20">
        <f>C52+C53+C54+C55</f>
        <v>115014758</v>
      </c>
      <c r="D57" s="21">
        <f>SUM(D52:D56)</f>
        <v>17748527.204389</v>
      </c>
    </row>
    <row r="58" ht="13.5" thickTop="1"/>
  </sheetData>
  <mergeCells count="3">
    <mergeCell ref="A50:F50"/>
    <mergeCell ref="A1:F1"/>
    <mergeCell ref="A2:F2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7"/>
  <sheetViews>
    <sheetView workbookViewId="0" topLeftCell="A1">
      <selection activeCell="D13" sqref="D13"/>
    </sheetView>
  </sheetViews>
  <sheetFormatPr defaultColWidth="9.140625" defaultRowHeight="12.75"/>
  <cols>
    <col min="2" max="2" width="14.00390625" style="0" bestFit="1" customWidth="1"/>
  </cols>
  <sheetData>
    <row r="4" ht="12.75">
      <c r="B4">
        <v>63578233</v>
      </c>
    </row>
    <row r="5" ht="12.75">
      <c r="B5">
        <v>647319</v>
      </c>
    </row>
    <row r="6" spans="2:3" ht="12.75">
      <c r="B6" s="9">
        <f>SUM(B4:B5)</f>
        <v>64225552</v>
      </c>
      <c r="C6" t="s">
        <v>13</v>
      </c>
    </row>
    <row r="7" ht="12.75">
      <c r="B7">
        <v>-25305971</v>
      </c>
    </row>
    <row r="8" ht="12.75">
      <c r="B8">
        <v>884670</v>
      </c>
    </row>
    <row r="9" ht="12.75">
      <c r="B9">
        <v>6062998</v>
      </c>
    </row>
    <row r="10" ht="12.75">
      <c r="B10">
        <v>1244782</v>
      </c>
    </row>
    <row r="11" ht="12.75">
      <c r="B11">
        <v>8464656</v>
      </c>
    </row>
    <row r="12" ht="12.75">
      <c r="B12">
        <v>223593</v>
      </c>
    </row>
    <row r="13" ht="12.75">
      <c r="B13">
        <v>1092500</v>
      </c>
    </row>
    <row r="14" ht="12.75">
      <c r="B14">
        <v>0</v>
      </c>
    </row>
    <row r="15" spans="2:3" ht="12.75">
      <c r="B15" s="9">
        <f>SUM(B7:B14)</f>
        <v>-7332772</v>
      </c>
      <c r="C15" t="s">
        <v>14</v>
      </c>
    </row>
    <row r="17" spans="2:3" ht="12.75">
      <c r="B17" s="10">
        <f>B6+B15</f>
        <v>56892780</v>
      </c>
      <c r="C17" t="s">
        <v>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Layne Demas</dc:creator>
  <cp:keywords/>
  <dc:description/>
  <cp:lastModifiedBy>PacifiCorp</cp:lastModifiedBy>
  <cp:lastPrinted>2000-05-15T22:37:24Z</cp:lastPrinted>
  <dcterms:created xsi:type="dcterms:W3CDTF">2000-05-12T21:32:50Z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Letter</vt:lpwstr>
  </property>
  <property fmtid="{D5CDD505-2E9C-101B-9397-08002B2CF9AE}" pid="3" name="IsHighlyConfidential">
    <vt:lpwstr>0</vt:lpwstr>
  </property>
  <property fmtid="{D5CDD505-2E9C-101B-9397-08002B2CF9AE}" pid="4" name="DocketNumber">
    <vt:lpwstr>991255</vt:lpwstr>
  </property>
  <property fmtid="{D5CDD505-2E9C-101B-9397-08002B2CF9AE}" pid="5" name="IsConfidential">
    <vt:lpwstr>0</vt:lpwstr>
  </property>
  <property fmtid="{D5CDD505-2E9C-101B-9397-08002B2CF9AE}" pid="6" name="Date1">
    <vt:lpwstr>2000-05-15T00:00:00Z</vt:lpwstr>
  </property>
  <property fmtid="{D5CDD505-2E9C-101B-9397-08002B2CF9AE}" pid="7" name="CaseType">
    <vt:lpwstr>Transfer of Property</vt:lpwstr>
  </property>
  <property fmtid="{D5CDD505-2E9C-101B-9397-08002B2CF9AE}" pid="8" name="OpenedDate">
    <vt:lpwstr>1999-08-10T00:00:00Z</vt:lpwstr>
  </property>
  <property fmtid="{D5CDD505-2E9C-101B-9397-08002B2CF9AE}" pid="9" name="Prefix">
    <vt:lpwstr>UE</vt:lpwstr>
  </property>
  <property fmtid="{D5CDD505-2E9C-101B-9397-08002B2CF9AE}" pid="10" name="CaseCompanyNames">
    <vt:lpwstr>Avista Corporation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