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2025 MONTHLY\"/>
    </mc:Choice>
  </mc:AlternateContent>
  <xr:revisionPtr revIDLastSave="0" documentId="13_ncr:1_{504E1BCE-929E-4E83-B4B6-B6962CECCD37}" xr6:coauthVersionLast="47" xr6:coauthVersionMax="47" xr10:uidLastSave="{00000000-0000-0000-0000-000000000000}"/>
  <bookViews>
    <workbookView xWindow="28680" yWindow="-120" windowWidth="29040" windowHeight="1584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9"/>
  <pivotCaches>
    <pivotCache cacheId="1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6" l="1"/>
  <c r="D15" i="6"/>
  <c r="B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<sst xmlns="http://schemas.openxmlformats.org/spreadsheetml/2006/main" count="24897" uniqueCount="7492">
  <si>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</si>
  <si>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</si>
  <si>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</si>
  <si>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</si>
  <si>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</si>
  <si>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</si>
  <si>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</si>
  <si>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</si>
  <si>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</si>
  <si>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</si>
  <si>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</si>
  <si>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</si>
  <si>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</si>
  <si>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</si>
  <si>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</si>
  <si>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</si>
  <si>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</si>
  <si>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</si>
  <si>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</si>
  <si>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</si>
  <si>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</si>
  <si>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</si>
  <si>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</si>
  <si>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</si>
  <si>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</si>
  <si>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</si>
  <si>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</si>
  <si>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</si>
  <si>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</si>
  <si>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</si>
  <si>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</si>
  <si>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</si>
  <si>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</si>
  <si>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</si>
  <si>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</si>
  <si>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</si>
  <si>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</si>
  <si>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</si>
  <si>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</si>
  <si>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</si>
  <si>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</si>
  <si>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</si>
  <si>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</si>
  <si>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</si>
  <si>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</si>
  <si>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</si>
  <si>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</si>
  <si>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</si>
  <si>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</si>
  <si>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</si>
  <si>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</si>
  <si>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</si>
  <si>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</si>
  <si>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</si>
  <si>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</si>
  <si>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</si>
  <si>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</si>
  <si>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</si>
  <si>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</si>
  <si>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</si>
  <si>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</si>
  <si>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</si>
  <si>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</si>
  <si>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</si>
  <si>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</si>
  <si>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</si>
  <si>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</si>
  <si>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</si>
  <si>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</si>
  <si>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</si>
  <si>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</si>
  <si>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</si>
  <si>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</si>
  <si>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</si>
  <si>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</si>
  <si>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</si>
  <si>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</si>
  <si>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</si>
  <si>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</si>
  <si>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</si>
  <si>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</si>
  <si>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</si>
  <si>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</si>
  <si>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</si>
  <si>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</si>
  <si>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</si>
  <si>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</si>
  <si>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</si>
  <si>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</si>
  <si>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</si>
  <si>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</si>
  <si>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</si>
  <si>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</si>
  <si>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</si>
  <si>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</si>
  <si>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</si>
  <si>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</si>
  <si>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</si>
  <si>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</si>
  <si>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</si>
  <si>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</si>
  <si>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</si>
  <si>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</si>
  <si>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</si>
  <si>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</si>
  <si>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</si>
  <si>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</si>
  <si>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</si>
  <si>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</si>
  <si>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</si>
  <si>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</si>
  <si>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</si>
  <si>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</si>
  <si>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</si>
  <si>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</si>
  <si>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</si>
  <si>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</si>
  <si>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</si>
  <si>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</si>
  <si>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</si>
  <si>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</si>
  <si>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</si>
  <si>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</si>
  <si>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</si>
  <si>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</si>
  <si>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</si>
  <si>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</si>
  <si>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</si>
  <si>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</si>
  <si>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</si>
  <si>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</si>
  <si>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</si>
  <si>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</si>
  <si>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</si>
  <si>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</si>
  <si>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</si>
  <si>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</si>
  <si>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</si>
  <si>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</si>
  <si>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</si>
  <si>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</si>
  <si>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</si>
  <si>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</si>
  <si>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</si>
  <si>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</si>
  <si>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</si>
  <si>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</si>
  <si>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</si>
  <si>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</si>
  <si>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</si>
  <si>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</si>
  <si>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</si>
  <si>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</si>
  <si>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</si>
  <si>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</si>
  <si>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</si>
  <si>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</si>
  <si>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</si>
  <si>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</si>
  <si>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</si>
  <si>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</si>
  <si>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</si>
  <si>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</si>
  <si>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</si>
  <si>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</si>
  <si>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</si>
  <si>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</si>
  <si>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</si>
  <si>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</si>
  <si>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</si>
  <si>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</si>
  <si>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</si>
  <si>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</si>
  <si>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</si>
  <si>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</si>
  <si>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</si>
  <si>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</si>
  <si>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</si>
  <si>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</si>
  <si>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</si>
  <si>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</si>
  <si>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</si>
  <si>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</si>
  <si>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</si>
  <si>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</si>
  <si>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</si>
  <si>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</si>
  <si>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</si>
  <si>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</si>
  <si>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</si>
  <si>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</si>
  <si>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</si>
  <si>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</si>
  <si>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</si>
  <si>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</si>
  <si>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</si>
  <si>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</si>
  <si>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</si>
  <si>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</si>
  <si>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</si>
  <si>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</si>
  <si>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</si>
  <si>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</si>
  <si>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</si>
  <si>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</si>
  <si>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</si>
  <si>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</si>
  <si>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</si>
  <si>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</si>
  <si>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</si>
  <si>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</si>
  <si>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</si>
  <si>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</si>
  <si>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</si>
  <si>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</si>
  <si>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</si>
  <si>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</si>
  <si>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</si>
  <si>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</si>
  <si>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</si>
  <si>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</si>
  <si>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</si>
  <si>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</si>
  <si>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</si>
  <si>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</si>
  <si>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</si>
  <si>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</si>
  <si>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</si>
  <si>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</si>
  <si>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</si>
  <si>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</si>
  <si>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</si>
  <si>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</si>
  <si>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</si>
  <si>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</si>
  <si>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</si>
  <si>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</si>
  <si>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</si>
  <si>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</si>
  <si>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</si>
  <si>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</si>
  <si>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</si>
  <si>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</si>
  <si>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</si>
  <si>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</si>
  <si>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</si>
  <si>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</si>
  <si>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</si>
  <si>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</si>
  <si>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</si>
  <si>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</si>
  <si>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</si>
  <si>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</si>
  <si>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</si>
  <si>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</si>
  <si>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</si>
  <si>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</si>
  <si>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</si>
  <si>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</si>
  <si>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</si>
  <si>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</si>
  <si>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</si>
  <si>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</si>
  <si>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</si>
  <si>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</si>
  <si>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</si>
  <si>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</si>
  <si>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</si>
  <si>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</si>
  <si>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</si>
  <si>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</si>
  <si>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</si>
  <si>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</si>
  <si>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</si>
  <si>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</si>
  <si>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</si>
  <si>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</si>
  <si>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</si>
  <si>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</si>
  <si>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</si>
  <si>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</si>
  <si>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</si>
  <si>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</si>
  <si>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</si>
  <si>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</si>
  <si>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</si>
  <si>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</si>
  <si>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</si>
  <si>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</si>
  <si>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</si>
  <si>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</si>
  <si>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</si>
  <si>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</si>
  <si>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</si>
  <si>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</si>
  <si>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</si>
  <si>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</si>
  <si>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</si>
  <si>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</si>
  <si>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</si>
  <si>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</si>
  <si>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</si>
  <si>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</si>
  <si>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</si>
  <si>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</si>
  <si>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</si>
  <si>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</si>
  <si>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</si>
  <si>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</si>
  <si>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</si>
  <si>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</si>
  <si>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</si>
  <si>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</si>
  <si>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</si>
  <si>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</si>
  <si>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</si>
  <si>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</si>
  <si>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</si>
  <si>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</si>
  <si>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</si>
  <si>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</si>
  <si>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</si>
  <si>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</si>
  <si>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</si>
  <si>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</si>
  <si>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</si>
  <si>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</si>
  <si>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</si>
  <si>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</si>
  <si>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</si>
  <si>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</si>
  <si>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</si>
  <si>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</si>
  <si>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</si>
  <si>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</si>
  <si>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</si>
  <si>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</si>
  <si>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</si>
  <si>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</si>
  <si>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</si>
  <si>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</si>
  <si>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</si>
  <si>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</si>
  <si>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</si>
  <si>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</si>
  <si>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</si>
  <si>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</si>
  <si>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</si>
  <si>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</si>
  <si>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</si>
  <si>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</si>
  <si>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</si>
  <si>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</si>
  <si>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</si>
  <si>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</si>
  <si>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</si>
  <si>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</si>
  <si>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</si>
  <si>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</si>
  <si>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</si>
  <si>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</si>
  <si>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</si>
  <si>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</si>
  <si>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</si>
  <si>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</si>
  <si>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</si>
  <si>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</si>
  <si>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</si>
  <si>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</si>
  <si>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</si>
  <si>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</si>
  <si>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</si>
  <si>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</si>
  <si>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</si>
  <si>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</si>
  <si>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</si>
  <si>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</si>
  <si>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</si>
  <si>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</si>
  <si>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</si>
  <si>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</si>
  <si>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</si>
  <si>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</si>
  <si>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</si>
  <si>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</si>
  <si>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</si>
  <si>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</si>
  <si>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</si>
  <si>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</si>
  <si>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</si>
  <si>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</si>
  <si>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</si>
  <si>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</si>
  <si>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</si>
  <si>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</si>
  <si>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</si>
  <si>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</si>
  <si>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</si>
  <si>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</si>
  <si>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</si>
  <si>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</si>
  <si>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</si>
  <si>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</si>
  <si>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</si>
  <si>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</si>
  <si>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</si>
  <si>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</si>
  <si>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</si>
  <si>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</si>
  <si>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</si>
  <si>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</si>
  <si>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</si>
  <si>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</si>
  <si>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</si>
  <si>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</si>
  <si>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</si>
  <si>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</si>
  <si>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</si>
  <si>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</si>
  <si>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</si>
  <si>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</si>
  <si>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</si>
  <si>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</si>
  <si>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</si>
  <si>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</si>
  <si>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</si>
  <si>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</si>
  <si>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</si>
  <si>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</si>
  <si>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</si>
  <si>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</si>
  <si>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</si>
  <si>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</si>
  <si>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</si>
  <si>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</si>
  <si>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</si>
  <si>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</si>
  <si>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</si>
  <si>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</si>
  <si>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</si>
  <si>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</si>
  <si>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</si>
  <si>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</si>
  <si>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</si>
  <si>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</si>
  <si>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</si>
  <si>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</si>
  <si>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</si>
  <si>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</si>
  <si>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</si>
  <si>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</si>
  <si>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</si>
  <si>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</si>
  <si>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</si>
  <si>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</si>
  <si>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</si>
  <si>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</si>
  <si>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</si>
  <si>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</si>
  <si>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</si>
  <si>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</si>
  <si>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</si>
  <si>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</si>
  <si>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</si>
  <si>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</si>
  <si>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</si>
  <si>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</si>
  <si>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</si>
  <si>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</si>
  <si>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</si>
  <si>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</si>
  <si>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</si>
  <si>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</si>
  <si>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</si>
  <si>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</si>
  <si>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</si>
  <si>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</si>
  <si>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</si>
  <si>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</si>
  <si>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</si>
  <si>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</si>
  <si>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</si>
  <si>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</si>
  <si>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</si>
  <si>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</si>
  <si>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</si>
  <si>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</si>
  <si>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</si>
  <si>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</si>
  <si>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</si>
  <si>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</si>
  <si>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</si>
  <si>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</si>
  <si>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</si>
  <si>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</si>
  <si>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</si>
  <si>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</si>
  <si>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</si>
  <si>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</si>
  <si>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</si>
  <si>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</si>
  <si>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</si>
  <si>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</si>
  <si>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</si>
  <si>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</si>
  <si>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</si>
  <si>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</si>
  <si>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</si>
  <si>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</si>
  <si>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</si>
  <si>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</si>
  <si>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</si>
  <si>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</si>
  <si>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</si>
  <si>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</si>
  <si>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</si>
  <si>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</si>
  <si>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</si>
  <si>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</si>
  <si>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</si>
  <si>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</si>
  <si>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</si>
  <si>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</si>
  <si>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</si>
  <si>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</si>
  <si>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</si>
  <si>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</si>
  <si>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</si>
  <si>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</si>
  <si>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</si>
  <si>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</si>
  <si>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</si>
  <si>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</si>
  <si>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</si>
  <si>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</si>
  <si>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</si>
  <si>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</si>
  <si>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</si>
  <si>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</si>
  <si>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</si>
  <si>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</si>
  <si>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</si>
  <si>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</si>
  <si>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</si>
  <si>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</si>
  <si>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</si>
  <si>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</si>
  <si>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</si>
  <si>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</si>
  <si>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</si>
  <si>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</si>
  <si>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</si>
  <si>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</si>
  <si>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</si>
  <si>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</si>
  <si>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</si>
  <si>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</si>
  <si>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</si>
  <si>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</si>
  <si>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</si>
  <si>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</si>
  <si>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</si>
  <si>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</si>
  <si>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</si>
  <si>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</si>
  <si>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</si>
  <si>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</si>
  <si>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</si>
  <si>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</si>
  <si>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</si>
  <si>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</si>
  <si>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</si>
  <si>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</si>
  <si>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</si>
  <si>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</si>
  <si>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</si>
  <si>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</si>
  <si>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</si>
  <si>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</si>
  <si>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</si>
  <si>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</si>
  <si>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</si>
  <si>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</si>
  <si>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</si>
  <si>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</si>
  <si>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</si>
  <si>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</si>
  <si>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</si>
  <si>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</si>
  <si>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</si>
  <si>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</si>
  <si>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</si>
  <si>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</si>
  <si>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</si>
  <si>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</si>
  <si>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</si>
  <si>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</si>
  <si>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</si>
  <si>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</si>
  <si>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</si>
  <si>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</si>
  <si>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</si>
  <si>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</si>
  <si>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</si>
  <si>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</si>
  <si>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</si>
  <si>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</si>
  <si>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</si>
  <si>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</si>
  <si>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</si>
  <si>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</si>
  <si>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</si>
  <si>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</si>
  <si>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</si>
  <si>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</si>
  <si>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</si>
  <si>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</si>
  <si>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</si>
  <si>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</si>
  <si>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</si>
  <si>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</si>
  <si>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</si>
  <si>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</si>
  <si>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</si>
  <si>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</si>
  <si>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</si>
  <si>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</si>
  <si>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</si>
  <si>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</si>
  <si>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</si>
  <si>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</si>
  <si>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</si>
  <si>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</si>
  <si>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</si>
  <si>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</si>
  <si>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</si>
  <si>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</si>
  <si>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</si>
  <si>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</si>
  <si>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</si>
  <si>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</si>
  <si>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</si>
  <si>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</si>
  <si>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</si>
  <si>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</si>
  <si>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</si>
  <si>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</si>
  <si>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</si>
  <si>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</si>
  <si>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</si>
  <si>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</si>
  <si>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</si>
  <si>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</si>
  <si>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</si>
  <si>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</si>
  <si>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</si>
  <si>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</si>
  <si>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</si>
  <si>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</si>
  <si>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</si>
  <si>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</si>
  <si>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</si>
  <si>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</si>
  <si>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</si>
  <si>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</si>
  <si>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</si>
  <si>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</si>
  <si>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</si>
  <si>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</si>
  <si>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</si>
  <si>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</si>
  <si>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</si>
  <si>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</si>
  <si>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</si>
  <si>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</si>
  <si>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</si>
  <si>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</si>
  <si>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</si>
  <si>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</si>
  <si>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</si>
  <si>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</si>
  <si>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</si>
  <si>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</si>
  <si>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</si>
  <si>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</si>
  <si>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</si>
  <si>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</si>
  <si>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</si>
  <si>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</si>
  <si>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</si>
  <si>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</si>
  <si>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</si>
  <si>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</si>
  <si>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</si>
  <si>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</si>
  <si>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</si>
  <si>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</si>
  <si>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</si>
  <si>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</si>
  <si>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</si>
  <si>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</si>
  <si>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</si>
  <si>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</si>
  <si>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</si>
  <si>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</si>
  <si>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</si>
  <si>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</si>
  <si>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</si>
  <si>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</si>
  <si>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</si>
  <si>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</si>
  <si>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</si>
  <si>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</si>
  <si>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</si>
  <si>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</si>
  <si>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</si>
  <si>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</si>
  <si>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</si>
  <si>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</si>
  <si>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</si>
  <si>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</si>
  <si>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</si>
  <si>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</si>
  <si>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</si>
  <si>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</si>
  <si>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</si>
  <si>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</si>
  <si>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</si>
  <si>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</si>
  <si>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</si>
  <si>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</si>
  <si>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</si>
  <si>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</si>
  <si>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</si>
  <si>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</si>
  <si>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</si>
  <si>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</si>
  <si>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</si>
  <si>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</si>
  <si>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</si>
  <si>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</si>
  <si>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</si>
  <si>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</si>
  <si>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</si>
  <si>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</si>
  <si>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</si>
  <si>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</si>
  <si>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</si>
  <si>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</si>
  <si>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</si>
  <si>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</si>
  <si>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</si>
  <si>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</si>
  <si>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</si>
  <si>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</si>
  <si>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</si>
  <si>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</si>
  <si>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</si>
  <si>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</si>
  <si>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</si>
  <si>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</si>
  <si>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</si>
  <si>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</si>
  <si>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</si>
  <si>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</si>
  <si>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</si>
  <si>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</si>
  <si>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</si>
  <si>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</si>
  <si>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</si>
  <si>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</si>
  <si>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</si>
  <si>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</si>
  <si>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</si>
  <si>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</si>
  <si>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</si>
  <si>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</si>
  <si>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</si>
  <si>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</si>
  <si>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</si>
  <si>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</si>
  <si>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</si>
  <si>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</si>
  <si>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</si>
  <si>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</si>
  <si>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</si>
  <si>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</si>
  <si>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</si>
  <si>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</si>
  <si>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</si>
  <si>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</si>
  <si>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</si>
  <si>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</si>
  <si>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</si>
  <si>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</si>
  <si>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</si>
  <si>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</si>
  <si>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</si>
  <si>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</si>
  <si>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</si>
  <si>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</si>
  <si>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</si>
  <si>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</si>
  <si>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</si>
  <si>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</si>
  <si>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</si>
  <si>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</si>
  <si>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</si>
  <si>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</si>
  <si>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</si>
  <si>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</si>
  <si>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</si>
  <si>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</si>
  <si>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</si>
  <si>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</si>
  <si>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</si>
  <si>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</si>
  <si>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</si>
  <si>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</si>
  <si>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</si>
  <si>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</si>
  <si>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</si>
  <si>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</si>
  <si>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</si>
  <si>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</si>
  <si>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</si>
  <si>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</si>
  <si>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</si>
  <si>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</si>
  <si>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</si>
  <si>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</si>
  <si>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</si>
  <si>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</si>
  <si>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</si>
  <si>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</si>
  <si>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</si>
  <si>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</si>
  <si>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</si>
  <si>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</si>
  <si>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</si>
  <si>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</si>
  <si>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</si>
  <si>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</si>
  <si>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</si>
  <si>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</si>
  <si>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</si>
  <si>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</si>
  <si>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</si>
  <si>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</si>
  <si>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</si>
  <si>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</si>
  <si>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</si>
  <si>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</si>
  <si>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</si>
  <si>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</si>
  <si>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</si>
  <si>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</si>
  <si>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</si>
  <si>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</si>
  <si>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</si>
  <si>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</si>
  <si>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</si>
  <si>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</si>
  <si>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</si>
  <si>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</si>
  <si>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</si>
  <si>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</si>
  <si>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</si>
  <si>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</si>
  <si>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</si>
  <si>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</si>
  <si>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</si>
  <si>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</si>
  <si>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</si>
  <si>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</si>
  <si>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</si>
  <si>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</si>
  <si>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</si>
  <si>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</si>
  <si>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</si>
  <si>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</si>
  <si>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</si>
  <si>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</si>
  <si>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</si>
  <si>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</si>
  <si>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</si>
  <si>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</si>
  <si>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</si>
  <si>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</si>
  <si>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</si>
  <si>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</si>
  <si>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</si>
  <si>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</si>
  <si>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</si>
  <si>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</si>
  <si>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</si>
  <si>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</si>
  <si>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</si>
  <si>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</si>
  <si>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</si>
  <si>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</si>
  <si>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</si>
  <si>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</si>
  <si>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</si>
  <si>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</si>
  <si>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</si>
  <si>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</si>
  <si>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</si>
  <si>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</si>
  <si>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</si>
  <si>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</si>
  <si>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</si>
  <si>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</si>
  <si>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</si>
  <si>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</si>
  <si>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</si>
  <si>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</si>
  <si>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</si>
  <si>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</si>
  <si>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</si>
  <si>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</si>
  <si>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</si>
  <si>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</si>
  <si>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</si>
  <si>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</si>
  <si>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</si>
  <si>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</si>
  <si>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</si>
  <si>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</si>
  <si>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</si>
  <si>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</si>
  <si>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</si>
  <si>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</si>
  <si>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</si>
  <si>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</si>
  <si>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</si>
  <si>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</si>
  <si>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</si>
  <si>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</si>
  <si>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</si>
  <si>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</si>
  <si>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</si>
  <si>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</si>
  <si>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</si>
  <si>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</si>
  <si>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</si>
  <si>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</si>
  <si>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</si>
  <si>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</si>
  <si>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</si>
  <si>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</si>
  <si>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</si>
  <si>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</si>
  <si>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</si>
  <si>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</si>
  <si>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</si>
  <si>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</si>
  <si>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</si>
  <si>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</si>
  <si>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</si>
  <si>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</si>
  <si>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</si>
  <si>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</si>
  <si>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</si>
  <si>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</si>
  <si>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</si>
  <si>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</si>
  <si>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</si>
  <si>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</si>
  <si>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</si>
  <si>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</si>
  <si>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</si>
  <si>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</si>
  <si>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</si>
  <si>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</si>
  <si>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</si>
  <si>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</si>
  <si>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</si>
  <si>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</si>
  <si>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</si>
  <si>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</si>
  <si>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</si>
  <si>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</si>
  <si>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</si>
  <si>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</si>
  <si>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</si>
  <si>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</si>
  <si>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</si>
  <si>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</si>
  <si>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</si>
  <si>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</si>
  <si>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</si>
  <si>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</si>
  <si>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</si>
  <si>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</si>
  <si>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</si>
  <si>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</si>
  <si>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</si>
  <si>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</si>
  <si>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</si>
  <si>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</si>
  <si>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</si>
  <si>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</si>
  <si>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</si>
  <si>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</si>
  <si>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</si>
  <si>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</si>
  <si>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</si>
  <si>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</si>
  <si>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</si>
  <si>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</si>
  <si>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</si>
  <si>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</si>
  <si>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</si>
  <si>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</si>
  <si>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</si>
  <si>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</si>
  <si>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</si>
  <si>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</si>
  <si>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</si>
  <si>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</si>
  <si>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</si>
  <si>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</si>
  <si>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</si>
  <si>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</si>
  <si>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</si>
  <si>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</si>
  <si>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</si>
  <si>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</si>
  <si>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</si>
  <si>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</si>
  <si>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</si>
  <si>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</si>
  <si>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</si>
  <si>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</si>
  <si>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</si>
  <si>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</si>
  <si>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</si>
  <si>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</si>
  <si>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</si>
  <si>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</si>
  <si>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</si>
  <si>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</si>
  <si>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</si>
  <si>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</si>
  <si>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</si>
  <si>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</si>
  <si>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</si>
  <si>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</si>
  <si>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</si>
  <si>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</si>
  <si>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</si>
  <si>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</si>
  <si>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</si>
  <si>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</si>
  <si>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</si>
  <si>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</si>
  <si>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</si>
  <si>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</si>
  <si>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</si>
  <si>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</si>
  <si>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</si>
  <si>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</si>
  <si>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</si>
  <si>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</si>
  <si>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</si>
  <si>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</si>
  <si>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</si>
  <si>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</si>
  <si>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</si>
  <si>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</si>
  <si>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</si>
  <si>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</si>
  <si>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</si>
  <si>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</si>
  <si>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</si>
  <si>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</si>
  <si>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</si>
  <si>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</si>
  <si>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</si>
  <si>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</si>
  <si>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</si>
  <si>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</si>
  <si>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</si>
  <si>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</si>
  <si>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</si>
  <si>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</si>
  <si>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</si>
  <si>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</si>
  <si>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</si>
  <si>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</si>
  <si>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</si>
  <si>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</si>
  <si>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</si>
  <si>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</si>
  <si>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</si>
  <si>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</si>
  <si>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</si>
  <si>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</si>
  <si>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</si>
  <si>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</si>
  <si>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</si>
  <si>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</si>
  <si>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</si>
  <si>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</si>
  <si>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</si>
  <si>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</si>
  <si>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</si>
  <si>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</si>
  <si>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</si>
  <si>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</si>
  <si>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</si>
  <si>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</si>
  <si>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</si>
  <si>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</si>
  <si>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</si>
  <si>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</si>
  <si>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</si>
  <si>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</si>
  <si>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</si>
  <si>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</si>
  <si>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</si>
  <si>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</si>
  <si>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</si>
  <si>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</si>
  <si>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</si>
  <si>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</si>
  <si>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</si>
  <si>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</si>
  <si>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</si>
  <si>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</si>
  <si>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</si>
  <si>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</si>
  <si>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</si>
  <si>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</si>
  <si>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</si>
  <si>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</si>
  <si>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</si>
  <si>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</si>
  <si>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</si>
  <si>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</si>
  <si>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</si>
  <si>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</si>
  <si>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</si>
  <si>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</si>
  <si>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</si>
  <si>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</si>
  <si>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</si>
  <si>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</si>
  <si>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</si>
  <si>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</si>
  <si>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</si>
  <si>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</si>
  <si>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</si>
  <si>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</si>
  <si>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</si>
  <si>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</si>
  <si>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</si>
  <si>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</si>
  <si>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</si>
  <si>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</si>
  <si>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</si>
  <si>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</si>
  <si>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</si>
  <si>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</si>
  <si>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</si>
  <si>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</si>
  <si>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</si>
  <si>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</si>
  <si>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</si>
  <si>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</si>
  <si>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</si>
  <si>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</si>
  <si>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</si>
  <si>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</si>
  <si>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</si>
  <si>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</si>
  <si>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</si>
  <si>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</si>
  <si>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</si>
  <si>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</si>
  <si>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</si>
  <si>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</si>
  <si>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</si>
  <si>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</si>
  <si>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</si>
  <si>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</si>
  <si>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</si>
  <si>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</si>
  <si>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</si>
  <si>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</si>
  <si>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</si>
  <si>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</si>
  <si>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</si>
  <si>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</si>
  <si>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</si>
  <si>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</si>
  <si>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</si>
  <si>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</si>
  <si>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</si>
  <si>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</si>
  <si>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</si>
  <si>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</si>
  <si>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</si>
  <si>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</si>
  <si>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</si>
  <si>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</si>
  <si>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</si>
  <si>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</si>
  <si>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</si>
  <si>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</si>
  <si>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</si>
  <si>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</si>
  <si>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</si>
  <si>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</si>
  <si>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</si>
  <si>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</si>
  <si>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</si>
  <si>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</si>
  <si>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</si>
  <si>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</si>
  <si>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</si>
  <si>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</si>
  <si>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</si>
  <si>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</si>
  <si>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</si>
  <si>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</si>
  <si>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</si>
  <si>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</si>
  <si>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</si>
  <si>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</si>
  <si>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</si>
  <si>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</si>
  <si>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</si>
  <si>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</si>
  <si>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</si>
  <si>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</si>
  <si>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</si>
  <si>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</si>
  <si>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</si>
  <si>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</si>
  <si>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</si>
  <si>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</si>
  <si>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</si>
  <si>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</si>
  <si>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</si>
  <si>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</si>
  <si>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</si>
  <si>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</si>
  <si>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</si>
  <si>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</si>
  <si>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</si>
  <si>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</si>
  <si>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</si>
  <si>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</si>
  <si>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</si>
  <si>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</si>
  <si>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</si>
  <si>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</si>
  <si>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</si>
  <si>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</si>
  <si>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</si>
  <si>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</si>
  <si>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</si>
  <si>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</si>
  <si>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</si>
  <si>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</si>
  <si>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</si>
  <si>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</si>
  <si>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</si>
  <si>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</si>
  <si>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</si>
  <si>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</si>
  <si>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</si>
  <si>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</si>
  <si>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</si>
  <si>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</si>
  <si>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</si>
  <si>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</si>
  <si>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</si>
  <si>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</si>
  <si>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</si>
  <si>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</si>
  <si>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</si>
  <si>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</si>
  <si>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</si>
  <si>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</si>
  <si>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</si>
  <si>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</si>
  <si>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</si>
  <si>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</si>
  <si>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</si>
  <si>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</si>
  <si>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</si>
  <si>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</si>
  <si>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</si>
  <si>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</si>
  <si>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</si>
  <si>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</si>
  <si>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</si>
  <si>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</si>
  <si>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</si>
  <si>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</si>
  <si>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</si>
  <si>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</si>
  <si>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</si>
  <si>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</si>
  <si>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</si>
  <si>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</si>
  <si>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</si>
  <si>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</si>
  <si>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</si>
  <si>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</si>
  <si>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</si>
  <si>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</si>
  <si>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</si>
  <si>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</si>
  <si>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</si>
  <si>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</si>
  <si>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</si>
  <si>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</si>
  <si>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</si>
  <si>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</si>
  <si>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</si>
  <si>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</si>
  <si>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</si>
  <si>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</si>
  <si>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</si>
  <si>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</si>
  <si>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</si>
  <si>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</si>
  <si>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</si>
  <si>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</si>
  <si>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</si>
  <si>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</si>
  <si>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</si>
  <si>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</si>
  <si>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</si>
  <si>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</si>
  <si>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</si>
  <si>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</si>
  <si>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</si>
  <si>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</si>
  <si>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</si>
  <si>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</si>
  <si>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</si>
  <si>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</si>
  <si>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</si>
  <si>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</si>
  <si>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</si>
  <si>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</si>
  <si>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</si>
  <si>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</si>
  <si>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</si>
  <si>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</si>
  <si>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</si>
  <si>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</si>
  <si>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</si>
  <si>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</si>
  <si>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</si>
  <si>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</si>
  <si>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</si>
  <si>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</si>
  <si>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</si>
  <si>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</si>
  <si>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</si>
  <si>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</si>
  <si>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</si>
  <si>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</si>
  <si>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</si>
  <si>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</si>
  <si>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</si>
  <si>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</si>
  <si>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</si>
  <si>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</si>
  <si>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</si>
  <si>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</si>
  <si>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</si>
  <si>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</si>
  <si>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</si>
  <si>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</si>
  <si>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</si>
  <si>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</si>
  <si>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</si>
  <si>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</si>
  <si>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</si>
  <si>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</si>
  <si>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</si>
  <si>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</si>
  <si>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</si>
  <si>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</si>
  <si>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</si>
  <si>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</si>
  <si>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</si>
  <si>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</si>
  <si>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</si>
  <si>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</si>
  <si>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</si>
  <si>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</si>
  <si>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</si>
  <si>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</si>
  <si>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</si>
  <si>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</si>
  <si>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</si>
  <si>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</si>
  <si>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</si>
  <si>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</si>
  <si>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</si>
  <si>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</si>
  <si>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</si>
  <si>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</si>
  <si>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</si>
  <si>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</si>
  <si>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</si>
  <si>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</si>
  <si>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</si>
  <si>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</si>
  <si>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</si>
  <si>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</si>
  <si>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</si>
  <si>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</si>
  <si>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</si>
  <si>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</si>
  <si>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</si>
  <si>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</si>
  <si>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</si>
  <si>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</si>
  <si>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</si>
  <si>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</si>
  <si>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</si>
  <si>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</si>
  <si>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</si>
  <si>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</si>
  <si>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</si>
  <si>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</si>
  <si>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</si>
  <si>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</si>
  <si>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</si>
  <si>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</si>
  <si>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</si>
  <si>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</si>
  <si>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</si>
  <si>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</si>
  <si>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</si>
  <si>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</si>
  <si>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</si>
  <si>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</si>
  <si>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</si>
  <si>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</si>
  <si>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</si>
  <si>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</si>
  <si>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</si>
  <si>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</si>
  <si>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</si>
  <si>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</si>
  <si>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</si>
  <si>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</si>
  <si>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</si>
  <si>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</si>
  <si>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</si>
  <si>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</si>
  <si>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</si>
  <si>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</si>
  <si>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</si>
  <si>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</si>
  <si>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</si>
  <si>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</si>
  <si>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</si>
  <si>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</si>
  <si>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</si>
  <si>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</si>
  <si>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</si>
  <si>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</si>
  <si>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</si>
  <si>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</si>
  <si>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</si>
  <si>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</si>
  <si>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</si>
  <si>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</si>
  <si>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</si>
  <si>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</si>
  <si>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</si>
  <si>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</si>
  <si>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</si>
  <si>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</si>
  <si>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</si>
  <si>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</si>
  <si>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</si>
  <si>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</si>
  <si>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</si>
  <si>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</si>
  <si>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</si>
  <si>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</si>
  <si>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</si>
  <si>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</si>
  <si>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</si>
  <si>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</si>
  <si>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</si>
  <si>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</si>
  <si>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</si>
  <si>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</si>
  <si>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</si>
  <si>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</si>
  <si>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</si>
  <si>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</si>
  <si>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</si>
  <si>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</si>
  <si>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</si>
  <si>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</si>
  <si>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</si>
  <si>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</si>
  <si>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</si>
  <si>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</si>
  <si>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</si>
  <si>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</si>
  <si>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</si>
  <si>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</si>
  <si>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</si>
  <si>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</si>
  <si>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</si>
  <si>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</si>
  <si>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</si>
  <si>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</si>
  <si>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</si>
  <si>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</si>
  <si>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</si>
  <si>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</si>
  <si>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</si>
  <si>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</si>
  <si>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</si>
  <si>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</si>
  <si>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</si>
  <si>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</si>
  <si>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</si>
  <si>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</si>
  <si>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</si>
  <si>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</si>
  <si>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</si>
  <si>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</si>
  <si>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</si>
  <si>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</si>
  <si>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</si>
  <si>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</si>
  <si>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</si>
  <si>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</si>
  <si>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</si>
  <si>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</si>
  <si>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</si>
  <si>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</si>
  <si>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</si>
  <si>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</si>
  <si>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</si>
  <si>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</si>
  <si>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</si>
  <si>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</si>
  <si>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</si>
  <si>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</si>
  <si>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</si>
  <si>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</si>
  <si>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</si>
  <si>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</si>
  <si>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</si>
  <si>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</si>
  <si>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</si>
  <si>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</si>
  <si>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</si>
  <si>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</si>
  <si>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</si>
  <si>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</si>
  <si>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</si>
  <si>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</si>
  <si>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</si>
  <si>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</si>
  <si>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</si>
  <si>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</si>
  <si>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</si>
  <si>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</si>
  <si>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</si>
  <si>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</si>
  <si>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</si>
  <si>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</si>
  <si>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</si>
  <si>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</si>
  <si>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</si>
  <si>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</si>
  <si>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</si>
  <si>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</si>
  <si>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</si>
  <si>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</si>
  <si>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</si>
  <si>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</si>
  <si>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</si>
  <si>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</si>
  <si>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</si>
  <si>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</si>
  <si>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</si>
  <si>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</si>
  <si>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</si>
  <si>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</si>
  <si>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</si>
  <si>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</si>
  <si>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</si>
  <si>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</si>
  <si>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</si>
  <si>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</si>
  <si>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</si>
  <si>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</si>
  <si>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</si>
  <si>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</si>
  <si>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</si>
  <si>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</si>
  <si>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</si>
  <si>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</si>
  <si>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</si>
  <si>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</si>
  <si>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</si>
  <si>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</si>
  <si>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</si>
  <si>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</si>
  <si>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</si>
  <si>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</si>
  <si>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</si>
  <si>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</si>
  <si>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</si>
  <si>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</si>
  <si>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</si>
  <si>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</si>
  <si>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</si>
  <si>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</si>
  <si>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</si>
  <si>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</si>
  <si>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</si>
  <si>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</si>
  <si>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</si>
  <si>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</si>
  <si>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</si>
  <si>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</si>
  <si>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</si>
  <si>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</si>
  <si>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</si>
  <si>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</si>
  <si>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</si>
  <si>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</si>
  <si>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</si>
  <si>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</si>
  <si>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</si>
  <si>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</si>
  <si>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</si>
  <si>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</si>
  <si>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</si>
  <si>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</si>
  <si>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</si>
  <si>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</si>
  <si>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</si>
  <si>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</si>
  <si>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</si>
  <si>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</si>
  <si>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</si>
  <si>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</si>
  <si>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</si>
  <si>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</si>
  <si>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</si>
  <si>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</si>
  <si>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</si>
  <si>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</si>
  <si>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</si>
  <si>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</si>
  <si>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</si>
  <si>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</si>
  <si>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</si>
  <si>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</si>
  <si>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</si>
  <si>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</si>
  <si>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</si>
  <si>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</si>
  <si>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</si>
  <si>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</si>
  <si>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</si>
  <si>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</si>
  <si>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</si>
  <si>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</si>
  <si>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</si>
  <si>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</si>
  <si>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</si>
  <si>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</si>
  <si>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</si>
  <si>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</si>
  <si>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</si>
  <si>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</si>
  <si>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</si>
  <si>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</si>
  <si>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</si>
  <si>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</si>
  <si>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</si>
  <si>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</si>
  <si>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</si>
  <si>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</si>
  <si>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</si>
  <si>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</si>
  <si>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</si>
  <si>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</si>
  <si>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</si>
  <si>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</si>
  <si>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</si>
  <si>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</si>
  <si>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</si>
  <si>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</si>
  <si>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</si>
  <si>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</si>
  <si>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</si>
  <si>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</si>
  <si>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</si>
  <si>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</si>
  <si>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</si>
  <si>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</si>
  <si>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</si>
  <si>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</si>
  <si>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</si>
  <si>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</si>
  <si>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</si>
  <si>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</si>
  <si>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</si>
  <si>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</si>
  <si>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</si>
  <si>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</si>
  <si>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</si>
  <si>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</si>
  <si>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</si>
  <si>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</si>
  <si>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</si>
  <si>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</si>
  <si>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</si>
  <si>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</si>
  <si>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</si>
  <si>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</si>
  <si>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</si>
  <si>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</si>
  <si>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</si>
  <si>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</si>
  <si>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</si>
  <si>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</si>
  <si>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</si>
  <si>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</si>
  <si>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</si>
  <si>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</si>
  <si>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</si>
  <si>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</si>
  <si>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</si>
  <si>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</si>
  <si>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</si>
  <si>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</si>
  <si>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</si>
  <si>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</si>
  <si>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</si>
  <si>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</si>
  <si>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</si>
  <si>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</si>
  <si>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</si>
  <si>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</si>
  <si>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</si>
  <si>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</si>
  <si>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</si>
  <si>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</si>
  <si>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</si>
  <si>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</si>
  <si>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</si>
  <si>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</si>
  <si>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</si>
  <si>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</si>
  <si>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</si>
  <si>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</si>
  <si>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</si>
  <si>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</si>
  <si>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</si>
  <si>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</si>
  <si>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</si>
  <si>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</si>
  <si>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</si>
  <si>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</si>
  <si>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</si>
  <si>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</si>
  <si>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</si>
  <si>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</si>
  <si>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</si>
  <si>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</si>
  <si>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</si>
  <si>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</si>
  <si>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</si>
  <si>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</si>
  <si>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</si>
  <si>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</si>
  <si>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</si>
  <si>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</si>
  <si>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</si>
  <si>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</si>
  <si>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</si>
  <si>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</si>
  <si>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</si>
  <si>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</si>
  <si>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</si>
  <si>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</si>
  <si>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</si>
  <si>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</si>
  <si>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</si>
  <si>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</si>
  <si>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</si>
  <si>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</si>
  <si>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</si>
  <si>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</si>
  <si>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</si>
  <si>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</si>
  <si>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</si>
  <si>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</si>
  <si>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</si>
  <si>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</si>
  <si>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</si>
  <si>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</si>
  <si>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</si>
  <si>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</si>
  <si>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</si>
  <si>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</si>
  <si>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</si>
  <si>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</si>
  <si>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</si>
  <si>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</si>
  <si>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</si>
  <si>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</si>
  <si>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</si>
  <si>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</si>
  <si>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</si>
  <si>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</si>
  <si>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</si>
  <si>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</si>
  <si>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</si>
  <si>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</si>
  <si>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</si>
  <si>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</si>
  <si>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</si>
  <si>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</si>
  <si>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</si>
  <si>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</si>
  <si>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</si>
  <si>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</si>
  <si>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</si>
  <si>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</si>
  <si>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</si>
  <si>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</si>
  <si>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</si>
  <si>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</si>
  <si>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</si>
  <si>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</si>
  <si>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</si>
  <si>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</si>
  <si>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</si>
  <si>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</si>
  <si>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</si>
  <si>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</si>
  <si>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</si>
  <si>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</si>
  <si>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</si>
  <si>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</si>
  <si>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</si>
  <si>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</si>
  <si>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</si>
  <si>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</si>
  <si>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</si>
  <si>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</si>
  <si>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</si>
  <si>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</si>
  <si>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</si>
  <si>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</si>
  <si>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</si>
  <si>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</si>
  <si>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</si>
  <si>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</si>
  <si>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</si>
  <si>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</si>
  <si>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</si>
  <si>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</si>
  <si>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</si>
  <si>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</si>
  <si>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</si>
  <si>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</si>
  <si>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</si>
  <si>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</si>
  <si>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</si>
  <si>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</si>
  <si>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</si>
  <si>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</si>
  <si>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</si>
  <si>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</si>
  <si>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</si>
  <si>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</si>
  <si>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</si>
  <si>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</si>
  <si>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</si>
  <si>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</si>
  <si>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</si>
  <si>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</si>
  <si>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</si>
  <si>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</si>
  <si>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</si>
  <si>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</si>
  <si>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</si>
  <si>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</si>
  <si>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</si>
  <si>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</si>
  <si>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</si>
  <si>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</si>
  <si>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</si>
  <si>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</si>
  <si>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</si>
  <si>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</si>
  <si>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</si>
  <si>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</si>
  <si>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</si>
  <si>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</si>
  <si>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</si>
  <si>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</si>
  <si>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</si>
  <si>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</si>
  <si>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</si>
  <si>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</si>
  <si>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</si>
  <si>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</si>
  <si>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</si>
  <si>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</si>
  <si>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</si>
  <si>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</si>
  <si>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</si>
  <si>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</si>
  <si>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</si>
  <si>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</si>
  <si>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</si>
  <si>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</si>
  <si>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</si>
  <si>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</si>
  <si>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</si>
  <si>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</si>
  <si>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</si>
  <si>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</si>
  <si>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</si>
  <si>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</si>
  <si>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</si>
  <si>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</si>
  <si>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</si>
  <si>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</si>
  <si>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</si>
  <si>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</si>
  <si>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</si>
  <si>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</si>
  <si>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</si>
  <si>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</si>
  <si>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</si>
  <si>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</si>
  <si>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</si>
  <si>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</si>
  <si>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</si>
  <si>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</si>
  <si>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</si>
  <si>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</si>
  <si>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</si>
  <si>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</si>
  <si>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</si>
  <si>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</si>
  <si>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</si>
  <si>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</si>
  <si>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</si>
  <si>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</si>
  <si>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</si>
  <si>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</si>
  <si>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</si>
  <si>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</si>
  <si>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</si>
  <si>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</si>
  <si>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</si>
  <si>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</si>
  <si>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</si>
  <si>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</si>
  <si>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</si>
  <si>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</si>
  <si>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</si>
  <si>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</si>
  <si>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</si>
  <si>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</si>
  <si>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</si>
  <si>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</si>
  <si>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</si>
  <si>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</si>
  <si>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</si>
  <si>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</si>
  <si>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</si>
  <si>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</si>
  <si>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</si>
  <si>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</si>
  <si>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</si>
  <si>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</si>
  <si>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</si>
  <si>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</si>
  <si>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</si>
  <si>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</si>
  <si>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</si>
  <si>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</si>
  <si>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</si>
  <si>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</si>
  <si>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</si>
  <si>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</si>
  <si>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</si>
  <si>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</si>
  <si>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</si>
  <si>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</si>
  <si>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</si>
  <si>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</si>
  <si>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</si>
  <si>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</si>
  <si>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</si>
  <si>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</si>
  <si>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</si>
  <si>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</si>
  <si>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</si>
  <si>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</si>
  <si>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</si>
  <si>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</si>
  <si>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</si>
  <si>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</si>
  <si>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</si>
  <si>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</si>
  <si>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</si>
  <si>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</si>
  <si>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</si>
  <si>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</si>
  <si>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</si>
  <si>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</si>
  <si>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</si>
  <si>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</si>
  <si>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</si>
  <si>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</si>
  <si>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</si>
  <si>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</si>
  <si>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</si>
  <si>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</si>
  <si>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</si>
  <si>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</si>
  <si>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</si>
  <si>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</si>
  <si>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</si>
  <si>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</si>
  <si>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</si>
  <si>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</si>
  <si>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</si>
  <si>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</si>
  <si>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</si>
  <si>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</si>
  <si>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</si>
  <si>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</si>
  <si>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</si>
  <si>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</si>
  <si>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</si>
  <si>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</si>
  <si>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</si>
  <si>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</si>
  <si>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</si>
  <si>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</si>
  <si>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</si>
  <si>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</si>
  <si>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</si>
  <si>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</si>
  <si>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</si>
  <si>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</si>
  <si>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</si>
  <si>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</si>
  <si>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</si>
  <si>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</si>
  <si>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</si>
  <si>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</si>
  <si>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</si>
  <si>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</si>
  <si>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</si>
  <si>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</si>
  <si>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</si>
  <si>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</si>
  <si>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</si>
  <si>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</si>
  <si>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</si>
  <si>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</si>
  <si>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</si>
  <si>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</si>
  <si>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</si>
  <si>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</si>
  <si>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</si>
  <si>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</si>
  <si>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</si>
  <si>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</si>
  <si>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</si>
  <si>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</si>
  <si>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</si>
  <si>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</si>
  <si>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</si>
  <si>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</si>
  <si>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</si>
  <si>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</si>
  <si>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</si>
  <si>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</si>
  <si>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</si>
  <si>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</si>
  <si>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</si>
  <si>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</si>
  <si>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</si>
  <si>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</si>
  <si>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</si>
  <si>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</si>
  <si>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</si>
  <si>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</si>
  <si>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</si>
  <si>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</si>
  <si>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</si>
  <si>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</si>
  <si>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</si>
  <si>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</si>
  <si>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</si>
  <si>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</si>
  <si>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</si>
  <si>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</si>
  <si>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</si>
  <si>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</si>
  <si>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</si>
  <si>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</si>
  <si>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</si>
  <si>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</si>
  <si>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</si>
  <si>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</si>
  <si>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</si>
  <si>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</si>
  <si>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</si>
  <si>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</si>
  <si>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</si>
  <si>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</si>
  <si>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</si>
  <si>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</si>
  <si>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</si>
  <si>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</si>
  <si>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</si>
  <si>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</si>
  <si>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</si>
  <si>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</si>
  <si>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</si>
  <si>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</si>
  <si>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</si>
  <si>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</si>
  <si>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</si>
  <si>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</si>
  <si>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</si>
  <si>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</si>
  <si>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</si>
  <si>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</si>
  <si>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</si>
  <si>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</si>
  <si>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</si>
  <si>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</si>
  <si>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</si>
  <si>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</si>
  <si>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</si>
  <si>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</si>
  <si>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</si>
  <si>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</si>
  <si>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</si>
  <si>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</si>
  <si>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</si>
  <si>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</si>
  <si>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</si>
  <si>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</si>
  <si>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</si>
  <si>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</si>
  <si>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</si>
  <si>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</si>
  <si>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</si>
  <si>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</si>
  <si>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</si>
  <si>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</si>
  <si>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</si>
  <si>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</si>
  <si>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</si>
  <si>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</si>
  <si>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</si>
  <si>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</si>
  <si>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</si>
  <si>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</si>
  <si>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</si>
  <si>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</si>
  <si>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</si>
  <si>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</si>
  <si>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</si>
  <si>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</si>
  <si>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</si>
  <si>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</si>
  <si>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</si>
  <si>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</si>
  <si>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</si>
  <si>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</si>
  <si>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</si>
  <si>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</si>
  <si>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</si>
  <si>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</si>
  <si>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</si>
  <si>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</si>
  <si>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</si>
  <si>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</si>
  <si>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</si>
  <si>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</si>
  <si>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</si>
  <si>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</si>
  <si>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</si>
  <si>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</si>
  <si>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</si>
  <si>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</si>
  <si>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</si>
  <si>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</si>
  <si>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</si>
  <si>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</si>
  <si>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</si>
  <si>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</si>
  <si>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</si>
  <si>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</si>
  <si>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</si>
  <si>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</si>
  <si>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</si>
  <si>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</si>
  <si>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</si>
  <si>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</si>
  <si>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</si>
  <si>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</si>
  <si>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</si>
  <si>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</si>
  <si>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</si>
  <si>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</si>
  <si>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</si>
  <si>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</si>
  <si>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</si>
  <si>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</si>
  <si>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</si>
  <si>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</si>
  <si>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</si>
  <si>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</si>
  <si>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</si>
  <si>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</si>
  <si>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</si>
  <si>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</si>
  <si>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</si>
  <si>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</si>
  <si>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</si>
  <si>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</si>
  <si>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</si>
  <si>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</si>
  <si>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</si>
  <si>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</si>
  <si>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</si>
  <si>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</si>
  <si>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</si>
  <si>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</si>
  <si>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</si>
  <si>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</si>
  <si>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</si>
  <si>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</si>
  <si>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</si>
  <si>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</si>
  <si>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</si>
  <si>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</si>
  <si>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</si>
  <si>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</si>
  <si>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</si>
  <si>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</si>
  <si>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</si>
  <si>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</si>
  <si>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</si>
  <si>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</si>
  <si>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</si>
  <si>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</si>
  <si>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</si>
  <si>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</si>
  <si>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</si>
  <si>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</si>
  <si>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</si>
  <si>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</si>
  <si>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</si>
  <si>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</si>
  <si>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</si>
  <si>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</si>
  <si>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</si>
  <si>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</si>
  <si>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</si>
  <si>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</si>
  <si>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</si>
  <si>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</si>
  <si>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</si>
  <si>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</si>
  <si>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</si>
  <si>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</si>
  <si>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</si>
  <si>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</si>
  <si>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</si>
  <si>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</si>
  <si>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</si>
  <si>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</si>
  <si>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</si>
  <si>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</si>
  <si>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</si>
  <si>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</si>
  <si>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</si>
  <si>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</si>
  <si>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</si>
  <si>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</si>
  <si>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</si>
  <si>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</si>
  <si>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</si>
  <si>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</si>
  <si>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</si>
  <si>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</si>
  <si>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</si>
  <si>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</si>
  <si>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</si>
  <si>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</si>
  <si>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</si>
  <si>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</si>
  <si>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</si>
  <si>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</si>
  <si>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</si>
  <si>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</si>
  <si>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</si>
  <si>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</si>
  <si>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</si>
  <si>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</si>
  <si>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</si>
  <si>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</si>
  <si>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</si>
  <si>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</si>
  <si>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</si>
  <si>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</si>
  <si>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</si>
  <si>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</si>
  <si>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</si>
  <si>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</si>
  <si>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</si>
  <si>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</si>
  <si>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</si>
  <si>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</si>
  <si>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</si>
  <si>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</si>
  <si>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</si>
  <si>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</si>
  <si>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</si>
  <si>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</si>
  <si>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</si>
  <si>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</si>
  <si>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</si>
  <si>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</si>
  <si>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</si>
  <si>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</si>
  <si>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</si>
  <si>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</si>
  <si>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</si>
  <si>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</si>
  <si>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</si>
  <si>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</si>
  <si>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</si>
  <si>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</si>
  <si>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</si>
  <si>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</si>
  <si>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</si>
  <si>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</si>
  <si>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</si>
  <si>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</si>
  <si>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</si>
  <si>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</si>
  <si>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</si>
  <si>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</si>
  <si>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</si>
  <si>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</si>
  <si>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</si>
  <si>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</si>
  <si>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</si>
  <si>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</si>
  <si>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</si>
  <si>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</si>
  <si>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</si>
  <si>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</si>
  <si>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</si>
  <si>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</si>
  <si>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</si>
  <si>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</si>
  <si>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</si>
  <si>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</si>
  <si>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</si>
  <si>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</si>
  <si>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</si>
  <si>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</si>
  <si>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</si>
  <si>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</si>
  <si>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</si>
  <si>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</si>
  <si>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</si>
  <si>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</si>
  <si>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</si>
  <si>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</si>
  <si>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</si>
  <si>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</si>
  <si>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</si>
  <si>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</si>
  <si>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</si>
  <si>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</si>
  <si>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</si>
  <si>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</si>
  <si>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</si>
  <si>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</si>
  <si>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</si>
  <si>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</si>
  <si>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</si>
  <si>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</si>
  <si>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</si>
  <si>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</si>
  <si>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</si>
  <si>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</si>
  <si>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</si>
  <si>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</si>
  <si>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</si>
  <si>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</si>
  <si>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</si>
  <si>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</si>
  <si>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</si>
  <si>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</si>
  <si>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</si>
  <si>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</si>
  <si>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</si>
  <si>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</si>
  <si>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</si>
  <si>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</si>
  <si>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</si>
  <si>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</si>
  <si>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</si>
  <si>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</si>
  <si>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</si>
  <si>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</si>
  <si>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</si>
  <si>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</si>
  <si>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</si>
  <si>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</si>
  <si>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</si>
  <si>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</si>
  <si>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</si>
  <si>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</si>
  <si>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</si>
  <si>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</si>
  <si>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</si>
  <si>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</si>
  <si>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</si>
  <si>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</si>
  <si>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</si>
  <si>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</si>
  <si>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</si>
  <si>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</si>
  <si>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</si>
  <si>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</si>
  <si>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</si>
  <si>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</si>
  <si>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</si>
  <si>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</si>
  <si>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</si>
  <si>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</si>
  <si>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</si>
  <si>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</si>
  <si>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</si>
  <si>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</si>
  <si>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</si>
  <si>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</si>
  <si>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</si>
  <si>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</si>
  <si>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</si>
  <si>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</si>
  <si>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</si>
  <si>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</si>
  <si>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</si>
  <si>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</si>
  <si>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</si>
  <si>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</si>
  <si>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</si>
  <si>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</si>
  <si>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</si>
  <si>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</si>
  <si>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</si>
  <si>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</si>
  <si>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</si>
  <si>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</si>
  <si>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</si>
  <si>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</si>
  <si>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</si>
  <si>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</si>
  <si>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</si>
  <si>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</si>
  <si>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</si>
  <si>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</si>
  <si>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</si>
  <si>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</si>
  <si>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</si>
  <si>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</si>
  <si>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</si>
  <si>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</si>
  <si>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</si>
  <si>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</si>
  <si>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</si>
  <si>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</si>
  <si>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</si>
  <si>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</si>
  <si>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</si>
  <si>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</si>
  <si>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</si>
  <si>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</si>
  <si>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</si>
  <si>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</si>
  <si>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</si>
  <si>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</si>
  <si>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</si>
  <si>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</si>
  <si>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</si>
  <si>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</si>
  <si>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</si>
  <si>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</si>
  <si>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</si>
  <si>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</si>
  <si>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</si>
  <si>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</si>
  <si>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</si>
  <si>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</si>
  <si>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</si>
  <si>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</si>
  <si>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</si>
  <si>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</si>
  <si>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</si>
  <si>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</si>
  <si>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</si>
  <si>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</si>
  <si>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</si>
  <si>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</si>
  <si>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</si>
  <si>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</si>
  <si>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</si>
  <si>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</si>
  <si>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</si>
  <si>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</si>
  <si>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</si>
  <si>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</si>
  <si>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</si>
  <si>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</si>
  <si>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</si>
  <si>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</si>
  <si>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</si>
  <si>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</si>
  <si>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</si>
  <si>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</si>
  <si>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</si>
  <si>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</si>
  <si>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</si>
  <si>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</si>
  <si>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</si>
  <si>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</si>
  <si>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</si>
  <si>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</si>
  <si>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</si>
  <si>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</si>
  <si>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</si>
  <si>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</si>
  <si>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</si>
  <si>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</si>
  <si>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</si>
  <si>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</si>
  <si>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</si>
  <si>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</si>
  <si>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</si>
  <si>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</si>
  <si>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</si>
  <si>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</si>
  <si>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</si>
  <si>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</si>
  <si>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</si>
  <si>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</si>
  <si>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</si>
  <si>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</si>
  <si>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</si>
  <si>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</si>
  <si>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</si>
  <si>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</si>
  <si>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</si>
  <si>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</si>
  <si>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</si>
  <si>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</si>
  <si>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</si>
  <si>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</si>
  <si>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</si>
  <si>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</si>
  <si>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</si>
  <si>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</si>
  <si>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</si>
  <si>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</si>
  <si>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</si>
  <si>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</si>
  <si>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</si>
  <si>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</si>
  <si>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</si>
  <si>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</si>
  <si>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</si>
  <si>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</si>
  <si>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</si>
  <si>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</si>
  <si>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</si>
  <si>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</si>
  <si>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</si>
  <si>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</si>
  <si>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</si>
  <si>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</si>
  <si>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</si>
  <si>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</si>
  <si>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</si>
  <si>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</si>
  <si>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</si>
  <si>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</si>
  <si>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</si>
  <si>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</si>
  <si>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</si>
  <si>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</si>
  <si>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</si>
  <si>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</si>
  <si>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</si>
  <si>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</si>
  <si>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</si>
  <si>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</si>
  <si>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</si>
  <si>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</si>
  <si>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</si>
  <si>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</si>
  <si>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</si>
  <si>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</si>
  <si>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</si>
  <si>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</si>
  <si>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</si>
  <si>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</si>
  <si>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</si>
  <si>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</si>
  <si>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</si>
  <si>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</si>
  <si>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</si>
  <si>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</si>
  <si>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</si>
  <si>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</si>
  <si>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</si>
  <si>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</si>
  <si>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</si>
  <si>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</si>
  <si>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</si>
  <si>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</si>
  <si>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</si>
  <si>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</si>
  <si>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</si>
  <si>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</si>
  <si>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</si>
  <si>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</si>
  <si>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</si>
  <si>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</si>
  <si>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</si>
  <si>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</si>
  <si>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</si>
  <si>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</si>
  <si>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</si>
  <si>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</si>
  <si>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</si>
  <si>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</si>
  <si>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</si>
  <si>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</si>
  <si>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</si>
  <si>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</si>
  <si>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</si>
  <si>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</si>
  <si>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</si>
  <si>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</si>
  <si>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</si>
  <si>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</si>
  <si>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</si>
  <si>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</si>
  <si>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</si>
  <si>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</si>
  <si>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</si>
  <si>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</si>
  <si>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</si>
  <si>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</si>
  <si>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</si>
  <si>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</si>
  <si>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</si>
  <si>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</si>
  <si>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</si>
  <si>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</si>
  <si>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</si>
  <si>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</si>
  <si>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</si>
  <si>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</si>
  <si>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</si>
  <si>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</si>
  <si>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</si>
  <si>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</si>
  <si>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</si>
  <si>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</si>
  <si>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</si>
  <si>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</si>
  <si>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</si>
  <si>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</si>
  <si>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</si>
  <si>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</si>
  <si>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</si>
  <si>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</si>
  <si>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</si>
  <si>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</si>
  <si>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</si>
  <si>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</si>
  <si>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</si>
  <si>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</si>
  <si>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</si>
  <si>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</si>
  <si>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</si>
  <si>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</si>
  <si>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</si>
  <si>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</si>
  <si>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</si>
  <si>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</si>
  <si>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</si>
  <si>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</si>
  <si>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</si>
  <si>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</si>
  <si>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</si>
  <si>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</si>
  <si>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</si>
  <si>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</si>
  <si>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</si>
  <si>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</si>
  <si>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</si>
  <si>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</si>
  <si>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</si>
  <si>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</si>
  <si>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</si>
  <si>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</si>
  <si>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</si>
  <si>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</si>
  <si>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</si>
  <si>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</si>
  <si>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</si>
  <si>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</si>
  <si>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</si>
  <si>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</si>
  <si>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</si>
  <si>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</si>
  <si>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</si>
  <si>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</si>
  <si>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</si>
  <si>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</si>
  <si>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</si>
  <si>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</si>
  <si>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</si>
  <si>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</si>
  <si>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</si>
  <si>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</si>
  <si>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</si>
  <si>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</si>
  <si>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</si>
  <si>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</si>
  <si>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</si>
  <si>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</si>
  <si>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</si>
  <si>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</si>
  <si>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</si>
  <si>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</si>
  <si>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</si>
  <si>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</si>
  <si>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</si>
  <si>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</si>
  <si>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</si>
  <si>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</si>
  <si>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</si>
  <si>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</si>
  <si>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</si>
  <si>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</si>
  <si>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</si>
  <si>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</si>
  <si>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</si>
  <si>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</si>
  <si>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</si>
  <si>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</si>
  <si>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</si>
  <si>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</si>
  <si>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</si>
  <si>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</si>
  <si>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</si>
  <si>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</si>
  <si>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</si>
  <si>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</si>
  <si>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</si>
  <si>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</si>
  <si>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</si>
  <si>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</si>
  <si>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</si>
  <si>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</si>
  <si>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</si>
  <si>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</si>
  <si>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</si>
  <si>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</si>
  <si>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</si>
  <si>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</si>
  <si>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</si>
  <si>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</si>
  <si>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</si>
  <si>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</si>
  <si>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</si>
  <si>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</si>
  <si>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</si>
  <si>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</si>
  <si>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</si>
  <si>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</si>
  <si>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</si>
  <si>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</si>
  <si>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</si>
  <si>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</si>
  <si>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</si>
  <si>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</si>
  <si>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</si>
  <si>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</si>
  <si>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</si>
  <si>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</si>
  <si>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</si>
  <si>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</si>
  <si>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</si>
  <si>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</si>
  <si>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</si>
  <si>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</si>
  <si>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</si>
  <si>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</si>
  <si>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</si>
  <si>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</si>
  <si>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</si>
  <si>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</si>
  <si>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</si>
  <si>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</si>
  <si>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</si>
  <si>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</si>
  <si>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</si>
  <si>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</si>
  <si>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</si>
  <si>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</si>
  <si>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</si>
  <si>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</si>
  <si>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</si>
  <si>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</si>
  <si>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</si>
  <si>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</si>
  <si>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</si>
  <si>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</si>
  <si>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</si>
  <si>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</si>
  <si>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</si>
  <si>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</si>
  <si>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</si>
  <si>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</si>
  <si>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</si>
  <si>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</si>
  <si>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</si>
  <si>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</si>
  <si>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</si>
  <si>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</si>
  <si>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</si>
  <si>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</si>
  <si>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</si>
  <si>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</si>
  <si>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</si>
  <si>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</si>
  <si>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</si>
  <si>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</si>
  <si>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</si>
  <si>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</si>
  <si>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</si>
  <si>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</si>
  <si>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</si>
  <si>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</si>
  <si>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</si>
  <si>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</si>
  <si>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</si>
  <si>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</si>
  <si>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</si>
  <si>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</si>
  <si>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</si>
  <si>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</si>
  <si>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</si>
  <si>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</si>
  <si>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</si>
  <si>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</si>
  <si>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</si>
  <si>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</si>
  <si>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</si>
  <si>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</si>
  <si>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</si>
  <si>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</si>
  <si>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</si>
  <si>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</si>
  <si>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</si>
  <si>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</si>
  <si>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</si>
  <si>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</si>
  <si>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</si>
  <si>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</si>
  <si>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</si>
  <si>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</si>
  <si>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</si>
  <si>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</si>
  <si>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</si>
  <si>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</si>
  <si>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</si>
  <si>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</si>
  <si>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</si>
  <si>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</si>
  <si>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</si>
  <si>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</si>
  <si>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</si>
  <si>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</si>
  <si>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</si>
  <si>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</si>
  <si>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</si>
  <si>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</si>
  <si>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</si>
  <si>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</si>
  <si>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</si>
  <si>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</si>
  <si>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</si>
  <si>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</si>
  <si>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</si>
  <si>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</si>
  <si>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</si>
  <si>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</si>
  <si>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</si>
  <si>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</si>
  <si>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</si>
  <si>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</si>
  <si>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</si>
  <si>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</si>
  <si>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</si>
  <si>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</si>
  <si>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</si>
  <si>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</si>
  <si>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</si>
  <si>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</si>
  <si>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</si>
  <si>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</si>
  <si>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</si>
  <si>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</si>
  <si>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</si>
  <si>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</si>
  <si>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</si>
  <si>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</si>
  <si>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</si>
  <si>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</si>
  <si>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</si>
  <si>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</si>
  <si>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</si>
  <si>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</si>
  <si>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</si>
  <si>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</si>
  <si>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</si>
  <si>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</si>
  <si>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</si>
  <si>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</si>
  <si>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</si>
  <si>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</si>
  <si>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</si>
  <si>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</si>
  <si>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</si>
  <si>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</si>
  <si>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</si>
  <si>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</si>
  <si>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</si>
  <si>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</si>
  <si>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</si>
  <si>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</si>
  <si>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</si>
  <si>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</si>
  <si>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</si>
  <si>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</si>
  <si>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</si>
  <si>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</si>
  <si>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</si>
  <si>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</si>
  <si>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</si>
  <si>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</si>
  <si>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</si>
  <si>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</si>
  <si>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</si>
  <si>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</si>
  <si>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</si>
  <si>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</si>
  <si>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</si>
  <si>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</si>
  <si>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</si>
  <si>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</si>
  <si>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</si>
  <si>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</si>
  <si>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</si>
  <si>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</si>
  <si>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</si>
  <si>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</si>
  <si>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</si>
  <si>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</si>
  <si>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</si>
  <si>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</si>
  <si>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</si>
  <si>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</si>
  <si>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</si>
  <si>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</si>
  <si>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</si>
  <si>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</si>
  <si>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</si>
  <si>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</si>
  <si>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</si>
  <si>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</si>
  <si>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</si>
  <si>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</si>
  <si>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</si>
  <si>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</si>
  <si>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</si>
  <si>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</si>
  <si>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</si>
  <si>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</si>
  <si>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</si>
  <si>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</si>
  <si>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</si>
  <si>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</si>
  <si>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</si>
  <si>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</si>
  <si>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</si>
  <si>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</si>
  <si>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</si>
  <si>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</si>
  <si>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</si>
  <si>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</si>
  <si>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</si>
  <si>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</si>
  <si>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</si>
  <si>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</si>
  <si>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</si>
  <si>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</si>
  <si>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</si>
  <si>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</si>
  <si>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</si>
  <si>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</si>
  <si>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</si>
  <si>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</si>
  <si>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</si>
  <si>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</si>
  <si>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</si>
  <si>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</si>
  <si>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</si>
  <si>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</si>
  <si>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</si>
  <si>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</si>
  <si>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</si>
  <si>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</si>
  <si>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</si>
  <si>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</si>
  <si>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</si>
  <si>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</si>
  <si>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</si>
  <si>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</si>
  <si>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</si>
  <si>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</si>
  <si>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</si>
  <si>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</si>
  <si>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</si>
  <si>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</si>
  <si>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</si>
  <si>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</si>
  <si>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</si>
  <si>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</si>
  <si>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</si>
  <si>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</si>
  <si>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</si>
  <si>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</si>
  <si>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</si>
  <si>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</si>
  <si>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</si>
  <si>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</si>
  <si>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</si>
  <si>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</si>
  <si>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</si>
  <si>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</si>
  <si>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</si>
  <si>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</si>
  <si>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</si>
  <si>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</si>
  <si>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</si>
  <si>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</si>
  <si>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</si>
  <si>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</si>
  <si>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</si>
  <si>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</si>
  <si>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</si>
  <si>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</si>
  <si>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</si>
  <si>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</si>
  <si>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</si>
  <si>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</si>
  <si>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</si>
  <si>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</si>
  <si>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</si>
  <si>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</si>
  <si>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</si>
  <si>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</si>
  <si>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</si>
  <si>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</si>
  <si>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</si>
  <si>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</si>
  <si>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</si>
  <si>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</si>
  <si>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</si>
  <si>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</si>
  <si>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</si>
  <si>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</si>
  <si>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</si>
  <si>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</si>
  <si>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</si>
  <si>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</si>
  <si>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</si>
  <si>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</si>
  <si>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</si>
  <si>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</si>
  <si>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</si>
  <si>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</si>
  <si>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</si>
  <si>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</si>
  <si>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</si>
  <si>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</si>
  <si>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</si>
  <si>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</si>
  <si>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</si>
  <si>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</si>
  <si>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</si>
  <si>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</si>
  <si>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</si>
  <si>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</si>
  <si>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</si>
  <si>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</si>
  <si>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</si>
  <si>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</si>
  <si>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</si>
  <si>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</si>
  <si>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</si>
  <si>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</si>
  <si>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</si>
  <si>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</si>
  <si>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</si>
  <si>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</si>
  <si>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</si>
  <si>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</si>
  <si>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</si>
  <si>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</si>
  <si>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</si>
  <si>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</si>
  <si>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</si>
  <si>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</si>
  <si>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</si>
  <si>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</si>
  <si>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</si>
  <si>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</si>
  <si>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</si>
  <si>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</si>
  <si>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</si>
  <si>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</si>
  <si>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</si>
  <si>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</si>
  <si>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</si>
  <si>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</si>
  <si>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</si>
  <si>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</si>
  <si>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</si>
  <si>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</si>
  <si>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</si>
  <si>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</si>
  <si>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</si>
  <si>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</si>
  <si>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</si>
  <si>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</si>
  <si>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</si>
  <si>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</si>
  <si>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</si>
  <si>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</si>
  <si>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</si>
  <si>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</si>
  <si>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</si>
  <si>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</si>
  <si>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</si>
  <si>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</si>
  <si>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</si>
  <si>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</si>
  <si>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</si>
  <si>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</si>
  <si>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</si>
  <si>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</si>
  <si>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</si>
  <si>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</si>
  <si>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</si>
  <si>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</si>
  <si>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</si>
  <si>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</si>
  <si>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</si>
  <si>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</si>
  <si>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</si>
  <si>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</si>
  <si>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</si>
  <si>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</si>
  <si>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</si>
  <si>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</si>
  <si>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</si>
  <si>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</si>
  <si>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</si>
  <si>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</si>
  <si>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</si>
  <si>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</si>
  <si>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</si>
  <si>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</si>
  <si>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</si>
  <si>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</si>
  <si>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</si>
  <si>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</si>
  <si>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</si>
  <si>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</si>
  <si>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</si>
  <si>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</si>
  <si>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</si>
  <si>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</si>
  <si>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</si>
  <si>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</si>
  <si>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</si>
  <si>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</si>
  <si>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</si>
  <si>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</si>
  <si>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</si>
  <si>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</si>
  <si>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</si>
  <si>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</si>
  <si>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</si>
  <si>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</si>
  <si>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</si>
  <si>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</si>
  <si>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</si>
  <si>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</si>
  <si>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</si>
  <si>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</si>
  <si>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</si>
  <si>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</si>
  <si>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</si>
  <si>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</si>
  <si>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</si>
  <si>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</si>
  <si>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</si>
  <si>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</si>
  <si>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</si>
  <si>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</si>
  <si>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</si>
  <si>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</si>
  <si>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</si>
  <si>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</si>
  <si>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</si>
  <si>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</si>
  <si>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</si>
  <si>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</si>
  <si>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</si>
  <si>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</si>
  <si>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</si>
  <si>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</si>
  <si>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</si>
  <si>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</si>
  <si>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</si>
  <si>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</si>
  <si>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</si>
  <si>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</si>
  <si>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</si>
  <si>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</si>
  <si>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</si>
  <si>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</si>
  <si>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</si>
  <si>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</si>
  <si>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</si>
  <si>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</si>
  <si>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</si>
  <si>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</si>
  <si>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</si>
  <si>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</si>
  <si>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</si>
  <si>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</si>
  <si>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</si>
  <si>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</si>
  <si>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</si>
  <si>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</si>
  <si>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</si>
  <si>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</si>
  <si>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</si>
  <si>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</si>
  <si>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</si>
  <si>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</si>
  <si>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</si>
  <si>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</si>
  <si>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</si>
  <si>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</si>
  <si>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</si>
  <si>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</si>
  <si>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</si>
  <si>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</si>
  <si>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</si>
  <si>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</si>
  <si>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</si>
  <si>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</si>
  <si>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</si>
  <si>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</si>
  <si>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</si>
  <si>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</si>
  <si>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</si>
  <si>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</si>
  <si>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</si>
  <si>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</si>
  <si>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</si>
  <si>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</si>
  <si>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</si>
  <si>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</si>
  <si>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</si>
  <si>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</si>
  <si>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</si>
  <si>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</si>
  <si>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</si>
  <si>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</si>
  <si>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</si>
  <si>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</si>
  <si>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</si>
  <si>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</si>
  <si>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</si>
  <si>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</si>
  <si>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</si>
  <si>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</si>
  <si>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</si>
  <si>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</si>
  <si>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</si>
  <si>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</si>
  <si>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</si>
  <si>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</si>
  <si>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</si>
  <si>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</si>
  <si>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</si>
  <si>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</si>
  <si>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</si>
  <si>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</si>
  <si>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</si>
  <si>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</si>
  <si>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</si>
  <si>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</si>
  <si>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</si>
  <si>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</si>
  <si>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</si>
  <si>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</si>
  <si>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</si>
  <si>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</si>
  <si>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</si>
  <si>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</si>
  <si>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</si>
  <si>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</si>
  <si>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</si>
  <si>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</si>
  <si>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</si>
  <si>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</si>
  <si>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</si>
  <si>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</si>
  <si>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</si>
  <si>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</si>
  <si>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</si>
  <si>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</si>
  <si>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</si>
  <si>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</si>
  <si>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</si>
  <si>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</si>
  <si>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</si>
  <si>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</si>
  <si>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</si>
  <si>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</si>
  <si>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</si>
  <si>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</si>
  <si>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</si>
  <si>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</si>
  <si>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</si>
  <si>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</si>
  <si>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</si>
  <si>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</si>
  <si>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</si>
  <si>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</si>
  <si>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</si>
  <si>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</si>
  <si>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</si>
  <si>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</si>
  <si>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</si>
  <si>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</si>
  <si>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</si>
  <si>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</si>
  <si>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</si>
  <si>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</si>
  <si>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</si>
  <si>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</si>
  <si>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</si>
  <si>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</si>
  <si>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</si>
  <si>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</si>
  <si>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</si>
  <si>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</si>
  <si>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</si>
  <si>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</si>
  <si>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</si>
  <si>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</si>
  <si>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</si>
  <si>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</si>
  <si>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</si>
  <si>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</si>
  <si>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</si>
  <si>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</si>
  <si>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</si>
  <si>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</si>
  <si>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</si>
  <si>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</si>
  <si>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</si>
  <si>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</si>
  <si>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</si>
  <si>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</si>
  <si>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</si>
  <si>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</si>
  <si>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</si>
  <si>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</si>
  <si>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</si>
  <si>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</si>
  <si>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</si>
  <si>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</si>
  <si>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</si>
  <si>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</si>
  <si>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</si>
  <si>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</si>
  <si>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</si>
  <si>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</si>
  <si>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</si>
  <si>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</si>
  <si>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</si>
  <si>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</si>
  <si>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</si>
  <si>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</si>
  <si>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</si>
  <si>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</si>
  <si>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</si>
  <si>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</si>
  <si>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</si>
  <si>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</si>
  <si>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</si>
  <si>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</si>
  <si>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</si>
  <si>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</si>
  <si>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</si>
  <si>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</si>
  <si>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</si>
  <si>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</si>
  <si>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</si>
  <si>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</si>
  <si>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</si>
  <si>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</si>
  <si>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</si>
  <si>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</si>
  <si>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</si>
  <si>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</si>
  <si>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</si>
  <si>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</si>
  <si>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</si>
  <si>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</si>
  <si>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</si>
  <si>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</si>
  <si>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</si>
  <si>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</si>
  <si>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</si>
  <si>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</si>
  <si>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</si>
  <si>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</si>
  <si>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</si>
  <si>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</si>
  <si>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</si>
  <si>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</si>
  <si>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</si>
  <si>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</si>
  <si>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</si>
  <si>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</si>
  <si>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</si>
  <si>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</si>
  <si>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</si>
  <si>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</si>
  <si>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</si>
  <si>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</si>
  <si>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</si>
  <si>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</si>
  <si>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</si>
  <si>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</si>
  <si>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</si>
  <si>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</si>
  <si>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</si>
  <si>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</si>
  <si>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</si>
  <si>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</si>
  <si>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</si>
  <si>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</si>
  <si>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</si>
  <si>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</si>
  <si>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</si>
  <si>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</si>
  <si>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</si>
  <si>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</si>
  <si>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</si>
  <si>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</si>
  <si>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</si>
  <si>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</si>
  <si>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</si>
  <si>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</si>
  <si>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</si>
  <si>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</si>
  <si>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</si>
  <si>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</si>
  <si>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</si>
  <si>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</si>
  <si>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</si>
  <si>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</si>
  <si>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</si>
  <si>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</si>
  <si>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</si>
  <si>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</si>
  <si>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</si>
  <si>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</si>
  <si>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</si>
  <si>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</si>
  <si>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</si>
  <si>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</si>
  <si>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</si>
  <si>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</si>
  <si>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</si>
  <si>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</si>
  <si>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</si>
  <si>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</si>
  <si>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</si>
  <si>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</si>
  <si>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</si>
  <si>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</si>
  <si>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</si>
  <si>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</si>
  <si>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</si>
  <si>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</si>
  <si>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</si>
  <si>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</si>
  <si>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</si>
  <si>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</si>
  <si>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</si>
  <si>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</si>
  <si>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</si>
  <si>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</si>
  <si>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</si>
  <si>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</si>
  <si>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</si>
  <si>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</si>
  <si>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</si>
  <si>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</si>
  <si>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</si>
  <si>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</si>
  <si>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</si>
  <si>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</si>
  <si>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</si>
  <si>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</si>
  <si>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</si>
  <si>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</si>
  <si>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</si>
  <si>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</si>
  <si>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</si>
  <si>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</si>
  <si>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</si>
  <si>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</si>
  <si>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</si>
  <si>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</si>
  <si>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</si>
  <si>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</si>
  <si>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</si>
  <si>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</si>
  <si>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</si>
  <si>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</si>
  <si>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</si>
  <si>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</si>
  <si>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</si>
  <si>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</si>
  <si>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</si>
  <si>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</si>
  <si>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</si>
  <si>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</si>
  <si>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</si>
  <si>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</si>
  <si>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</si>
  <si>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</si>
  <si>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</si>
  <si>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</si>
  <si>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</si>
  <si>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</si>
  <si>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</si>
  <si>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</si>
  <si>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</si>
  <si>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</si>
  <si>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</si>
  <si>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</si>
  <si>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</si>
  <si>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</si>
  <si>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</si>
  <si>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</si>
  <si>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</si>
  <si>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</si>
  <si>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</si>
  <si>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</si>
  <si>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</si>
  <si>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</si>
  <si>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</si>
  <si>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</si>
  <si>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</si>
  <si>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</si>
  <si>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</si>
  <si>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</si>
  <si>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</si>
  <si>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</si>
  <si>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</si>
  <si>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</si>
  <si>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</si>
  <si>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</si>
  <si>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</si>
  <si>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</si>
  <si>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</si>
  <si>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</si>
  <si>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</si>
  <si>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</si>
  <si>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</si>
  <si>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</si>
  <si>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</si>
  <si>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</si>
  <si>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</si>
  <si>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</si>
  <si>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</si>
  <si>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</si>
  <si>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</si>
  <si>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</si>
  <si>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</si>
  <si>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</si>
  <si>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</si>
  <si>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</si>
  <si>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</si>
  <si>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</si>
  <si>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</si>
  <si>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</si>
  <si>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</si>
  <si>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</si>
  <si>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</si>
  <si>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</si>
  <si>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</si>
  <si>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</si>
  <si>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</si>
  <si>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</si>
  <si>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</si>
  <si>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</si>
  <si>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</si>
  <si>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</si>
  <si>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</si>
  <si>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</si>
  <si>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</si>
  <si>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</si>
  <si>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</si>
  <si>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</si>
  <si>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</si>
  <si>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</si>
  <si>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</si>
  <si>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</si>
  <si>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</si>
  <si>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</si>
  <si>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</si>
  <si>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</si>
  <si>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</si>
  <si>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</si>
  <si>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</si>
  <si>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</si>
  <si>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</si>
  <si>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</si>
  <si>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</si>
  <si>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</si>
  <si>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</si>
  <si>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</si>
  <si>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</si>
  <si>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</si>
  <si>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</si>
  <si>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</si>
  <si>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</si>
  <si>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</si>
  <si>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</si>
  <si>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</si>
  <si>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</si>
  <si>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</si>
  <si>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</si>
  <si>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</si>
  <si>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</si>
  <si>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</si>
  <si>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</si>
  <si>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</si>
  <si>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</si>
  <si>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</si>
  <si>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</si>
  <si>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</si>
  <si>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</si>
  <si>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</si>
  <si>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</si>
  <si>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</si>
  <si>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</si>
  <si>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</si>
  <si>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</si>
  <si>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</si>
  <si>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</si>
  <si>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</si>
  <si>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</si>
  <si>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</si>
  <si>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</si>
  <si>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</si>
  <si>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</si>
  <si>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</si>
  <si>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</si>
  <si>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</si>
  <si>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</si>
  <si>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</si>
  <si>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</si>
  <si>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</si>
  <si>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</si>
  <si>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</si>
  <si>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</si>
  <si>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</si>
  <si>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</si>
  <si>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</si>
  <si>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</si>
  <si>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</si>
  <si>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</si>
  <si>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</si>
  <si>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</si>
  <si>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</si>
  <si>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</si>
  <si>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</si>
  <si>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</si>
  <si>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</si>
  <si>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</si>
  <si>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</si>
  <si>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</si>
  <si>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</si>
  <si>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</si>
  <si>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</si>
  <si>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</si>
  <si>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</si>
  <si>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</si>
  <si>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</si>
  <si>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</si>
  <si>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</si>
  <si>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</si>
  <si>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</si>
  <si>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</si>
  <si>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</si>
  <si>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</si>
  <si>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</si>
  <si>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</si>
  <si>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</si>
  <si>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</si>
  <si>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</si>
  <si>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</si>
  <si>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</si>
  <si>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</si>
  <si>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</si>
  <si>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</si>
  <si>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</si>
  <si>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</si>
  <si>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</si>
  <si>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</si>
  <si>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</si>
  <si>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</si>
  <si>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</si>
  <si>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</si>
  <si>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</si>
  <si>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</si>
  <si>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</si>
  <si>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</si>
  <si>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</si>
  <si>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</si>
  <si>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</si>
  <si>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</si>
  <si>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</si>
  <si>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</si>
  <si>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</si>
  <si>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</si>
  <si>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</si>
  <si>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</si>
  <si>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</si>
  <si>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</si>
  <si>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</si>
  <si>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</si>
  <si>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</si>
  <si>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</si>
  <si>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</si>
  <si>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</si>
  <si>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</si>
  <si>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</si>
  <si>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</si>
  <si>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</si>
  <si>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</si>
  <si>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</si>
  <si>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</si>
  <si>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</si>
  <si>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</si>
  <si>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</si>
  <si>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</si>
  <si>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</si>
  <si>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</si>
  <si>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</si>
  <si>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</si>
  <si>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</si>
  <si>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</si>
  <si>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</si>
  <si>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</si>
  <si>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</si>
  <si>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</si>
  <si>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</si>
  <si>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</si>
  <si>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</si>
  <si>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</si>
  <si>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</si>
  <si>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</si>
  <si>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</si>
  <si>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</si>
  <si>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</si>
  <si>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</si>
  <si>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</si>
  <si>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</si>
  <si>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</si>
  <si>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</si>
  <si>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</si>
  <si>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</si>
  <si>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</si>
  <si>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</si>
  <si>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</si>
  <si>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</si>
  <si>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</si>
  <si>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</si>
  <si>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</si>
  <si>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</si>
  <si>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</si>
  <si>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</si>
  <si>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</si>
  <si>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</si>
  <si>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</si>
  <si>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</si>
  <si>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</si>
  <si>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</si>
  <si>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</si>
  <si>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</si>
  <si>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</si>
  <si>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</si>
  <si>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</si>
  <si>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</si>
  <si>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</si>
  <si>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</si>
  <si>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</si>
  <si>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</si>
  <si>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</si>
  <si>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</si>
  <si>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</si>
  <si>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</si>
  <si>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</si>
  <si>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</si>
  <si>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</si>
  <si>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</si>
  <si>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</si>
  <si>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</si>
  <si>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</si>
  <si>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</si>
  <si>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</si>
  <si>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</si>
  <si>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</si>
  <si>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</si>
  <si>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</si>
  <si>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</si>
  <si>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</si>
  <si>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</si>
  <si>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</si>
  <si>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</si>
  <si>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</si>
  <si>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</si>
  <si>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</si>
  <si>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</si>
  <si>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</si>
  <si>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</si>
  <si>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</si>
  <si>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</si>
  <si>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</si>
  <si>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</si>
  <si>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</si>
  <si>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</si>
  <si>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</si>
  <si>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</si>
  <si>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</si>
  <si>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</si>
  <si>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</si>
  <si>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</si>
  <si>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</si>
  <si>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</si>
  <si>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</si>
  <si>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</si>
  <si>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</si>
  <si>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</si>
  <si>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</si>
  <si>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</si>
  <si>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</si>
  <si>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</si>
  <si>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</si>
  <si>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</si>
  <si>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</si>
  <si>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</si>
  <si>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</si>
  <si>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</si>
  <si>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</si>
  <si>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</si>
  <si>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</si>
  <si>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</si>
  <si>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</si>
  <si>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</si>
  <si>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</si>
  <si>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</si>
  <si>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</si>
  <si>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</si>
  <si>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</si>
  <si>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</si>
  <si>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</si>
  <si>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</si>
  <si>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</si>
  <si>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</si>
  <si>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</si>
  <si>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</si>
  <si>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</si>
  <si>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</si>
  <si>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</si>
  <si>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</si>
  <si>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</si>
  <si>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</si>
  <si>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</si>
  <si>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</si>
  <si>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</si>
  <si>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</si>
  <si>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</si>
  <si>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</si>
  <si>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</si>
  <si>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</si>
  <si>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</si>
  <si>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</si>
  <si>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</si>
  <si>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</si>
  <si>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</si>
  <si>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</si>
  <si>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</si>
  <si>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</si>
  <si>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</si>
  <si>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</si>
  <si>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</si>
  <si>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</si>
  <si>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</si>
  <si>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</si>
  <si>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</si>
  <si>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</si>
  <si>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</si>
  <si>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</si>
  <si>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</si>
  <si>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</si>
  <si>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</si>
  <si>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</si>
  <si>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</si>
  <si>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</si>
  <si>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</si>
  <si>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</si>
  <si>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</si>
  <si>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</si>
  <si>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</si>
  <si>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</si>
  <si>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</si>
  <si>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</si>
  <si>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</si>
  <si>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</si>
  <si>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</si>
  <si>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</si>
  <si>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</si>
  <si>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</si>
  <si>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</si>
  <si>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</si>
  <si>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</si>
  <si>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</si>
  <si>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</si>
  <si>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</si>
  <si>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</si>
  <si>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</si>
  <si>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</si>
  <si>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</si>
  <si>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</si>
  <si>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</si>
  <si>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</si>
  <si>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</si>
  <si>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</si>
  <si>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</si>
  <si>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</si>
  <si>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</si>
  <si>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</si>
  <si>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</si>
  <si>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</si>
  <si>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</si>
  <si>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</si>
  <si>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</si>
  <si>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</si>
  <si>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</si>
  <si>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</si>
  <si>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</si>
  <si>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</si>
  <si>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</si>
  <si>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</si>
  <si>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</si>
  <si>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</si>
  <si>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</si>
  <si>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</si>
  <si>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</si>
  <si>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</si>
  <si>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</si>
  <si>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</si>
  <si>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</si>
  <si>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</si>
  <si>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</si>
  <si>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</si>
  <si>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</si>
  <si>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</si>
  <si>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</si>
  <si>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</si>
  <si>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</si>
  <si>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</si>
  <si>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</si>
  <si>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</si>
  <si>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</si>
  <si>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</si>
  <si>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</si>
  <si>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</si>
  <si>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</si>
  <si>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</si>
  <si>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</si>
  <si>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</si>
  <si>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</si>
  <si>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</si>
  <si>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</si>
  <si>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</si>
  <si>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</si>
  <si>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</si>
  <si>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</si>
  <si>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</si>
  <si>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</si>
  <si>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</si>
  <si>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</si>
  <si>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</si>
  <si>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</si>
  <si>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</si>
  <si>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</si>
  <si>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</si>
  <si>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</si>
  <si>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</si>
  <si>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</si>
  <si>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</si>
  <si>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</si>
  <si>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</si>
  <si>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</si>
  <si>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</si>
  <si>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</si>
  <si>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</si>
  <si>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</si>
  <si>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</si>
  <si>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</si>
  <si>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</si>
  <si>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</si>
  <si>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</si>
  <si>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</si>
  <si>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</si>
  <si>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</si>
  <si>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</si>
  <si>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</si>
  <si>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</si>
  <si>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</si>
  <si>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</si>
  <si>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</si>
  <si>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</si>
  <si>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</si>
  <si>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</si>
  <si>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</si>
  <si>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</si>
  <si>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</si>
  <si>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</si>
  <si>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</si>
  <si>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</si>
  <si>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</si>
  <si>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</si>
  <si>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</si>
  <si>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</si>
  <si>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</si>
  <si>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</si>
  <si>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</si>
  <si>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</si>
  <si>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</si>
  <si>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</si>
  <si>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</si>
  <si>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</si>
  <si>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</si>
  <si>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</si>
  <si>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</si>
  <si>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</si>
  <si>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</si>
  <si>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</si>
  <si>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</si>
  <si>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</si>
  <si>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</si>
  <si>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</si>
  <si>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</si>
  <si>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</si>
  <si>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</si>
  <si>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</si>
  <si>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</si>
  <si>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</si>
  <si>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</si>
  <si>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</si>
  <si>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</si>
  <si>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</si>
  <si>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</si>
  <si>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</si>
  <si>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</si>
  <si>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</si>
  <si>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</si>
  <si>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</si>
  <si>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</si>
  <si>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</si>
  <si>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</si>
  <si>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</si>
  <si>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</si>
  <si>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</si>
  <si>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</si>
  <si>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</si>
  <si>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</si>
  <si>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</si>
  <si>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</si>
  <si>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</si>
  <si>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</si>
  <si>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</si>
  <si>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</si>
  <si>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</si>
  <si>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</si>
  <si>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</si>
  <si>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</si>
  <si>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</si>
  <si>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</si>
  <si>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</si>
  <si>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</si>
  <si>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</si>
  <si>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</si>
  <si>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</si>
  <si>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</si>
  <si>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</si>
  <si>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</si>
  <si>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</si>
  <si>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</si>
  <si>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</si>
  <si>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</si>
  <si>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</si>
  <si>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</si>
  <si>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</si>
  <si>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</si>
  <si>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</si>
  <si>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</si>
  <si>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</si>
  <si>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</si>
  <si>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</si>
  <si>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</si>
  <si>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</si>
  <si>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</si>
  <si>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</si>
  <si>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</si>
  <si>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</si>
  <si>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</si>
  <si>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</si>
  <si>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</si>
  <si>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</si>
  <si>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</si>
  <si>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</si>
  <si>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</si>
  <si>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</si>
  <si>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</si>
  <si>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</si>
  <si>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</si>
  <si>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</si>
  <si>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</si>
  <si>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</si>
  <si>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</si>
  <si>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</si>
  <si>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</si>
  <si>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</si>
  <si>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</si>
  <si>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</si>
  <si>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</si>
  <si>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</si>
  <si>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</si>
  <si>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</si>
  <si>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</si>
  <si>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</si>
  <si>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</si>
  <si>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</si>
  <si>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</si>
  <si>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</si>
  <si>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</si>
  <si>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</si>
  <si>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</si>
  <si>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</si>
  <si>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</si>
  <si>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</si>
  <si>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</si>
  <si>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</si>
  <si>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</si>
  <si>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</si>
  <si>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</si>
  <si>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</si>
  <si>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</si>
  <si>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</si>
  <si>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</si>
  <si>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</si>
  <si>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</si>
  <si>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</si>
  <si>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</si>
  <si>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</si>
  <si>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</si>
  <si>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</si>
  <si>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</si>
  <si>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</si>
  <si>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</si>
  <si>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</si>
  <si>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</si>
  <si>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</si>
  <si>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</si>
  <si>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</si>
  <si>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</si>
  <si>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</si>
  <si>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</si>
  <si>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</si>
  <si>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</si>
  <si>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</si>
  <si>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</si>
  <si>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</si>
  <si>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</si>
  <si>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</si>
  <si>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</si>
  <si>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</si>
  <si>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</si>
  <si>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</si>
  <si>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</si>
  <si>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</si>
  <si>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</si>
  <si>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</si>
  <si>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</si>
  <si>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</si>
  <si>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</si>
  <si>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</si>
  <si>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</si>
  <si>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</si>
  <si>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</si>
  <si>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</si>
  <si>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</si>
  <si>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</si>
  <si>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</si>
  <si>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</si>
  <si>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</si>
  <si>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</si>
  <si>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</si>
  <si>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</si>
  <si>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</si>
  <si>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</si>
  <si>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</si>
  <si>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</si>
  <si>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</si>
  <si>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</si>
  <si>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</si>
  <si>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</si>
  <si>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</si>
  <si>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</si>
  <si>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</si>
  <si>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</si>
  <si>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</si>
  <si>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</si>
  <si>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</si>
  <si>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</si>
  <si>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</si>
  <si>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</si>
  <si>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</si>
  <si>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</si>
  <si>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</si>
  <si>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</si>
  <si>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</si>
  <si>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</si>
  <si>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</si>
  <si>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</si>
  <si>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</si>
  <si>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</si>
  <si>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</si>
  <si>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</si>
  <si>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</si>
  <si>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</si>
  <si>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</si>
  <si>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</si>
  <si>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</si>
  <si>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</si>
  <si>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</si>
  <si>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</si>
  <si>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</si>
  <si>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</si>
  <si>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</si>
  <si>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</si>
  <si>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</si>
  <si>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</si>
  <si>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</si>
  <si>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</si>
  <si>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</si>
  <si>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</si>
  <si>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</si>
  <si>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</si>
  <si>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</si>
  <si>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</si>
  <si>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</si>
  <si>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</si>
  <si>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</si>
  <si>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</si>
  <si>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</si>
  <si>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</si>
  <si>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</si>
  <si>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</si>
  <si>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</si>
  <si>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</si>
  <si>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</si>
  <si>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</si>
  <si>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</si>
  <si>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</si>
  <si>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</si>
  <si>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</si>
  <si>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</si>
  <si>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</si>
  <si>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</si>
  <si>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</si>
  <si>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</si>
  <si>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</si>
  <si>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</si>
  <si>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</si>
  <si>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</si>
  <si>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</si>
  <si>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</si>
  <si>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</si>
  <si>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</si>
  <si>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</si>
  <si>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</si>
  <si>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</si>
  <si>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</si>
  <si>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</si>
  <si>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</si>
  <si>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</si>
  <si>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</si>
  <si>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</si>
  <si>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</si>
  <si>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</si>
  <si>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</si>
  <si>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</si>
  <si>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</si>
  <si>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</si>
  <si>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</si>
  <si>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</si>
  <si>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</si>
  <si>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</si>
  <si>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</si>
  <si>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</si>
  <si>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</si>
  <si>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</si>
  <si>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</si>
  <si>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</si>
  <si>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</si>
  <si>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</si>
  <si>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</si>
  <si>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</si>
  <si>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</si>
  <si>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</si>
  <si>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</si>
  <si>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</si>
  <si>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</si>
  <si>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</si>
  <si>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</si>
  <si>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</si>
  <si>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</si>
  <si>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</si>
  <si>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</si>
  <si>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</si>
  <si>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</si>
  <si>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</si>
  <si>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</si>
  <si>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</si>
  <si>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</si>
  <si>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</si>
  <si>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</si>
  <si>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</si>
  <si>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</si>
  <si>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</si>
  <si>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</si>
  <si>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</si>
  <si>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</si>
  <si>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</si>
  <si>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</si>
  <si>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</si>
  <si>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</si>
  <si>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</si>
  <si>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</si>
  <si>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</si>
  <si>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</si>
  <si>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</si>
  <si>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</si>
  <si>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</si>
  <si>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</si>
  <si>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</si>
  <si>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</si>
  <si>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</si>
  <si>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</si>
  <si>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</si>
  <si>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</si>
  <si>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</si>
  <si>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</si>
  <si>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</si>
  <si>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</si>
  <si>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</si>
  <si>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</si>
  <si>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</si>
  <si>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</si>
  <si>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</si>
  <si>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</si>
  <si>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</si>
  <si>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</si>
  <si>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</si>
  <si>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</si>
  <si>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</si>
  <si>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</si>
  <si>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</si>
  <si>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</si>
  <si>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</si>
  <si>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</si>
  <si>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</si>
  <si>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</si>
  <si>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</si>
  <si>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</si>
  <si>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</si>
  <si>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</si>
  <si>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</si>
  <si>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</si>
  <si>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</si>
  <si>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</si>
  <si>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</si>
  <si>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</si>
  <si>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</si>
  <si>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</si>
  <si>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</si>
  <si>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</si>
  <si>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</si>
  <si>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</si>
  <si>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</si>
  <si>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</si>
  <si>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</si>
  <si>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</si>
  <si>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</si>
  <si>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</si>
  <si>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</si>
  <si>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</si>
  <si>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</si>
  <si>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</si>
  <si>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</si>
  <si>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</si>
  <si>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</si>
  <si>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</si>
  <si>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</si>
  <si>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</si>
  <si>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</si>
  <si>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</si>
  <si>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</si>
  <si>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</si>
  <si>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</si>
  <si>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</si>
  <si>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</si>
  <si>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</si>
  <si>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</si>
  <si>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</si>
  <si>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</si>
  <si>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</si>
  <si>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</si>
  <si>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</si>
  <si>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</si>
  <si>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</si>
  <si>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</si>
  <si>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</si>
  <si>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</si>
  <si>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</si>
  <si>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</si>
  <si>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</si>
  <si>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</si>
  <si>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</si>
  <si>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</si>
  <si>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</si>
  <si>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</si>
  <si>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</si>
  <si>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</si>
  <si>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</si>
  <si>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</si>
  <si>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</si>
  <si>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</si>
  <si>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</si>
  <si>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</si>
  <si>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</si>
  <si>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</si>
  <si>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</si>
  <si>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</si>
  <si>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</si>
  <si>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</si>
  <si>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</si>
  <si>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</si>
  <si>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</si>
  <si>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</si>
  <si>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</si>
  <si>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</si>
  <si>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</si>
  <si>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</si>
  <si>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</si>
  <si>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</si>
  <si>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</si>
  <si>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</si>
  <si>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</si>
  <si>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</si>
  <si>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</si>
  <si>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</si>
  <si>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</si>
  <si>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</si>
  <si>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</si>
  <si>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</si>
  <si>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</si>
  <si>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</si>
  <si>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</si>
  <si>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</si>
  <si>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</si>
  <si>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</si>
  <si>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</si>
  <si>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</si>
  <si>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</si>
  <si>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</si>
  <si>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</si>
  <si>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</si>
  <si>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</si>
  <si>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</si>
  <si>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</si>
  <si>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</si>
  <si>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</si>
  <si>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</si>
  <si>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</si>
  <si>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</si>
  <si>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</si>
  <si>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</si>
  <si>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</si>
  <si>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</si>
  <si>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</si>
  <si>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</si>
  <si>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</si>
  <si>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</si>
  <si>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</si>
  <si>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</si>
  <si>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</si>
  <si>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</si>
  <si>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</si>
  <si>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</si>
  <si>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</si>
  <si>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</si>
  <si>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</si>
  <si>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</si>
  <si>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</si>
  <si>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</si>
  <si>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</si>
  <si>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</si>
  <si>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</si>
  <si>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</si>
  <si>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</si>
  <si>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</si>
  <si>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</si>
  <si>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</si>
  <si>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</si>
  <si>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</si>
  <si>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</si>
  <si>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</si>
  <si>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</si>
  <si>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</si>
  <si>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</si>
  <si>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</si>
  <si>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</si>
  <si>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</si>
  <si>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</si>
  <si>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</si>
  <si>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</si>
  <si>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</si>
  <si>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</si>
  <si>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</si>
  <si>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</si>
  <si>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</si>
  <si>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</si>
  <si>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</si>
  <si>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</si>
  <si>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</si>
  <si>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</si>
  <si>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</si>
  <si>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</si>
  <si>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</si>
  <si>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</si>
  <si>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</si>
  <si>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</si>
  <si>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</si>
  <si>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</si>
  <si>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</si>
  <si>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</si>
  <si>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</si>
  <si>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</si>
  <si>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</si>
  <si>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</si>
  <si>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</si>
  <si>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</si>
  <si>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</si>
  <si>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</si>
  <si>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</si>
  <si>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</si>
  <si>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</si>
  <si>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</si>
  <si>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</si>
  <si>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</si>
  <si>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</si>
  <si>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</si>
  <si>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</si>
  <si>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</si>
  <si>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</si>
  <si>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</si>
  <si>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</si>
  <si>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</si>
  <si>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</si>
  <si>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</si>
  <si>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</si>
  <si>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</si>
  <si>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</si>
  <si>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</si>
  <si>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</si>
  <si>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</si>
  <si>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</si>
  <si>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</si>
  <si>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</si>
  <si>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</si>
  <si>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</si>
  <si>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</si>
  <si>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</si>
  <si>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</si>
  <si>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</si>
  <si>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</si>
  <si>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</si>
  <si>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</si>
  <si>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</si>
  <si>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</si>
  <si>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</si>
  <si>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</si>
  <si>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</si>
  <si>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</si>
  <si>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</si>
  <si>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</si>
  <si>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</si>
  <si>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</si>
  <si>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</si>
  <si>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</si>
  <si>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</si>
  <si>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</si>
  <si>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</si>
  <si>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</si>
  <si>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</si>
  <si>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</si>
  <si>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</si>
  <si>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</si>
  <si>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</si>
  <si>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</si>
  <si>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</si>
  <si>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</si>
  <si>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</si>
  <si>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</si>
  <si>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</si>
  <si>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</si>
  <si>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</si>
  <si>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</si>
  <si>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</si>
  <si>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</si>
  <si>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</si>
  <si>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</si>
  <si>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</si>
  <si>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</si>
  <si>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</si>
  <si>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</si>
  <si>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</si>
  <si>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</si>
  <si>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</si>
  <si>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</si>
  <si>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</si>
  <si>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</si>
  <si>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</si>
  <si>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</si>
  <si>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</si>
  <si>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</si>
  <si>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</si>
  <si>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</si>
  <si>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</si>
  <si>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</si>
  <si>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</si>
  <si>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</si>
  <si>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</si>
  <si>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</si>
  <si>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</si>
  <si>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</si>
  <si>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</si>
  <si>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</si>
  <si>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</si>
  <si>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</si>
  <si>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</si>
  <si>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</si>
  <si>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</si>
  <si>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</si>
  <si>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</si>
  <si>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</si>
  <si>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</si>
  <si>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</si>
  <si>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</si>
  <si>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</si>
  <si>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</si>
  <si>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</si>
  <si>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</si>
  <si>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</si>
  <si>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</si>
  <si>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</si>
  <si>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</si>
  <si>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</si>
  <si>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</si>
  <si>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</si>
  <si>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</si>
  <si>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</si>
  <si>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</si>
  <si>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</si>
  <si>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</si>
  <si>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</si>
  <si>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</si>
  <si>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</si>
  <si>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</si>
  <si>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</si>
  <si>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</si>
  <si>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</si>
  <si>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</si>
  <si>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</si>
  <si>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</si>
  <si>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</si>
  <si>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</si>
  <si>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</si>
  <si>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</si>
  <si>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</si>
  <si>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</si>
  <si>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</si>
  <si>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</si>
  <si>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</si>
  <si>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</si>
  <si>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</si>
  <si>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</si>
  <si>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</si>
  <si>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</si>
  <si>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</si>
  <si>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</si>
  <si>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</si>
  <si>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</si>
  <si>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</si>
  <si>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</si>
  <si>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</si>
  <si>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</si>
  <si>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</si>
  <si>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</si>
  <si>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</si>
  <si>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</si>
  <si>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</si>
  <si>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</si>
  <si>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</si>
  <si>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</si>
  <si>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</si>
  <si>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</si>
  <si>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</si>
  <si>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</si>
  <si>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</si>
  <si>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</si>
  <si>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</si>
  <si>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</si>
  <si>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</si>
  <si>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</si>
  <si>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</si>
  <si>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</si>
  <si>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</si>
  <si>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</si>
  <si>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</si>
  <si>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</si>
  <si>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</si>
  <si>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</si>
  <si>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</si>
  <si>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</si>
  <si>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</si>
  <si>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</si>
  <si>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</si>
  <si>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</si>
  <si>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</si>
  <si>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</si>
  <si>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</si>
  <si>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</si>
  <si>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</si>
  <si>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</si>
  <si>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</si>
  <si>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</si>
  <si>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</si>
  <si>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</si>
  <si>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</si>
  <si>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</si>
  <si>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</si>
  <si>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</si>
  <si>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</si>
  <si>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</si>
  <si>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</si>
  <si>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</si>
  <si>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</si>
  <si>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</si>
  <si>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</si>
  <si>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</si>
  <si>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</si>
  <si>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</si>
  <si>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</si>
  <si>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</si>
  <si>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</si>
  <si>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</si>
  <si>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</si>
  <si>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</si>
  <si>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</si>
  <si>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</si>
  <si>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</si>
  <si>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</si>
  <si>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</si>
  <si>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</si>
  <si>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</si>
  <si>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</si>
  <si>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</si>
  <si>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</si>
  <si>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</si>
  <si>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</si>
  <si>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</si>
  <si>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</si>
  <si>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</si>
  <si>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</si>
  <si>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</si>
  <si>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</si>
  <si>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</si>
  <si>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</si>
  <si>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</si>
  <si>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</si>
  <si>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</si>
  <si>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</si>
  <si>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</si>
  <si>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</si>
  <si>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</si>
  <si>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</si>
  <si>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</si>
  <si>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</si>
  <si>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</si>
  <si>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</si>
  <si>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</si>
  <si>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</si>
  <si>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</si>
  <si>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</si>
  <si>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</si>
  <si>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</si>
  <si>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</si>
  <si>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</si>
  <si>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</si>
  <si>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</si>
  <si>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</si>
  <si>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</si>
  <si>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</si>
  <si>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</si>
  <si>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</si>
  <si>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</si>
  <si>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</si>
  <si>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</si>
  <si>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</si>
  <si>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</si>
  <si>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</si>
  <si>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</si>
  <si>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</si>
  <si>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</si>
  <si>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</si>
  <si>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</si>
  <si>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</si>
  <si>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</si>
  <si>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</si>
  <si>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</si>
  <si>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</si>
  <si>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</si>
  <si>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</si>
  <si>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</si>
  <si>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</si>
  <si>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</si>
  <si>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</si>
  <si>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</si>
  <si>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</si>
  <si>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</si>
  <si>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</si>
  <si>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</si>
  <si>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</si>
  <si>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</si>
  <si>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</si>
  <si>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</si>
  <si>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</si>
  <si>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</si>
  <si>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</si>
  <si>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</si>
  <si>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</si>
  <si>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</si>
  <si>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</si>
  <si>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</si>
  <si>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</si>
  <si>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</si>
  <si>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</si>
  <si>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</si>
  <si>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</si>
  <si>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</si>
  <si>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</si>
  <si>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</si>
  <si>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</si>
  <si>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</si>
  <si>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</si>
  <si>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</si>
  <si>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</si>
  <si>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</si>
  <si>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</si>
  <si>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</si>
  <si>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</si>
  <si>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</si>
  <si>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</si>
  <si>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</si>
  <si>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</si>
  <si>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</si>
  <si>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</si>
  <si>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</si>
  <si>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</si>
  <si>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</si>
  <si>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</si>
  <si>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</si>
  <si>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</si>
  <si>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</si>
  <si>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</si>
  <si>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</si>
  <si>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</si>
  <si>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</si>
  <si>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</si>
  <si>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</si>
  <si>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</si>
  <si>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</si>
  <si>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</si>
  <si>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</si>
  <si>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</si>
  <si>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</si>
  <si>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</si>
  <si>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</si>
  <si>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</si>
  <si>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</si>
  <si>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</si>
  <si>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</si>
  <si>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</si>
  <si>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</si>
  <si>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</si>
  <si>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</si>
  <si>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</si>
  <si>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</si>
  <si>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</si>
  <si>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</si>
  <si>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</si>
  <si>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</si>
  <si>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</si>
  <si>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</si>
  <si>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</si>
  <si>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</si>
  <si>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</si>
  <si>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</si>
  <si>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</si>
  <si>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</si>
  <si>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</si>
  <si>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</si>
  <si>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</si>
  <si>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</si>
  <si>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</si>
  <si>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</si>
  <si>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</si>
  <si>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</si>
  <si>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</si>
  <si>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</si>
  <si>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</si>
  <si>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</si>
  <si>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</si>
  <si>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</si>
  <si>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</si>
  <si>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</si>
  <si>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</si>
  <si>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</si>
  <si>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</si>
  <si>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</si>
  <si>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</si>
  <si>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</si>
  <si>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</si>
  <si>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</si>
  <si>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</si>
  <si>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</si>
  <si>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</si>
  <si>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</si>
  <si>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</si>
  <si>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</si>
  <si>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</si>
  <si>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</si>
  <si>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</si>
  <si>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</si>
  <si>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</si>
  <si>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</si>
  <si>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</si>
  <si>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</si>
  <si>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</si>
  <si>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</si>
  <si>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</si>
  <si>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</si>
  <si>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</si>
  <si>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</si>
  <si>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</si>
  <si>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</si>
  <si>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</si>
  <si>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</si>
  <si>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</si>
  <si>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</si>
  <si>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</si>
  <si>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</si>
  <si>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</si>
  <si>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</si>
  <si>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</si>
  <si>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</si>
  <si>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</si>
  <si>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</si>
  <si>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</si>
  <si>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</si>
  <si>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</si>
  <si>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</si>
  <si>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</si>
  <si>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</si>
  <si>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</si>
  <si>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</si>
  <si>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</si>
  <si>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</si>
  <si>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</si>
  <si>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</si>
  <si>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</si>
  <si>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</si>
  <si>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</si>
  <si>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</si>
  <si>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</si>
  <si>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</si>
  <si>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</si>
  <si>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</si>
  <si>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</si>
  <si>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</si>
  <si>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</si>
  <si>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</si>
  <si>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</si>
  <si>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</si>
  <si>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</si>
  <si>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</si>
  <si>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</si>
  <si>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</si>
  <si>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</si>
  <si>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</si>
  <si>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</si>
  <si>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</si>
  <si>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</si>
  <si>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</si>
  <si>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</si>
  <si>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</si>
  <si>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</si>
  <si>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</si>
  <si>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</si>
  <si>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</si>
  <si>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</si>
  <si>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</si>
  <si>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</si>
  <si>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</si>
  <si>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</si>
  <si>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</si>
  <si>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</si>
  <si>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</si>
  <si>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</si>
  <si>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</si>
  <si>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</si>
  <si>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</si>
  <si>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</si>
  <si>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</si>
  <si>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</si>
  <si>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</si>
  <si>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</si>
  <si>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</si>
  <si>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</si>
  <si>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</si>
  <si>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</si>
  <si>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</si>
  <si>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</si>
  <si>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</si>
  <si>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</si>
  <si>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</si>
  <si>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</si>
  <si>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</si>
  <si>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</si>
  <si>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</si>
  <si>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</si>
  <si>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</si>
  <si>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</si>
  <si>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</si>
  <si>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</si>
  <si>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</si>
  <si>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</si>
  <si>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</si>
  <si>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</si>
  <si>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</si>
  <si>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</si>
  <si>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</si>
  <si>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</si>
  <si>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</si>
  <si>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</si>
  <si>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</si>
  <si>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</si>
  <si>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</si>
  <si>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</si>
  <si>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</si>
  <si>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</si>
  <si>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</si>
  <si>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</si>
  <si>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</si>
  <si>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</si>
  <si>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</si>
  <si>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</si>
  <si>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</si>
  <si>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</si>
  <si>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</si>
  <si>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</si>
  <si>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</si>
  <si>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</si>
  <si>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</si>
  <si>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</si>
  <si>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</si>
  <si>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</si>
  <si>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</si>
  <si>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</si>
  <si>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</si>
  <si>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</si>
  <si>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</si>
  <si>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</si>
  <si>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</si>
  <si>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</si>
  <si>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</si>
  <si>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</si>
  <si>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</si>
  <si>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</si>
  <si>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</si>
  <si>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</si>
  <si>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</si>
  <si>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</si>
  <si>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</si>
  <si>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</si>
  <si>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</si>
  <si>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</si>
  <si>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</si>
  <si>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</si>
  <si>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</si>
  <si>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</si>
  <si>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</si>
  <si>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</si>
  <si>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</si>
  <si>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</si>
  <si>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</si>
  <si>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</si>
  <si>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</si>
  <si>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</si>
  <si>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</si>
  <si>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</si>
  <si>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</si>
  <si>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</si>
  <si>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</si>
  <si>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</si>
  <si>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</si>
  <si>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</si>
  <si>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</si>
  <si>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</si>
  <si>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</si>
  <si>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</si>
  <si>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</si>
  <si>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</si>
  <si>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</si>
  <si>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</si>
  <si>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</si>
  <si>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</si>
  <si>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</si>
  <si>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</si>
  <si>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</si>
  <si>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</si>
  <si>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</si>
  <si>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</si>
  <si>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</si>
  <si>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</si>
  <si>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</si>
  <si>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</si>
  <si>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</si>
  <si>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</si>
  <si>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</si>
  <si>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</si>
  <si>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</si>
  <si>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</si>
  <si>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</si>
  <si>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</si>
  <si>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</si>
  <si>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</si>
  <si>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</si>
  <si>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</si>
  <si>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</si>
  <si>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</si>
  <si>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</si>
  <si>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</si>
  <si>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</si>
  <si>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</si>
  <si>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</si>
  <si>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</si>
  <si>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</si>
  <si>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</si>
  <si>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</si>
  <si>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</si>
  <si>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</si>
  <si>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</si>
  <si>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</si>
  <si>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</si>
  <si>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</si>
  <si>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</si>
  <si>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</si>
  <si>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</si>
  <si>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</si>
  <si>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</si>
  <si>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</si>
  <si>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</si>
  <si>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</si>
  <si>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</si>
  <si>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</si>
  <si>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</si>
  <si>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</si>
  <si>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</si>
  <si>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</si>
  <si>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</si>
  <si>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</si>
  <si>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</si>
  <si>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</si>
  <si>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</si>
  <si>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</si>
  <si>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</si>
  <si>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</si>
  <si>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</si>
  <si>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</si>
  <si>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</si>
  <si>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</si>
  <si>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</si>
  <si>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</si>
  <si>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</si>
  <si>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</si>
  <si>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</si>
  <si>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</si>
  <si>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</si>
  <si>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</si>
  <si>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</si>
  <si>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</si>
  <si>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</si>
  <si>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</si>
  <si>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</si>
  <si>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</si>
  <si>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</si>
  <si>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</si>
  <si>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</si>
  <si>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</si>
  <si>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</si>
  <si>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</si>
  <si>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</si>
  <si>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</si>
  <si>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</si>
  <si>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</si>
  <si>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</si>
  <si>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</si>
  <si>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</si>
  <si>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</si>
  <si>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</si>
  <si>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</si>
  <si>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</si>
  <si>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</si>
  <si>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</si>
  <si>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</si>
  <si>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</si>
  <si>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</si>
  <si>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</si>
  <si>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</si>
  <si>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</si>
  <si>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</si>
  <si>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</si>
  <si>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</si>
  <si>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</si>
  <si>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</si>
  <si>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</si>
  <si>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</si>
  <si>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</si>
  <si>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</si>
  <si>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</si>
  <si>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</si>
  <si>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</si>
  <si>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</si>
  <si>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</si>
  <si>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</si>
  <si>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</si>
  <si>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</si>
  <si>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</si>
  <si>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</si>
  <si>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</si>
  <si>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</si>
  <si>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</si>
  <si>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</si>
  <si>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</si>
  <si>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</si>
  <si>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</si>
  <si>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</si>
  <si>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</si>
  <si>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</si>
  <si>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</si>
  <si>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</si>
  <si>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</si>
  <si>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</si>
  <si>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</si>
  <si>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</si>
  <si>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</si>
  <si>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</si>
  <si>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</si>
  <si>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</si>
  <si>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</si>
  <si>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</si>
  <si>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</si>
  <si>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</si>
  <si>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</si>
  <si>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</si>
  <si>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</si>
  <si>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</si>
  <si>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</si>
  <si>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</si>
  <si>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</si>
  <si>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</si>
  <si>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</si>
  <si>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</si>
  <si>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</si>
  <si>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</si>
  <si>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</si>
  <si>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</si>
  <si>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</si>
  <si>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</si>
  <si>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</si>
  <si>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</si>
  <si>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</si>
  <si>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</si>
  <si>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</si>
  <si>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</si>
  <si>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</si>
  <si>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</si>
  <si>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</si>
  <si>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</si>
  <si>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</si>
  <si>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</si>
  <si>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</si>
  <si>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</si>
  <si>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</si>
  <si>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</si>
  <si>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</si>
  <si>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</si>
  <si>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</si>
  <si>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</si>
  <si>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</si>
  <si>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</si>
  <si>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</si>
  <si>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</si>
  <si>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</si>
  <si>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</si>
  <si>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</si>
  <si>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</si>
  <si>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</si>
  <si>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</si>
  <si>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</si>
  <si>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</si>
  <si>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</si>
  <si>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</si>
  <si>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</si>
  <si>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</si>
  <si>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</si>
  <si>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</si>
  <si>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</si>
  <si>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</si>
  <si>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</si>
  <si>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</si>
  <si>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</si>
  <si>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</si>
  <si>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</si>
  <si>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</si>
  <si>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</si>
  <si>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</si>
  <si>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</si>
  <si>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</si>
  <si>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</si>
  <si>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</si>
  <si>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</si>
  <si>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</si>
  <si>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</si>
  <si>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</si>
  <si>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</si>
  <si>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</si>
  <si>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</si>
  <si>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</si>
  <si>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</si>
  <si>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</si>
  <si>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</si>
  <si>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</si>
  <si>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</si>
  <si>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</si>
  <si>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</si>
  <si>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</si>
  <si>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</si>
  <si>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</si>
  <si>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</si>
  <si>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</si>
  <si>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</si>
  <si>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</si>
  <si>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</si>
  <si>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</si>
  <si>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</si>
  <si>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</si>
  <si>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</si>
  <si>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</si>
  <si>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</si>
  <si>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</si>
  <si>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</si>
  <si>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</si>
  <si>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</si>
  <si>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</si>
  <si>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</si>
  <si>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</si>
  <si>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</si>
  <si>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</si>
  <si>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</si>
  <si>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</si>
  <si>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</si>
  <si>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</si>
  <si>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</si>
  <si>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</si>
  <si>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</si>
  <si>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</si>
  <si>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</si>
  <si>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</si>
  <si>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</si>
  <si>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</si>
  <si>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</si>
  <si>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</si>
  <si>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</si>
  <si>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</si>
  <si>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</si>
  <si>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</si>
  <si>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</si>
  <si>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</si>
  <si>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</si>
  <si>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</si>
  <si>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</si>
  <si>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</si>
  <si>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</si>
  <si>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</si>
  <si>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</si>
  <si>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</si>
  <si>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</si>
  <si>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</si>
  <si>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</si>
  <si>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</si>
  <si>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</si>
  <si>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</si>
  <si>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</si>
  <si>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</si>
  <si>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</si>
  <si>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</si>
  <si>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</si>
  <si>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</si>
  <si>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</si>
  <si>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</si>
  <si>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</si>
  <si>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</si>
  <si>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</si>
  <si>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</si>
  <si>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</si>
  <si>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</si>
  <si>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</si>
  <si>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</si>
  <si>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</si>
  <si>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</si>
  <si>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</si>
  <si>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</si>
  <si>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</si>
  <si>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</si>
  <si>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</si>
  <si>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</si>
  <si>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</si>
  <si>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</si>
  <si>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</si>
  <si>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</si>
  <si>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</si>
  <si>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</si>
  <si>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</si>
  <si>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</si>
  <si>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</si>
  <si>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</si>
  <si>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</si>
  <si>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</si>
  <si>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</si>
  <si>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</si>
  <si>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</si>
  <si>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</si>
  <si>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</si>
  <si>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</si>
  <si>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</si>
  <si>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</si>
  <si>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</si>
  <si>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</si>
  <si>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</si>
  <si>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</si>
  <si>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</si>
  <si>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</si>
  <si>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</si>
  <si>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</si>
  <si>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</si>
  <si>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</si>
  <si>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</si>
  <si>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</si>
  <si>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</si>
  <si>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</si>
  <si>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</si>
  <si>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</si>
  <si>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</si>
  <si>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</si>
  <si>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</si>
  <si>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</si>
  <si>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</si>
  <si>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</si>
  <si>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</si>
  <si>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</si>
  <si>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</si>
  <si>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</si>
  <si>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</si>
  <si>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</si>
  <si>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</si>
  <si>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</si>
  <si>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</si>
  <si>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</si>
  <si>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</si>
  <si>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</si>
  <si>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</si>
  <si>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</si>
  <si>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</si>
  <si>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</si>
  <si>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</si>
  <si>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</si>
  <si>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</si>
  <si>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</si>
  <si>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</si>
  <si>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</si>
  <si>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</si>
  <si>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</si>
  <si>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</si>
  <si>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</si>
  <si>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</si>
  <si>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</si>
  <si>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</si>
  <si>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</si>
  <si>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</si>
  <si>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</si>
  <si>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</si>
  <si>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</si>
  <si>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</si>
  <si>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</si>
  <si>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</si>
  <si>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</si>
  <si>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</si>
  <si>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</si>
  <si>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</si>
  <si>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</si>
  <si>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</si>
  <si>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</si>
  <si>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</si>
  <si>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</si>
  <si>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</si>
  <si>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</si>
  <si>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</si>
  <si>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</si>
  <si>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</si>
  <si>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</si>
  <si>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</si>
  <si>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</si>
  <si>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</si>
  <si>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</si>
  <si>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</si>
  <si>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</si>
  <si>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</si>
  <si>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</si>
  <si>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</si>
  <si>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</si>
  <si>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</si>
  <si>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</si>
  <si>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</si>
  <si>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</si>
  <si>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</si>
  <si>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</si>
  <si>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</si>
  <si>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</si>
  <si>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</si>
  <si>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</si>
  <si>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</si>
  <si>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</si>
  <si>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</si>
  <si>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</si>
  <si>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</si>
  <si>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</si>
  <si>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</si>
  <si>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</si>
  <si>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</si>
  <si>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</si>
  <si>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</si>
  <si>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</si>
  <si>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</si>
  <si>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</si>
  <si>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</si>
  <si>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</si>
  <si>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</si>
  <si>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</si>
  <si>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</si>
  <si>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</si>
  <si>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</si>
  <si>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</si>
  <si>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</si>
  <si>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</si>
  <si>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</si>
  <si>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</si>
  <si>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</si>
  <si>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</si>
  <si>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</si>
  <si>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</si>
  <si>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</si>
  <si>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</si>
  <si>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</si>
  <si>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</si>
  <si>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</si>
  <si>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</si>
  <si>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</si>
  <si>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</si>
  <si>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</si>
  <si>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</si>
  <si>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</si>
  <si>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</si>
  <si>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</si>
  <si>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</si>
  <si>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</si>
  <si>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</si>
  <si>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</si>
  <si>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</si>
  <si>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</si>
  <si>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</si>
  <si>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</si>
  <si>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</si>
  <si>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</si>
  <si>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</si>
  <si>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</si>
  <si>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</si>
  <si>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</si>
  <si>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</si>
  <si>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</si>
  <si>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</si>
  <si>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</si>
  <si>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</si>
  <si>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</si>
  <si>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</si>
  <si>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</si>
  <si>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</si>
  <si>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</si>
  <si>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</si>
  <si>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</si>
  <si>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</si>
  <si>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</si>
  <si>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</si>
  <si>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</si>
  <si>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</si>
  <si>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</si>
  <si>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</si>
  <si>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</si>
  <si>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</si>
  <si>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</si>
  <si>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</si>
  <si>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</si>
  <si>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</si>
  <si>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</si>
  <si>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</si>
  <si>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</si>
  <si>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</si>
  <si>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</si>
  <si>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</si>
  <si>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</si>
  <si>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</si>
  <si>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</si>
  <si>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</si>
  <si>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</si>
  <si>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</si>
  <si>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</si>
  <si>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</si>
  <si>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</si>
  <si>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</si>
  <si>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</si>
  <si>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</si>
  <si>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</si>
  <si>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</si>
  <si>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</si>
  <si>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</si>
  <si>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</si>
  <si>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</si>
  <si>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</si>
  <si>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</si>
  <si>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</si>
  <si>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</si>
  <si>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</si>
  <si>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</si>
  <si>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</si>
  <si>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</si>
  <si>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</si>
  <si>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</si>
  <si>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</si>
  <si>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</si>
  <si>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</si>
  <si>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</si>
  <si>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</si>
  <si>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</si>
  <si>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</si>
  <si>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</si>
  <si>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</si>
  <si>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</si>
  <si>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</si>
  <si>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</si>
  <si>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</si>
  <si>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</si>
  <si>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</si>
  <si>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</si>
  <si>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</si>
  <si>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</si>
  <si>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</si>
  <si>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</si>
  <si>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</si>
  <si>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</si>
  <si>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</si>
  <si>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</si>
  <si>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</si>
  <si>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</si>
  <si>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</si>
  <si>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</si>
  <si>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</si>
  <si>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</si>
  <si>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</si>
  <si>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</si>
  <si>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</si>
  <si>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</si>
  <si>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</si>
  <si>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</si>
  <si>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</si>
  <si>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</si>
  <si>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</si>
  <si>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</si>
  <si>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</si>
  <si>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</si>
  <si>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</si>
  <si>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</si>
  <si>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</si>
  <si>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</si>
  <si>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</si>
  <si>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</si>
  <si>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</si>
  <si>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</si>
  <si>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</si>
  <si>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</si>
  <si>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</si>
  <si>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</si>
  <si>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</si>
  <si>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</si>
  <si>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</si>
  <si>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</si>
  <si>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</si>
  <si>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</si>
  <si>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</si>
  <si>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</si>
  <si>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</si>
  <si>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</si>
  <si>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</si>
  <si>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</si>
  <si>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</si>
  <si>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</si>
  <si>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</si>
  <si>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</si>
  <si>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</si>
  <si>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</si>
  <si>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</si>
  <si>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</si>
  <si>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</si>
  <si>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</si>
  <si>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</si>
  <si>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</si>
  <si>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</si>
  <si>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</si>
  <si>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</si>
  <si>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</si>
  <si>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</si>
  <si>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</si>
  <si>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</si>
  <si>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</si>
  <si>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</si>
  <si>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</si>
  <si>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</si>
  <si>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</si>
  <si>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</si>
  <si>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</si>
  <si>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</si>
  <si>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</si>
  <si>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</si>
  <si>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</si>
  <si>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</si>
  <si>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</si>
  <si>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</si>
  <si>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</si>
  <si>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</si>
  <si>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</si>
  <si>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</si>
  <si>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</si>
  <si>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</si>
  <si>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</si>
  <si>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</si>
  <si>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</si>
  <si>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</si>
  <si>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</si>
  <si>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</si>
  <si>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</si>
  <si>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</si>
  <si>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</si>
  <si>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</si>
  <si>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</si>
  <si>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</si>
  <si>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</si>
  <si>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</si>
  <si>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</si>
  <si>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</si>
  <si>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</si>
  <si>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</si>
  <si>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</si>
  <si>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</si>
  <si>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</si>
  <si>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</si>
  <si>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</si>
  <si>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</si>
  <si>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</si>
  <si>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</si>
  <si>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</si>
  <si>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</si>
  <si>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</si>
  <si>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</si>
  <si>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</si>
  <si>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</si>
  <si>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</si>
  <si>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</si>
  <si>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</si>
  <si>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</si>
  <si>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</si>
  <si>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</si>
  <si>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</si>
  <si>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</si>
  <si>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</si>
  <si>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</si>
  <si>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</si>
  <si>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</si>
  <si>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</si>
  <si>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</si>
  <si>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</si>
  <si>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</si>
  <si>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</si>
  <si>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</si>
  <si>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</si>
  <si>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</si>
  <si>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</si>
  <si>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</si>
  <si>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</si>
  <si>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</si>
  <si>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</si>
  <si>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</si>
  <si>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</si>
  <si>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</si>
  <si>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</si>
  <si>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</si>
  <si>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</si>
  <si>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</si>
  <si>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</si>
  <si>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</si>
  <si>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</si>
  <si>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</si>
  <si>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</si>
  <si>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</si>
  <si>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</si>
  <si>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</si>
  <si>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</si>
  <si>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</si>
  <si>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</si>
  <si>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</si>
  <si>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</si>
  <si>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</si>
  <si>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</si>
  <si>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</si>
  <si>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</si>
  <si>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</si>
  <si>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</si>
  <si>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</si>
  <si>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</si>
  <si>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</si>
  <si>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</si>
  <si>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</si>
  <si>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</si>
  <si>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</si>
  <si>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</si>
  <si>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</si>
  <si>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</si>
  <si>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</si>
  <si>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</si>
  <si>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</si>
  <si>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</si>
  <si>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</si>
  <si>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</si>
  <si>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</si>
  <si>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</si>
  <si>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</si>
  <si>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</si>
  <si>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</si>
  <si>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</si>
  <si>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</si>
  <si>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</si>
  <si>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</si>
  <si>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</si>
  <si>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</si>
  <si>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</si>
  <si>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</si>
  <si>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</si>
  <si>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</si>
  <si>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</si>
  <si>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</si>
  <si>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</si>
  <si>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</si>
  <si>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</si>
  <si>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</si>
  <si>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</si>
  <si>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</si>
  <si>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</si>
  <si>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</si>
  <si>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</si>
  <si>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</si>
  <si>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</si>
  <si>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</si>
  <si>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</si>
  <si>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</si>
  <si>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</si>
  <si>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</si>
  <si>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</si>
  <si>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</si>
  <si>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</si>
  <si>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</si>
  <si>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</si>
  <si>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</si>
  <si>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</si>
  <si>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</si>
  <si>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</si>
  <si>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</si>
  <si>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</si>
  <si>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</si>
  <si>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</si>
  <si>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</si>
  <si>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</si>
  <si>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</si>
  <si>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</si>
  <si>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</si>
  <si>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</si>
  <si>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</si>
  <si>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</si>
  <si>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</si>
  <si>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</si>
  <si>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</si>
  <si>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</si>
  <si>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</si>
  <si>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</si>
  <si>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</si>
  <si>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</si>
  <si>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</si>
  <si>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</si>
  <si>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</si>
  <si>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</si>
  <si>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</si>
  <si>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</si>
  <si>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</si>
  <si>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</si>
  <si>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</si>
  <si>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</si>
  <si>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</si>
  <si>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</si>
  <si>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</si>
  <si>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</si>
  <si>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</si>
  <si>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</si>
  <si>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</si>
  <si>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</si>
  <si>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</si>
  <si>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</si>
  <si>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</si>
  <si>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</si>
  <si>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</si>
  <si>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</si>
  <si>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</si>
  <si>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</si>
  <si>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</si>
  <si>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</si>
  <si>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</si>
  <si>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</si>
  <si>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</si>
  <si>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</si>
  <si>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</si>
  <si>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</si>
  <si>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</si>
  <si>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</si>
  <si>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</si>
  <si>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</si>
  <si>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</si>
  <si>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</si>
  <si>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</si>
  <si>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</si>
  <si>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</si>
  <si>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</si>
  <si>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</si>
  <si>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</si>
  <si>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</si>
  <si>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</si>
  <si>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</si>
  <si>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</si>
  <si>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</si>
  <si>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</si>
  <si>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</si>
  <si>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</si>
  <si>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</si>
  <si>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</si>
  <si>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</si>
  <si>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</si>
  <si>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</si>
  <si>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</si>
  <si>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</si>
  <si>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</si>
  <si>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</si>
  <si>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</si>
  <si>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</si>
  <si>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</si>
  <si>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</si>
  <si>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</si>
  <si>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</si>
  <si>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</si>
  <si>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</si>
  <si>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</si>
  <si>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</si>
  <si>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</si>
  <si>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</si>
  <si>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</si>
  <si>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</si>
  <si>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</si>
  <si>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</si>
  <si>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</si>
  <si>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</si>
  <si>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</si>
  <si>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</si>
  <si>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</si>
  <si>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</si>
  <si>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</si>
  <si>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</si>
  <si>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</si>
  <si>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</si>
  <si>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</si>
  <si>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</si>
  <si>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</si>
  <si>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</si>
  <si>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</si>
  <si>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</si>
  <si>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</si>
  <si>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</si>
  <si>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</si>
  <si>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</si>
  <si>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</si>
  <si>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</si>
  <si>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</si>
  <si>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</si>
  <si>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</si>
  <si>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</si>
  <si>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</si>
  <si>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</si>
  <si>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</si>
  <si>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</si>
  <si>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</si>
  <si>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</si>
  <si>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</si>
  <si>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</si>
  <si>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</si>
  <si>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</si>
  <si>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</si>
  <si>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</si>
  <si>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</si>
  <si>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</si>
  <si>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</si>
  <si>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</si>
  <si>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</si>
  <si>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</si>
  <si>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</si>
  <si>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</si>
  <si>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</si>
  <si>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</si>
  <si>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</si>
  <si>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</si>
  <si>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</si>
  <si>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</si>
  <si>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</si>
  <si>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</si>
  <si>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</si>
  <si>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</si>
  <si>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</si>
  <si>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</si>
  <si>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</si>
  <si>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</si>
  <si>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</si>
  <si>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</si>
  <si>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</si>
  <si>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</si>
  <si>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</si>
  <si>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</si>
  <si>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</si>
  <si>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</si>
  <si>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</si>
  <si>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</si>
  <si>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</si>
  <si>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</si>
  <si>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</si>
  <si>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</si>
  <si>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</si>
  <si>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</si>
  <si>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</si>
  <si>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</si>
  <si>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</si>
  <si>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</si>
  <si>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</si>
  <si>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</si>
  <si>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</si>
  <si>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</si>
  <si>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</si>
  <si>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</si>
  <si>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</si>
  <si>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</si>
  <si>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</si>
  <si>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</si>
  <si>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</si>
  <si>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</si>
  <si>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</si>
  <si>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</si>
  <si>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</si>
  <si>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</si>
  <si>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</si>
  <si>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</si>
  <si>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</si>
  <si>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</si>
  <si>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</si>
  <si>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</si>
  <si>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</si>
  <si>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</si>
  <si>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</si>
  <si>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</si>
  <si>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</si>
  <si>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</si>
  <si>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</si>
  <si>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</si>
  <si>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</si>
  <si>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</si>
  <si>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</si>
  <si>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</si>
  <si>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</si>
  <si>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</si>
  <si>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</si>
  <si>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</si>
  <si>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</si>
  <si>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</si>
  <si>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</si>
  <si>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</si>
  <si>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</si>
  <si>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</si>
  <si>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</si>
  <si>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</si>
  <si>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</si>
  <si>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</si>
  <si>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</si>
  <si>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</si>
  <si>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</si>
  <si>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</si>
  <si>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</si>
  <si>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</si>
  <si>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</si>
  <si>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</si>
  <si>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</si>
  <si>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</si>
  <si>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</si>
  <si>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</si>
  <si>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</si>
  <si>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</si>
  <si>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</si>
  <si>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</si>
  <si>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</si>
  <si>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</si>
  <si>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</si>
  <si>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</si>
  <si>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</si>
  <si>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</si>
  <si>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</si>
  <si>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</si>
  <si>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</si>
  <si>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</si>
  <si>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</si>
  <si>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</si>
  <si>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</si>
  <si>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</si>
  <si>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</si>
  <si>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</si>
  <si>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</si>
  <si>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</si>
  <si>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</si>
  <si>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</si>
  <si>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</si>
  <si>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</si>
  <si>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</si>
  <si>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</si>
  <si>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</si>
  <si>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</si>
  <si>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</si>
  <si>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</si>
  <si>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</si>
  <si>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</si>
  <si>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</si>
  <si>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</si>
  <si>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</si>
  <si>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</si>
  <si>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</si>
  <si>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</si>
  <si>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</si>
  <si>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</si>
  <si>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</si>
  <si>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</si>
  <si>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</si>
  <si>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</si>
  <si>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</si>
  <si>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</si>
  <si>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</si>
  <si>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</si>
  <si>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</si>
  <si>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</si>
  <si>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</si>
  <si>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</si>
  <si>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</si>
  <si>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</si>
  <si>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</si>
  <si>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</si>
  <si>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</si>
  <si>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</si>
  <si>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</si>
  <si>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</si>
  <si>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</si>
  <si>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</si>
  <si>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</si>
  <si>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</si>
  <si>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</si>
  <si>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</si>
  <si>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</si>
  <si>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</si>
  <si>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</si>
  <si>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</si>
  <si>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</si>
  <si>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</si>
  <si>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</si>
  <si>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</si>
  <si>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</si>
  <si>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</si>
  <si>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</si>
  <si>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</si>
  <si>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</si>
  <si>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</si>
  <si>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</si>
  <si>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</si>
  <si>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</si>
  <si>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</si>
  <si>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</si>
  <si>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</si>
  <si>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</si>
  <si>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</si>
  <si>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</si>
  <si>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</si>
  <si>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</si>
  <si>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</si>
  <si>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</si>
  <si>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</si>
  <si>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</si>
  <si>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</si>
  <si>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</si>
  <si>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</si>
  <si>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</si>
  <si>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</si>
  <si>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</si>
  <si>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</si>
  <si>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</si>
  <si>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</si>
  <si>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</si>
  <si>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</si>
  <si>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</si>
  <si>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</si>
  <si>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</si>
  <si>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</si>
  <si>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</si>
  <si>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</si>
  <si>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</si>
  <si>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</si>
  <si>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</si>
  <si>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</si>
  <si>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</si>
  <si>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</si>
  <si>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</si>
  <si>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</si>
  <si>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</si>
  <si>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</si>
  <si>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</si>
  <si>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</si>
  <si>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</si>
  <si>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</si>
  <si>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</si>
  <si>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</si>
  <si>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</si>
  <si>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</si>
  <si>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</si>
  <si>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</si>
  <si>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</si>
  <si>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</si>
  <si>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</si>
  <si>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</si>
  <si>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</si>
  <si>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</si>
  <si>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</si>
  <si>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</si>
  <si>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</si>
  <si>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</si>
  <si>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</si>
  <si>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</si>
  <si>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</si>
  <si>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</si>
  <si>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</si>
  <si>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</si>
  <si>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</si>
  <si>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</si>
  <si>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</si>
  <si>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</si>
  <si>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</si>
  <si>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</si>
  <si>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</si>
  <si>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</si>
  <si>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</si>
  <si>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</si>
  <si>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</si>
  <si>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</si>
  <si>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</si>
  <si>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</si>
  <si>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</si>
  <si>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</si>
  <si>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</si>
  <si>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</si>
  <si>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</si>
  <si>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</si>
  <si>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</si>
  <si>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</si>
  <si>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</si>
  <si>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</si>
  <si>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</si>
  <si>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</si>
  <si>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</si>
  <si>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</si>
  <si>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</si>
  <si>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</si>
  <si>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</si>
  <si>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</si>
  <si>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</si>
  <si>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</si>
  <si>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</si>
  <si>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</si>
  <si>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</si>
  <si>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</si>
  <si>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</si>
  <si>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</si>
  <si>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</si>
  <si>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</si>
  <si>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</si>
  <si>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</si>
  <si>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</si>
  <si>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</si>
  <si>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</si>
  <si>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</si>
  <si>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</si>
  <si>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</si>
  <si>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</si>
  <si>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</si>
  <si>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</si>
  <si>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</si>
  <si>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</si>
  <si>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</si>
  <si>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</si>
  <si>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</si>
  <si>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</si>
  <si>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</si>
  <si>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</si>
  <si>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</si>
  <si>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</si>
  <si>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</si>
  <si>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</si>
  <si>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</si>
  <si>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</si>
  <si>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</si>
  <si>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</si>
  <si>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</si>
  <si>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</si>
  <si>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</si>
  <si>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</si>
  <si>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</si>
  <si>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</si>
  <si>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</si>
  <si>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</si>
  <si>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</si>
  <si>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</si>
  <si>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</si>
  <si>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</si>
  <si>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</si>
  <si>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</si>
  <si>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</si>
  <si>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</si>
  <si>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</si>
  <si>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</si>
  <si>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</si>
  <si>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</si>
  <si>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</si>
  <si>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</si>
  <si>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</si>
  <si>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</si>
  <si>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</si>
  <si>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</si>
  <si>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</si>
  <si>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</si>
  <si>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</si>
  <si>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</si>
  <si>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</si>
  <si>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</si>
  <si>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</si>
  <si>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</si>
  <si>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</si>
  <si>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</si>
  <si>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</si>
  <si>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</si>
  <si>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</si>
  <si>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</si>
  <si>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</si>
  <si>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</si>
  <si>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</si>
  <si>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</si>
  <si>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</si>
  <si>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</si>
  <si>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</si>
  <si>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</si>
  <si>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</si>
  <si>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</si>
  <si>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</si>
  <si>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</si>
  <si>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</si>
  <si>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</si>
  <si>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</si>
  <si>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</si>
  <si>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</si>
  <si>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</si>
  <si>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</si>
  <si>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</si>
  <si>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</si>
  <si>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</si>
  <si>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</si>
  <si>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</si>
  <si>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</si>
  <si>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</si>
  <si>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</si>
  <si>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</si>
  <si>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</si>
  <si>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</si>
  <si>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</si>
  <si>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</si>
  <si>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</si>
  <si>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</si>
  <si>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</si>
  <si>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</si>
  <si>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</si>
  <si>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</si>
  <si>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</si>
  <si>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</si>
  <si>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</si>
  <si>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</si>
  <si>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</si>
  <si>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</si>
  <si>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</si>
  <si>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</si>
  <si>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</si>
  <si>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</si>
  <si>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</si>
  <si>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</si>
  <si>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</si>
  <si>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</si>
  <si>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</si>
  <si>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</si>
  <si>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</si>
  <si>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</si>
  <si>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</si>
  <si>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</si>
  <si>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</si>
  <si>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</si>
  <si>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</si>
  <si>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</si>
  <si>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</si>
  <si>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</si>
  <si>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</si>
  <si>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</si>
  <si>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</si>
  <si>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</si>
  <si>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</si>
  <si>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</si>
  <si>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</si>
  <si>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</si>
  <si>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</si>
  <si>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</si>
  <si>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</si>
  <si>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</si>
  <si>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</si>
  <si>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</si>
  <si>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</si>
  <si>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</si>
  <si>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</si>
  <si>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</si>
  <si>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</si>
  <si>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</si>
  <si>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</si>
  <si>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</si>
  <si>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</si>
  <si>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</si>
  <si>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</si>
  <si>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</si>
  <si>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</si>
  <si>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</si>
  <si>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</si>
  <si>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</si>
  <si>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</si>
  <si>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</si>
  <si>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</si>
  <si>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</si>
  <si>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</si>
  <si>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</si>
  <si>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</si>
  <si>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</si>
  <si>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</si>
  <si>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</si>
  <si>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</si>
  <si>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</si>
  <si>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</si>
  <si>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</si>
  <si>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</si>
  <si>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</si>
  <si>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</si>
  <si>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</si>
  <si>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</si>
  <si>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</si>
  <si>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</si>
  <si>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</si>
  <si>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</si>
  <si>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</si>
  <si>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</si>
  <si>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</si>
  <si>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</si>
  <si>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</si>
  <si>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</si>
  <si>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</si>
  <si>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</si>
  <si>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</si>
  <si>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</si>
  <si>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</si>
  <si>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</si>
  <si>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</si>
  <si>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</si>
  <si>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</si>
  <si>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</si>
  <si>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</si>
  <si>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</si>
  <si>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</si>
  <si>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</si>
  <si>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</si>
  <si>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</si>
  <si>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</si>
  <si>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</si>
  <si>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</si>
  <si>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</si>
  <si>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</si>
  <si>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</si>
  <si>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</si>
  <si>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</si>
  <si>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</si>
  <si>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</si>
  <si>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</si>
  <si>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</si>
  <si>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</si>
  <si>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</si>
  <si>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</si>
  <si>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</si>
  <si>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</si>
  <si>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</si>
  <si>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</si>
  <si>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</si>
  <si>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</si>
  <si>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</si>
  <si>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</si>
  <si>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</si>
  <si>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</si>
  <si>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</si>
  <si>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</si>
  <si>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</si>
  <si>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</si>
  <si>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</si>
  <si>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</si>
  <si>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</si>
  <si>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</si>
  <si>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</si>
  <si>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</si>
  <si>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</si>
  <si>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</si>
  <si>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</si>
  <si>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</si>
  <si>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</si>
  <si>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</si>
  <si>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</si>
  <si>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</si>
  <si>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</si>
  <si>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</si>
  <si>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</si>
  <si>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</si>
  <si>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</si>
  <si>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</si>
  <si>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</si>
  <si>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</si>
  <si>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</si>
  <si>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</si>
  <si>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</si>
  <si>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</si>
  <si>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</si>
  <si>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</si>
  <si>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</si>
  <si>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</si>
  <si>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</si>
  <si>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</si>
  <si>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</si>
  <si>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</si>
  <si>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</si>
  <si>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</si>
  <si>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</si>
  <si>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</si>
  <si>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</si>
  <si>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</si>
  <si>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</si>
  <si>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</si>
  <si>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</si>
  <si>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</si>
  <si>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</si>
  <si>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</si>
  <si>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</si>
  <si>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</si>
  <si>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</si>
  <si>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</si>
  <si>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</si>
  <si>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</si>
  <si>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</si>
  <si>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</si>
  <si>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</si>
  <si>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</si>
  <si>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</si>
  <si>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</si>
  <si>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</si>
  <si>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</si>
  <si>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</si>
  <si>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</si>
  <si>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</si>
  <si>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</si>
  <si>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</si>
  <si>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</si>
  <si>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</si>
  <si>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</si>
  <si>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</si>
  <si>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</si>
  <si>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</si>
  <si>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</si>
  <si>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</si>
  <si>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</si>
  <si>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</si>
  <si>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</si>
  <si>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</si>
  <si>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</si>
  <si>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</si>
  <si>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</si>
  <si>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</si>
  <si>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</si>
  <si>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</si>
  <si>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</si>
  <si>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</si>
  <si>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</si>
  <si>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</si>
  <si>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</si>
  <si>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</si>
  <si>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</si>
  <si>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</si>
  <si>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</si>
  <si>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</si>
  <si>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</si>
  <si>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</si>
  <si>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</si>
  <si>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</si>
  <si>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</si>
  <si>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</si>
  <si>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</si>
  <si>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</si>
  <si>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</si>
  <si>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</si>
  <si>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</si>
  <si>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</si>
  <si>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</si>
  <si>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</si>
  <si>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</si>
  <si>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</si>
  <si>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</si>
  <si>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</si>
  <si>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</si>
  <si>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</si>
  <si>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</si>
  <si>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</si>
  <si>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</si>
  <si>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</si>
  <si>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</si>
  <si>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</si>
  <si>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</si>
  <si>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</si>
  <si>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</si>
  <si>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</si>
  <si>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</si>
  <si>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</si>
  <si>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</si>
  <si>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</si>
  <si>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</si>
  <si>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</si>
  <si>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</si>
  <si>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</si>
  <si>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</si>
  <si>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</si>
  <si>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</si>
  <si>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</si>
  <si>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</si>
  <si>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</si>
  <si>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</si>
  <si>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</si>
  <si>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</si>
  <si>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</si>
  <si>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</si>
  <si>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</si>
  <si>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</si>
  <si>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</si>
  <si>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</si>
  <si>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</si>
  <si>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</si>
  <si>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</si>
  <si>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</si>
  <si>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</si>
  <si>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</si>
  <si>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</si>
  <si>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</si>
  <si>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</si>
  <si>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</si>
  <si>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</si>
  <si>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</si>
  <si>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</si>
  <si>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</si>
  <si>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</si>
  <si>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</si>
  <si>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</si>
  <si>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</si>
  <si>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</si>
  <si>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</si>
  <si>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</si>
  <si>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</si>
  <si>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</si>
  <si>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</si>
  <si>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</si>
  <si>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</si>
  <si>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</si>
  <si>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</si>
  <si>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</si>
  <si>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</si>
  <si>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</si>
  <si>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</si>
  <si>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</si>
  <si>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</si>
  <si>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</si>
  <si>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</si>
  <si>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</si>
  <si>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</si>
  <si>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</si>
  <si>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</si>
  <si>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</si>
  <si>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</si>
  <si>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</si>
  <si>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</si>
  <si>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</si>
  <si>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</si>
  <si>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</si>
  <si>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</si>
  <si>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</si>
  <si>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</si>
  <si>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</si>
  <si>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</si>
  <si>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</si>
  <si>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</si>
  <si>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</si>
  <si>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</si>
  <si>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</si>
  <si>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</si>
  <si>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</si>
  <si>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</si>
  <si>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</si>
  <si>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</si>
  <si>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</si>
  <si>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</si>
  <si>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</si>
  <si>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</si>
  <si>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</si>
  <si>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</si>
  <si>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</si>
  <si>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</si>
  <si>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</si>
  <si>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</si>
  <si>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</si>
  <si>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</si>
  <si>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</si>
  <si>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</si>
  <si>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</si>
  <si>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</si>
  <si>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</si>
  <si>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</si>
  <si>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</si>
  <si>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</si>
  <si>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</si>
  <si>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</si>
  <si>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</si>
  <si>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</si>
  <si>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</si>
  <si>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</si>
  <si>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</si>
  <si>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</si>
  <si>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</si>
  <si>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</si>
  <si>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</si>
  <si>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</si>
  <si>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</si>
  <si>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</si>
  <si>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</si>
  <si>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</si>
  <si>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</si>
  <si>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</si>
  <si>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</si>
  <si>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</si>
  <si>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</si>
  <si>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</si>
  <si>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</si>
  <si>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</si>
  <si>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</si>
  <si>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</si>
  <si>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</si>
  <si>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</si>
  <si>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</si>
  <si>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</si>
  <si>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</si>
  <si>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</si>
  <si>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</si>
  <si>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</si>
  <si>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</si>
  <si>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</si>
  <si>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</si>
  <si>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</si>
  <si>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</si>
  <si>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</si>
  <si>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</si>
  <si>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</si>
  <si>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</si>
  <si>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</si>
  <si>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</si>
  <si>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</si>
  <si>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</si>
  <si>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</si>
  <si>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</si>
  <si>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</si>
  <si>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</si>
  <si>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</si>
  <si>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</si>
  <si>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</si>
  <si>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</si>
  <si>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</si>
  <si>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</si>
  <si>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</si>
  <si>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</si>
  <si>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</si>
  <si>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</si>
  <si>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</si>
  <si>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</si>
  <si>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</si>
  <si>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</si>
  <si>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</si>
  <si>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</si>
  <si>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</si>
  <si>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</si>
  <si>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</si>
  <si>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</si>
  <si>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</si>
  <si>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</si>
  <si>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</si>
  <si>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</si>
  <si>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</si>
  <si>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</si>
  <si>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</si>
  <si>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</si>
  <si>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</si>
  <si>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</si>
  <si>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</si>
  <si>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</si>
  <si>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</si>
  <si>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</si>
  <si>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</si>
  <si>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</si>
  <si>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</si>
  <si>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</si>
  <si>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</si>
  <si>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</si>
  <si>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</si>
  <si>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</si>
  <si>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</si>
  <si>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</si>
  <si>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</si>
  <si>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</si>
  <si>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</si>
  <si>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</si>
  <si>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</si>
  <si>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</si>
  <si>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</si>
  <si>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</si>
  <si>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</si>
  <si>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</si>
  <si>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</si>
  <si>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</si>
  <si>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</si>
  <si>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</si>
  <si>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</si>
  <si>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</si>
  <si>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</si>
  <si>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</si>
  <si>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</si>
  <si>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</si>
  <si>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</si>
  <si>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</si>
  <si>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</si>
  <si>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</si>
  <si>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</si>
  <si>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</si>
  <si>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</si>
  <si>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</si>
  <si>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</si>
  <si>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</si>
  <si>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</si>
  <si>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</si>
  <si>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</si>
  <si>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</si>
  <si>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</si>
  <si>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</si>
  <si>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</si>
  <si>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</si>
  <si>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</si>
  <si>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</si>
  <si>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</si>
  <si>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</si>
  <si>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</si>
  <si>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</si>
  <si>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</si>
  <si>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</si>
  <si>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</si>
  <si>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</si>
  <si>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</si>
  <si>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</si>
  <si>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</si>
  <si>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</si>
  <si>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</si>
  <si>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</si>
  <si>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</si>
  <si>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</si>
  <si>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</si>
  <si>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</si>
  <si>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</si>
  <si>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</si>
  <si>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</si>
  <si>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</si>
  <si>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</si>
  <si>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</si>
  <si>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</si>
  <si>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</si>
  <si>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</si>
  <si>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</si>
  <si>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</si>
  <si>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</si>
  <si>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</si>
  <si>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</si>
  <si>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</si>
  <si>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</si>
  <si>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</si>
  <si>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</si>
  <si>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</si>
  <si>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</si>
  <si>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</si>
  <si>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</si>
  <si>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</si>
  <si>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</si>
  <si>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</si>
  <si>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</si>
  <si>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</si>
  <si>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</si>
  <si>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</si>
  <si>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</si>
  <si>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</si>
  <si>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</si>
  <si>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</si>
  <si>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</si>
  <si>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</si>
  <si>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</si>
  <si>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</si>
  <si>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</si>
  <si>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</si>
  <si>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</si>
  <si>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</si>
  <si>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</si>
  <si>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</si>
  <si>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</si>
  <si>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</si>
  <si>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</si>
  <si>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</si>
  <si>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</si>
  <si>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</si>
  <si>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</si>
  <si>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</si>
  <si>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</si>
  <si>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</si>
  <si>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</si>
  <si>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</si>
  <si>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</si>
  <si>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</si>
  <si>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</si>
  <si>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</si>
  <si>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</si>
  <si>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</si>
  <si>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</si>
  <si>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</si>
  <si>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</si>
  <si>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</si>
  <si>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</si>
  <si>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</si>
  <si>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</si>
  <si>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</si>
  <si>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</si>
  <si>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</si>
  <si>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</si>
  <si>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</si>
  <si>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</si>
  <si>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</si>
  <si>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</si>
  <si>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</si>
  <si>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</si>
  <si>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</si>
  <si>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</si>
  <si>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</si>
  <si>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</si>
  <si>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</si>
  <si>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</si>
  <si>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</si>
  <si>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</si>
  <si>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</si>
  <si>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</si>
  <si>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</si>
  <si>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</si>
  <si>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</si>
  <si>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</si>
  <si>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</si>
  <si>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</si>
  <si>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</si>
  <si>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</si>
  <si>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</si>
  <si>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</si>
  <si>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</si>
  <si>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</si>
  <si>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</si>
  <si>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</si>
  <si>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</si>
  <si>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</si>
  <si>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</si>
  <si>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</si>
  <si>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</si>
  <si>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</si>
  <si>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</si>
  <si>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</si>
  <si>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</si>
  <si>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</si>
  <si>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</si>
  <si>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</si>
  <si>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</si>
  <si>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</si>
  <si>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</si>
  <si>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</si>
  <si>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</si>
  <si>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</si>
  <si>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</si>
  <si>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</si>
  <si>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</si>
  <si>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</si>
  <si>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</si>
  <si>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</si>
  <si>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</si>
  <si>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</si>
  <si>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</si>
  <si>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</si>
  <si>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</si>
  <si>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</si>
  <si>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</si>
  <si>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</si>
  <si>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</si>
  <si>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</si>
  <si>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</si>
  <si>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</si>
  <si>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</si>
  <si>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</si>
  <si>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</si>
  <si>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</si>
  <si>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</si>
  <si>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</si>
  <si>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</si>
  <si>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</si>
  <si>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</si>
  <si>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</si>
  <si>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</si>
  <si>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</si>
  <si>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</si>
  <si>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</si>
  <si>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</si>
  <si>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</si>
  <si>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</si>
  <si>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</si>
  <si>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</si>
  <si>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</si>
  <si>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</si>
  <si>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</si>
  <si>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</si>
  <si>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</si>
  <si>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</si>
  <si>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</si>
  <si>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</si>
  <si>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</si>
  <si>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</si>
  <si>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</si>
  <si>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</si>
  <si>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</si>
  <si>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</si>
  <si>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</si>
  <si>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</si>
  <si>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</si>
  <si>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</si>
  <si>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</si>
  <si>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</si>
  <si>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</si>
  <si>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</si>
  <si>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</si>
  <si>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</si>
  <si>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</si>
  <si>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</si>
  <si>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</si>
  <si>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</si>
  <si>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</si>
  <si>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</si>
  <si>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</si>
  <si>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</si>
  <si>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</si>
  <si>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</si>
  <si>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</si>
  <si>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</si>
  <si>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</si>
  <si>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</si>
  <si>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</si>
  <si>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</si>
  <si>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</si>
  <si>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</si>
  <si>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</si>
  <si>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</si>
  <si>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</si>
  <si>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</si>
  <si>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</si>
  <si>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</si>
  <si>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</si>
  <si>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</si>
  <si>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</si>
  <si>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</si>
  <si>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</si>
  <si>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</si>
  <si>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</si>
  <si>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</si>
  <si>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</si>
  <si>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</si>
  <si>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</si>
  <si>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</si>
  <si>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</si>
  <si>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</si>
  <si>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</si>
  <si>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</si>
  <si>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</si>
  <si>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</si>
  <si>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</si>
  <si>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</si>
  <si>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</si>
  <si>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</si>
  <si>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</si>
  <si>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</si>
  <si>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</si>
  <si>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</si>
  <si>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</si>
  <si>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</si>
  <si>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</si>
  <si>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</si>
  <si>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</si>
  <si>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</si>
  <si>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</si>
  <si>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</si>
  <si>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</si>
  <si>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</si>
  <si>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</si>
  <si>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</si>
  <si>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</si>
  <si>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</si>
  <si>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</si>
  <si>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</si>
  <si>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</si>
  <si>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</si>
  <si>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</si>
  <si>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</si>
  <si>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</si>
  <si>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</si>
  <si>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</si>
  <si>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</si>
  <si>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</si>
  <si>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</si>
  <si>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</si>
  <si>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</si>
  <si>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</si>
  <si>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</si>
  <si>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</si>
  <si>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</si>
  <si>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</si>
  <si>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</si>
  <si>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</si>
  <si>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</si>
  <si>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</si>
  <si>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</si>
  <si>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</si>
  <si>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</si>
  <si>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</si>
  <si>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</si>
  <si>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</si>
  <si>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</si>
  <si>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</si>
  <si>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</si>
  <si>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</si>
  <si>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</si>
  <si>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</si>
  <si>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</si>
  <si>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</si>
  <si>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</si>
  <si>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</si>
  <si>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</si>
  <si>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</si>
  <si>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</si>
  <si>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</si>
  <si>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</si>
  <si>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</si>
  <si>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</si>
  <si>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</si>
  <si>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</si>
  <si>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</si>
  <si>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</si>
  <si>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</si>
  <si>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</si>
  <si>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</si>
  <si>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</si>
  <si>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</si>
  <si>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</si>
  <si>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</si>
  <si>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</si>
  <si>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</si>
  <si>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</si>
  <si>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</si>
  <si>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</si>
  <si>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</si>
  <si>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</si>
  <si>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</si>
  <si>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</si>
  <si>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</si>
  <si>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</si>
  <si>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</si>
  <si>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</si>
  <si>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</si>
  <si>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</si>
  <si>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</si>
  <si>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</si>
  <si>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</si>
  <si>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</si>
  <si>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</si>
  <si>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</si>
  <si>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</si>
  <si>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</si>
  <si>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</si>
  <si>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</si>
  <si>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</si>
  <si>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</si>
  <si>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</si>
  <si>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</si>
  <si>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</si>
  <si>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</si>
  <si>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</si>
  <si>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</si>
  <si>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</si>
  <si>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</si>
  <si>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</si>
  <si>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</si>
  <si>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</si>
  <si>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</si>
  <si>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</si>
  <si>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</si>
  <si>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</si>
  <si>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</si>
  <si>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</si>
  <si>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</si>
  <si>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</si>
  <si>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</si>
  <si>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</si>
  <si>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</si>
  <si>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</si>
  <si>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</si>
  <si>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</si>
  <si>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</si>
  <si>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</si>
  <si>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</si>
  <si>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</si>
  <si>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</si>
  <si>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</si>
  <si>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</si>
  <si>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</si>
  <si>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</si>
  <si>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</si>
  <si>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</si>
  <si>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</si>
  <si>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</si>
  <si>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</si>
  <si>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</si>
  <si>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</si>
  <si>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</si>
  <si>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</si>
  <si>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</si>
  <si>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</si>
  <si>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</si>
  <si>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</si>
  <si>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</si>
  <si>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</si>
  <si>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</si>
  <si>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</si>
  <si>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</si>
  <si>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</si>
  <si>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</si>
  <si>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</si>
  <si>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</si>
  <si>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</si>
  <si>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</si>
  <si>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</si>
  <si>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</si>
  <si>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</si>
  <si>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</si>
  <si>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</si>
  <si>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</si>
  <si>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</si>
  <si>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</si>
  <si>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</si>
  <si>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</si>
  <si>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</si>
  <si>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</si>
  <si>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</si>
  <si>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</si>
  <si>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</si>
  <si>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</si>
  <si>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</si>
  <si>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</si>
  <si>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</si>
  <si>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</si>
  <si>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</si>
  <si>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</si>
  <si>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</si>
  <si>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</si>
  <si>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</si>
  <si>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</si>
  <si>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</si>
  <si>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</si>
  <si>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</si>
  <si>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</si>
  <si>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</si>
  <si>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</si>
  <si>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</si>
  <si>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</si>
  <si>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</si>
  <si>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</si>
  <si>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NOVEMBER 2023 ARREARS </t>
  </si>
  <si>
    <t>WA NOVEMBER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</si>
</sst>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12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zoomScale="130" zoomScaleNormal="130" workbookViewId="0">
      <selection activeCell="I6" sqref="I6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59">
        <v>45688</v>
      </c>
    </row>
    <row r="3" spans="1:11" x14ac:dyDescent="0.25">
      <c r="A3" s="60" t="s">
        <v>0</v>
      </c>
      <c r="B3" s="61"/>
      <c r="C3" s="61"/>
      <c r="D3" s="62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497949.83</v>
      </c>
      <c r="F5" s="63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4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5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6" t="str">
        <f>"WA "&amp; CHOOSE(MONTH(B2),"JAN","FEB","MAR","APR","MAY","JUN","JUL","AUG","SEP","OCT","NOV","DEC")  &amp;" "&amp; YEAR(B2)&amp; " ARREARS"</f>
        <v>WA JAN 2025 ARREARS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3636412.0800000299</v>
      </c>
      <c r="C13" s="41">
        <v>23643</v>
      </c>
      <c r="D13" s="40">
        <v>1162038.05</v>
      </c>
      <c r="E13" s="41">
        <v>9843</v>
      </c>
      <c r="F13" s="40">
        <v>657666.12000000197</v>
      </c>
      <c r="G13" s="41">
        <v>7739</v>
      </c>
      <c r="H13" s="40">
        <v>6446003.0399999898</v>
      </c>
      <c r="I13" s="41">
        <v>7861</v>
      </c>
      <c r="J13" s="40">
        <v>11244453.170000101</v>
      </c>
      <c r="K13" s="42">
        <v>24695</v>
      </c>
    </row>
    <row r="14" spans="1:11" x14ac:dyDescent="0.25">
      <c r="A14" s="4" t="s">
        <v>7488</v>
      </c>
      <c r="B14" s="40">
        <v>389995.96999999898</v>
      </c>
      <c r="C14" s="41">
        <v>1441</v>
      </c>
      <c r="D14" s="40">
        <v>123689.74</v>
      </c>
      <c r="E14" s="41">
        <v>561</v>
      </c>
      <c r="F14" s="40">
        <v>99072.45</v>
      </c>
      <c r="G14" s="41">
        <v>498</v>
      </c>
      <c r="H14" s="40">
        <v>848943.52</v>
      </c>
      <c r="I14" s="41">
        <v>524</v>
      </c>
      <c r="J14" s="40">
        <v>1362629.23</v>
      </c>
      <c r="K14" s="42">
        <v>1516</v>
      </c>
    </row>
    <row r="15" spans="1:11" ht="15.75" thickBot="1" x14ac:dyDescent="0.3">
      <c r="A15" s="5" t="s">
        <v>10</v>
      </c>
      <c r="B15" s="20">
        <f>B13+B14</f>
        <v>4026408.0500000287</v>
      </c>
      <c r="C15" s="21">
        <f t="shared" ref="C15:K15" si="0">C13+C14</f>
        <v>25084</v>
      </c>
      <c r="D15" s="20">
        <f>D13+D14</f>
        <v>1285727.79</v>
      </c>
      <c r="E15" s="21">
        <f t="shared" si="0"/>
        <v>10404</v>
      </c>
      <c r="F15" s="20">
        <f>F13+F14</f>
        <v>756738.57000000193</v>
      </c>
      <c r="G15" s="21">
        <f t="shared" si="0"/>
        <v>8237</v>
      </c>
      <c r="H15" s="20">
        <f t="shared" si="0"/>
        <v>7294946.5599999893</v>
      </c>
      <c r="I15" s="21">
        <f t="shared" si="0"/>
        <v>8385</v>
      </c>
      <c r="J15" s="20">
        <f t="shared" si="0"/>
        <v>12607082.400000101</v>
      </c>
      <c r="K15" s="22">
        <f t="shared" si="0"/>
        <v>26211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8.2887709140777588E-8</v>
      </c>
      <c r="K16" s="39"/>
    </row>
    <row r="18" spans="1:11" x14ac:dyDescent="0.25">
      <c r="A18" s="68" t="str">
        <f>"WA "&amp; CHOOSE(MONTH(B2),"JAN","FEB","MAR","APR","MAY","JUN","JUL","AUG","SEP","OCT","NOV","DEC")  &amp;" "&amp; YEAR(B2)&amp; " ARREARS LOW INCOME CUSTOMERS"</f>
        <v>WA JAN 2025 ARREARS LOW INCOME CUSTOMERS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670704.24000000104</v>
      </c>
      <c r="C20" s="19">
        <v>4229</v>
      </c>
      <c r="D20" s="18">
        <v>269482.36</v>
      </c>
      <c r="E20" s="19">
        <v>2170</v>
      </c>
      <c r="F20" s="18">
        <v>187567.54</v>
      </c>
      <c r="G20" s="19">
        <v>2248</v>
      </c>
      <c r="H20" s="18">
        <v>1503069.35</v>
      </c>
      <c r="I20" s="19">
        <v>2249</v>
      </c>
      <c r="J20" s="18">
        <v>2443255.95000001</v>
      </c>
      <c r="K20" s="19">
        <v>4462</v>
      </c>
    </row>
    <row r="21" spans="1:11" x14ac:dyDescent="0.25">
      <c r="A21" s="4" t="s">
        <v>7488</v>
      </c>
      <c r="B21" s="18">
        <v>10478.52</v>
      </c>
      <c r="C21" s="19">
        <v>48</v>
      </c>
      <c r="D21" s="18">
        <v>5603.76</v>
      </c>
      <c r="E21" s="19">
        <v>26</v>
      </c>
      <c r="F21" s="18">
        <v>6458.53</v>
      </c>
      <c r="G21" s="19">
        <v>36</v>
      </c>
      <c r="H21" s="18">
        <v>51101.05</v>
      </c>
      <c r="I21" s="19">
        <v>36</v>
      </c>
      <c r="J21" s="18">
        <v>67183.33</v>
      </c>
      <c r="K21" s="19">
        <v>50</v>
      </c>
    </row>
    <row r="22" spans="1:11" ht="15.75" thickBot="1" x14ac:dyDescent="0.3">
      <c r="A22" s="5" t="s">
        <v>10</v>
      </c>
      <c r="B22" s="20">
        <f t="shared" ref="B22:K22" si="1">B20+B21</f>
        <v>681182.76000000106</v>
      </c>
      <c r="C22" s="21">
        <f t="shared" si="1"/>
        <v>4277</v>
      </c>
      <c r="D22" s="20">
        <f t="shared" si="1"/>
        <v>275086.12</v>
      </c>
      <c r="E22" s="21">
        <f t="shared" si="1"/>
        <v>2196</v>
      </c>
      <c r="F22" s="20">
        <f t="shared" si="1"/>
        <v>194026.07</v>
      </c>
      <c r="G22" s="21">
        <f t="shared" si="1"/>
        <v>2284</v>
      </c>
      <c r="H22" s="20">
        <f t="shared" si="1"/>
        <v>1554170.4000000001</v>
      </c>
      <c r="I22" s="21">
        <f t="shared" si="1"/>
        <v>2285</v>
      </c>
      <c r="J22" s="20">
        <f t="shared" si="1"/>
        <v>2510439.28000001</v>
      </c>
      <c r="K22" s="21">
        <f t="shared" si="1"/>
        <v>4512</v>
      </c>
    </row>
    <row r="23" spans="1:11" x14ac:dyDescent="0.25">
      <c r="A23" s="8" t="s">
        <v>35</v>
      </c>
      <c r="I23" s="38" t="s">
        <v>36</v>
      </c>
      <c r="J23" s="39">
        <f>J22-B22-D22-H22</f>
        <v>8.6147338151931763E-9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10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10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  <row r="35" spans="1:10" hidden="1" x14ac:dyDescent="0.2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2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 x14ac:dyDescent="0.3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45231</v>
      </c>
    </row>
    <row r="2" spans="1:11" x14ac:dyDescent="0.25">
      <c r="A2" s="60" t="s">
        <v>0</v>
      </c>
      <c r="B2" s="61"/>
      <c r="C2" s="61"/>
      <c r="D2" s="62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15.7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254259.88</v>
      </c>
      <c r="F4" s="63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4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5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6" t="s">
        <v>7490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7488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10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-1.1175870895385742E-8</v>
      </c>
      <c r="K15" s="39"/>
    </row>
    <row r="17" spans="1:11" x14ac:dyDescent="0.25">
      <c r="A17" s="68" t="s">
        <v>7491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7488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10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35</v>
      </c>
      <c r="I22" s="38" t="s">
        <v>36</v>
      </c>
      <c r="J22" s="39">
        <f>J21-B21-D21-H21</f>
        <v>-1.0011717677116394E-8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FE40E64-A520-4CE3-B5D8-4343D6CABA80}"/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34ADB3-B115-49F1-94D4-0A45B38FC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2025-02-28T17:36:10Z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