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Gas GRC\Gas GRC 2024\Rebuttal\Exhibits\"/>
    </mc:Choice>
  </mc:AlternateContent>
  <bookViews>
    <workbookView xWindow="0" yWindow="0" windowWidth="28800" windowHeight="12300"/>
  </bookViews>
  <sheets>
    <sheet name="Exh. JDT-15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6" i="1"/>
  <c r="L28" i="1" l="1"/>
  <c r="G28" i="1"/>
  <c r="L27" i="1"/>
  <c r="G27" i="1"/>
  <c r="L23" i="1"/>
  <c r="G23" i="1"/>
  <c r="L22" i="1"/>
  <c r="G22" i="1"/>
  <c r="L21" i="1"/>
  <c r="G21" i="1"/>
  <c r="L20" i="1"/>
  <c r="G20" i="1"/>
  <c r="L19" i="1"/>
  <c r="G19" i="1"/>
  <c r="L15" i="1"/>
  <c r="G15" i="1"/>
  <c r="L14" i="1"/>
  <c r="G14" i="1"/>
  <c r="L13" i="1"/>
  <c r="G13" i="1"/>
  <c r="L12" i="1"/>
  <c r="G12" i="1"/>
  <c r="L11" i="1"/>
  <c r="G11" i="1"/>
  <c r="K30" i="1"/>
  <c r="L10" i="1"/>
  <c r="G10" i="1"/>
  <c r="M30" i="1"/>
  <c r="J30" i="1"/>
  <c r="I30" i="1"/>
  <c r="H30" i="1"/>
  <c r="F30" i="1"/>
  <c r="D30" i="1"/>
  <c r="G7" i="1" l="1"/>
  <c r="G30" i="1" s="1"/>
  <c r="L7" i="1"/>
  <c r="L30" i="1" s="1"/>
  <c r="E30" i="1"/>
</calcChain>
</file>

<file path=xl/sharedStrings.xml><?xml version="1.0" encoding="utf-8"?>
<sst xmlns="http://schemas.openxmlformats.org/spreadsheetml/2006/main" count="58" uniqueCount="40">
  <si>
    <t>LNG Gas Distribution Plant Upgrades:</t>
  </si>
  <si>
    <t>AMA</t>
  </si>
  <si>
    <t>12 Mo Ended Dec-23</t>
  </si>
  <si>
    <t>12 Mo Ended Dec-24</t>
  </si>
  <si>
    <t>Gross Plant</t>
  </si>
  <si>
    <t>Acc Depr</t>
  </si>
  <si>
    <t>ADIT</t>
  </si>
  <si>
    <t>Net Plant</t>
  </si>
  <si>
    <t>Depr Exp</t>
  </si>
  <si>
    <t>Upgrade 1 - 4 Miles Pipe To Plant and IT Business Enablement:</t>
  </si>
  <si>
    <t>Account 111:</t>
  </si>
  <si>
    <t>Account 283:</t>
  </si>
  <si>
    <t>Account 404:</t>
  </si>
  <si>
    <t>G303 INT Misc Intangible Plant</t>
  </si>
  <si>
    <t>Account 108:</t>
  </si>
  <si>
    <t>Account 403:</t>
  </si>
  <si>
    <t>G3750 DST Structures &amp; Improvements</t>
  </si>
  <si>
    <t>G3762 DST Mains, Plastic</t>
  </si>
  <si>
    <t>G3764 DST Mains, Wrapped Steel</t>
  </si>
  <si>
    <t>G3780 DST Measuring &amp; Reg Station</t>
  </si>
  <si>
    <t>G385 DST Industrial M&amp;R Sta Eq</t>
  </si>
  <si>
    <t>G3912 GEN Computer Eq, new</t>
  </si>
  <si>
    <t>Upgrade 2 - Golden Givens Limit Station and 1 Mile Pipe Connector:</t>
  </si>
  <si>
    <t>G3740 DST Land &amp; Land Rights</t>
  </si>
  <si>
    <t>G3970 GEN Comm Equip, new</t>
  </si>
  <si>
    <t>Upgrade 3 - Frederickson Gate Station Expansion:</t>
  </si>
  <si>
    <t>Total LNG Upgrades</t>
  </si>
  <si>
    <t>Line</t>
  </si>
  <si>
    <t>No.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</si>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</sst>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0"/>
      <name val="Arial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3" fillId="0" borderId="0" xfId="0" applyFont="1"/>
    <xf numFmtId="0" fontId="1" fillId="0" borderId="0" xfId="0" applyFont="1" applyBorder="1"/>
    <xf numFmtId="0" fontId="1" fillId="0" borderId="8" xfId="0" applyFont="1" applyFill="1" applyBorder="1"/>
    <xf numFmtId="0" fontId="3" fillId="0" borderId="0" xfId="0" applyFont="1" applyFill="1" applyBorder="1"/>
    <xf numFmtId="17" fontId="1" fillId="0" borderId="1" xfId="0" applyNumberFormat="1" applyFont="1" applyFill="1" applyBorder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2" xfId="0" applyFont="1" applyFill="1" applyBorder="1" applyAlignment="1">
      <alignment horizontal="centerContinuous"/>
    </xf>
    <xf numFmtId="17" fontId="1" fillId="0" borderId="0" xfId="0" applyNumberFormat="1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Continuous"/>
    </xf>
    <xf numFmtId="0" fontId="1" fillId="0" borderId="3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Continuous"/>
    </xf>
    <xf numFmtId="17" fontId="1" fillId="0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7" fontId="1" fillId="0" borderId="5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/>
    <xf numFmtId="0" fontId="3" fillId="0" borderId="3" xfId="0" applyFont="1" applyFill="1" applyBorder="1"/>
    <xf numFmtId="0" fontId="3" fillId="0" borderId="2" xfId="0" applyFont="1" applyFill="1" applyBorder="1"/>
    <xf numFmtId="0" fontId="3" fillId="0" borderId="0" xfId="0" applyFont="1" applyFill="1" applyAlignment="1">
      <alignment horizontal="left"/>
    </xf>
    <xf numFmtId="43" fontId="3" fillId="0" borderId="1" xfId="1" applyFont="1" applyFill="1" applyBorder="1"/>
    <xf numFmtId="43" fontId="3" fillId="0" borderId="0" xfId="1" applyFont="1" applyFill="1"/>
    <xf numFmtId="43" fontId="3" fillId="0" borderId="3" xfId="0" applyNumberFormat="1" applyFont="1" applyFill="1" applyBorder="1"/>
    <xf numFmtId="43" fontId="3" fillId="0" borderId="2" xfId="0" applyNumberFormat="1" applyFont="1" applyFill="1" applyBorder="1"/>
    <xf numFmtId="43" fontId="3" fillId="0" borderId="0" xfId="1" applyFont="1" applyFill="1" applyBorder="1"/>
    <xf numFmtId="0" fontId="3" fillId="0" borderId="9" xfId="0" applyFont="1" applyFill="1" applyBorder="1"/>
    <xf numFmtId="43" fontId="1" fillId="0" borderId="10" xfId="0" applyNumberFormat="1" applyFont="1" applyFill="1" applyBorder="1"/>
    <xf numFmtId="43" fontId="1" fillId="0" borderId="8" xfId="0" applyNumberFormat="1" applyFont="1" applyFill="1" applyBorder="1"/>
    <xf numFmtId="43" fontId="1" fillId="0" borderId="9" xfId="0" applyNumberFormat="1" applyFont="1" applyFill="1" applyBorder="1"/>
    <xf numFmtId="43" fontId="1" fillId="0" borderId="11" xfId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zoomScaleNormal="100" workbookViewId="0">
      <selection activeCell="C32" sqref="C32"/>
    </sheetView>
  </sheetViews>
  <sheetFormatPr defaultRowHeight="12.75" x14ac:dyDescent="0.2"/>
  <cols>
    <col min="1" max="1" width="4.42578125" style="2" bestFit="1" customWidth="1"/>
    <col min="2" max="2" width="2.5703125" style="2" customWidth="1"/>
    <col min="3" max="3" width="40.140625" style="20" customWidth="1"/>
    <col min="4" max="4" width="14" style="20" bestFit="1" customWidth="1"/>
    <col min="5" max="6" width="13.5703125" style="20" bestFit="1" customWidth="1"/>
    <col min="7" max="7" width="14" style="20" bestFit="1" customWidth="1"/>
    <col min="8" max="8" width="18.85546875" style="20" customWidth="1"/>
    <col min="9" max="9" width="14" style="20" bestFit="1" customWidth="1"/>
    <col min="10" max="11" width="13.5703125" style="20" bestFit="1" customWidth="1"/>
    <col min="12" max="12" width="14" style="20" bestFit="1" customWidth="1"/>
    <col min="13" max="13" width="18.85546875" style="20" customWidth="1"/>
    <col min="14" max="57" width="15.140625" style="2" bestFit="1" customWidth="1"/>
    <col min="58" max="16366" width="9.140625" style="2"/>
    <col min="16367" max="16367" width="11.28515625" style="2" bestFit="1" customWidth="1"/>
    <col min="16368" max="16384" width="9.140625" style="2"/>
  </cols>
  <sheetData>
    <row r="1" spans="1:13" ht="15.75" x14ac:dyDescent="0.25">
      <c r="B1" s="1" t="s">
        <v>0</v>
      </c>
      <c r="C1" s="5"/>
      <c r="D1" s="6">
        <v>45291</v>
      </c>
      <c r="E1" s="7"/>
      <c r="F1" s="7"/>
      <c r="G1" s="7"/>
      <c r="H1" s="8"/>
      <c r="I1" s="9">
        <v>45657</v>
      </c>
      <c r="J1" s="7"/>
      <c r="K1" s="7"/>
      <c r="L1" s="7"/>
      <c r="M1" s="8"/>
    </row>
    <row r="2" spans="1:13" x14ac:dyDescent="0.2">
      <c r="A2" s="34" t="s">
        <v>27</v>
      </c>
      <c r="C2" s="5"/>
      <c r="D2" s="10" t="s">
        <v>1</v>
      </c>
      <c r="E2" s="7"/>
      <c r="F2" s="7"/>
      <c r="G2" s="11"/>
      <c r="H2" s="12" t="s">
        <v>2</v>
      </c>
      <c r="I2" s="13" t="s">
        <v>1</v>
      </c>
      <c r="J2" s="7"/>
      <c r="K2" s="7"/>
      <c r="L2" s="11"/>
      <c r="M2" s="12" t="s">
        <v>3</v>
      </c>
    </row>
    <row r="3" spans="1:13" x14ac:dyDescent="0.2">
      <c r="A3" s="34" t="s">
        <v>28</v>
      </c>
      <c r="C3" s="5"/>
      <c r="D3" s="14" t="s">
        <v>4</v>
      </c>
      <c r="E3" s="15" t="s">
        <v>5</v>
      </c>
      <c r="F3" s="15" t="s">
        <v>6</v>
      </c>
      <c r="G3" s="16" t="s">
        <v>7</v>
      </c>
      <c r="H3" s="17" t="s">
        <v>8</v>
      </c>
      <c r="I3" s="18" t="s">
        <v>4</v>
      </c>
      <c r="J3" s="15" t="s">
        <v>5</v>
      </c>
      <c r="K3" s="15" t="s">
        <v>6</v>
      </c>
      <c r="L3" s="16" t="s">
        <v>7</v>
      </c>
      <c r="M3" s="17" t="s">
        <v>8</v>
      </c>
    </row>
    <row r="4" spans="1:13" x14ac:dyDescent="0.2">
      <c r="A4" s="34"/>
      <c r="C4" s="35" t="s">
        <v>29</v>
      </c>
      <c r="D4" s="36" t="s">
        <v>30</v>
      </c>
      <c r="E4" s="37" t="s">
        <v>31</v>
      </c>
      <c r="F4" s="37" t="s">
        <v>32</v>
      </c>
      <c r="G4" s="38" t="s">
        <v>33</v>
      </c>
      <c r="H4" s="39" t="s">
        <v>34</v>
      </c>
      <c r="I4" s="35" t="s">
        <v>35</v>
      </c>
      <c r="J4" s="37" t="s">
        <v>36</v>
      </c>
      <c r="K4" s="37" t="s">
        <v>37</v>
      </c>
      <c r="L4" s="38" t="s">
        <v>38</v>
      </c>
      <c r="M4" s="39" t="s">
        <v>39</v>
      </c>
    </row>
    <row r="5" spans="1:13" x14ac:dyDescent="0.2">
      <c r="A5" s="34">
        <v>1</v>
      </c>
      <c r="B5" s="3" t="s">
        <v>9</v>
      </c>
      <c r="D5" s="19"/>
      <c r="G5" s="21"/>
      <c r="H5" s="22"/>
      <c r="I5" s="5"/>
      <c r="L5" s="21"/>
      <c r="M5" s="22"/>
    </row>
    <row r="6" spans="1:13" x14ac:dyDescent="0.2">
      <c r="A6" s="34">
        <f>A5+1</f>
        <v>2</v>
      </c>
      <c r="B6" s="3"/>
      <c r="D6" s="19"/>
      <c r="E6" s="23" t="s">
        <v>10</v>
      </c>
      <c r="F6" s="20" t="s">
        <v>11</v>
      </c>
      <c r="G6" s="21"/>
      <c r="H6" s="22" t="s">
        <v>12</v>
      </c>
      <c r="I6" s="5"/>
      <c r="J6" s="23" t="s">
        <v>10</v>
      </c>
      <c r="K6" s="20" t="s">
        <v>11</v>
      </c>
      <c r="L6" s="21"/>
      <c r="M6" s="22" t="s">
        <v>12</v>
      </c>
    </row>
    <row r="7" spans="1:13" x14ac:dyDescent="0.2">
      <c r="A7" s="34">
        <f t="shared" ref="A7:A30" si="0">A6+1</f>
        <v>3</v>
      </c>
      <c r="C7" s="5" t="s">
        <v>13</v>
      </c>
      <c r="D7" s="24">
        <v>746243.11000000022</v>
      </c>
      <c r="E7" s="25">
        <v>-362330.08114927221</v>
      </c>
      <c r="F7" s="25">
        <v>43596.063736327655</v>
      </c>
      <c r="G7" s="26">
        <f>D7+E7+F7</f>
        <v>427509.09258705564</v>
      </c>
      <c r="H7" s="27">
        <v>149248.62199999974</v>
      </c>
      <c r="I7" s="28">
        <v>746243.11000000022</v>
      </c>
      <c r="J7" s="25">
        <v>-511578.70314927207</v>
      </c>
      <c r="K7" s="25">
        <v>65621.802249532571</v>
      </c>
      <c r="L7" s="26">
        <f>I7+J7+K7</f>
        <v>300286.20910026075</v>
      </c>
      <c r="M7" s="27">
        <v>149248.62200000003</v>
      </c>
    </row>
    <row r="8" spans="1:13" x14ac:dyDescent="0.2">
      <c r="A8" s="34">
        <f t="shared" si="0"/>
        <v>4</v>
      </c>
      <c r="C8" s="5"/>
      <c r="D8" s="24"/>
      <c r="E8" s="25"/>
      <c r="F8" s="25"/>
      <c r="G8" s="26"/>
      <c r="H8" s="27"/>
      <c r="I8" s="28"/>
      <c r="J8" s="25"/>
      <c r="K8" s="25"/>
      <c r="L8" s="26"/>
      <c r="M8" s="27"/>
    </row>
    <row r="9" spans="1:13" x14ac:dyDescent="0.2">
      <c r="A9" s="34">
        <f t="shared" si="0"/>
        <v>5</v>
      </c>
      <c r="C9" s="5"/>
      <c r="D9" s="24"/>
      <c r="E9" s="23" t="s">
        <v>14</v>
      </c>
      <c r="F9" s="20" t="s">
        <v>11</v>
      </c>
      <c r="G9" s="26"/>
      <c r="H9" s="27" t="s">
        <v>15</v>
      </c>
      <c r="I9" s="28"/>
      <c r="J9" s="23" t="s">
        <v>14</v>
      </c>
      <c r="K9" s="20" t="s">
        <v>11</v>
      </c>
      <c r="L9" s="26"/>
      <c r="M9" s="27" t="s">
        <v>15</v>
      </c>
    </row>
    <row r="10" spans="1:13" x14ac:dyDescent="0.2">
      <c r="A10" s="34">
        <f t="shared" si="0"/>
        <v>6</v>
      </c>
      <c r="C10" s="5" t="s">
        <v>16</v>
      </c>
      <c r="D10" s="24">
        <v>0.48000000000000015</v>
      </c>
      <c r="E10" s="25">
        <v>-2.4408062399999982E-2</v>
      </c>
      <c r="F10" s="25">
        <v>-1.5774682895999998E-2</v>
      </c>
      <c r="G10" s="26">
        <f t="shared" ref="G10:G15" si="1">D10+E10+F10</f>
        <v>0.43981725470400018</v>
      </c>
      <c r="H10" s="27">
        <v>1.0223999999999983E-2</v>
      </c>
      <c r="I10" s="28">
        <v>0.48000000000000015</v>
      </c>
      <c r="J10" s="25">
        <v>-3.4632062399999969E-2</v>
      </c>
      <c r="K10" s="25">
        <v>-1.9620202895999996E-2</v>
      </c>
      <c r="L10" s="26">
        <f t="shared" ref="L10:L15" si="2">I10+J10+K10</f>
        <v>0.42574773470400018</v>
      </c>
      <c r="M10" s="27">
        <v>1.0223999999999987E-2</v>
      </c>
    </row>
    <row r="11" spans="1:13" x14ac:dyDescent="0.2">
      <c r="A11" s="34">
        <f t="shared" si="0"/>
        <v>7</v>
      </c>
      <c r="C11" s="5" t="s">
        <v>17</v>
      </c>
      <c r="D11" s="24">
        <v>-193.34</v>
      </c>
      <c r="E11" s="25">
        <v>24.150412610799979</v>
      </c>
      <c r="F11" s="25">
        <v>3.3469106347320032</v>
      </c>
      <c r="G11" s="26">
        <f t="shared" si="1"/>
        <v>-165.84267675446802</v>
      </c>
      <c r="H11" s="27">
        <v>-5.3361840000000029</v>
      </c>
      <c r="I11" s="28">
        <v>-193.34</v>
      </c>
      <c r="J11" s="25">
        <v>29.486596610799989</v>
      </c>
      <c r="K11" s="25">
        <v>4.6400652247320018</v>
      </c>
      <c r="L11" s="26">
        <f t="shared" si="2"/>
        <v>-159.21333816446801</v>
      </c>
      <c r="M11" s="27">
        <v>-5.3361840000000029</v>
      </c>
    </row>
    <row r="12" spans="1:13" x14ac:dyDescent="0.2">
      <c r="A12" s="34">
        <f t="shared" si="0"/>
        <v>8</v>
      </c>
      <c r="C12" s="5" t="s">
        <v>18</v>
      </c>
      <c r="D12" s="24">
        <v>27457432.680000003</v>
      </c>
      <c r="E12" s="25">
        <v>-3843556.4060877245</v>
      </c>
      <c r="F12" s="25">
        <v>-1466451.9124944045</v>
      </c>
      <c r="G12" s="26">
        <f t="shared" si="1"/>
        <v>22147424.361417875</v>
      </c>
      <c r="H12" s="27">
        <v>617792.23530000262</v>
      </c>
      <c r="I12" s="28">
        <v>27457432.680000003</v>
      </c>
      <c r="J12" s="25">
        <v>-4461348.6413877252</v>
      </c>
      <c r="K12" s="25">
        <v>-1608008.7066761444</v>
      </c>
      <c r="L12" s="26">
        <f t="shared" si="2"/>
        <v>21388075.331936132</v>
      </c>
      <c r="M12" s="27">
        <v>617792.2352999975</v>
      </c>
    </row>
    <row r="13" spans="1:13" x14ac:dyDescent="0.2">
      <c r="A13" s="34">
        <f t="shared" si="0"/>
        <v>9</v>
      </c>
      <c r="C13" s="5" t="s">
        <v>19</v>
      </c>
      <c r="D13" s="24">
        <v>1642390.9400000002</v>
      </c>
      <c r="E13" s="25">
        <v>-185151.09885371281</v>
      </c>
      <c r="F13" s="25">
        <v>-32631.994626123302</v>
      </c>
      <c r="G13" s="26">
        <f t="shared" si="1"/>
        <v>1424607.8465201641</v>
      </c>
      <c r="H13" s="27">
        <v>56498.248336000135</v>
      </c>
      <c r="I13" s="28">
        <v>1642390.9400000002</v>
      </c>
      <c r="J13" s="25">
        <v>-241649.34718971292</v>
      </c>
      <c r="K13" s="25">
        <v>-41271.792165993298</v>
      </c>
      <c r="L13" s="26">
        <f t="shared" si="2"/>
        <v>1359469.8006442939</v>
      </c>
      <c r="M13" s="27">
        <v>56498.248336000135</v>
      </c>
    </row>
    <row r="14" spans="1:13" x14ac:dyDescent="0.2">
      <c r="A14" s="34">
        <f t="shared" si="0"/>
        <v>10</v>
      </c>
      <c r="C14" s="5" t="s">
        <v>20</v>
      </c>
      <c r="D14" s="24">
        <v>233963.74000000008</v>
      </c>
      <c r="E14" s="25">
        <v>-33734.426835334387</v>
      </c>
      <c r="F14" s="25">
        <v>-3103.124815342775</v>
      </c>
      <c r="G14" s="26">
        <f t="shared" si="1"/>
        <v>197126.18834932291</v>
      </c>
      <c r="H14" s="27">
        <v>11978.943487999994</v>
      </c>
      <c r="I14" s="28">
        <v>233963.74000000008</v>
      </c>
      <c r="J14" s="25">
        <v>-45713.370323334384</v>
      </c>
      <c r="K14" s="25">
        <v>-3508.4669948927767</v>
      </c>
      <c r="L14" s="26">
        <f t="shared" si="2"/>
        <v>184741.90268177292</v>
      </c>
      <c r="M14" s="27">
        <v>11978.94348799999</v>
      </c>
    </row>
    <row r="15" spans="1:13" x14ac:dyDescent="0.2">
      <c r="A15" s="34">
        <f t="shared" si="0"/>
        <v>11</v>
      </c>
      <c r="C15" s="5" t="s">
        <v>21</v>
      </c>
      <c r="D15" s="24">
        <v>5221.2299999999987</v>
      </c>
      <c r="E15" s="25">
        <v>-2213.579826574201</v>
      </c>
      <c r="F15" s="25">
        <v>237.5066173670823</v>
      </c>
      <c r="G15" s="26">
        <f t="shared" si="1"/>
        <v>3245.1567907928802</v>
      </c>
      <c r="H15" s="27">
        <v>1044.246000000001</v>
      </c>
      <c r="I15" s="28">
        <v>5221.2299999999987</v>
      </c>
      <c r="J15" s="25">
        <v>-3257.8258265742024</v>
      </c>
      <c r="K15" s="25">
        <v>391.61383143208241</v>
      </c>
      <c r="L15" s="26">
        <f t="shared" si="2"/>
        <v>2355.0180048578786</v>
      </c>
      <c r="M15" s="27">
        <v>1044.246000000001</v>
      </c>
    </row>
    <row r="16" spans="1:13" x14ac:dyDescent="0.2">
      <c r="A16" s="34">
        <f t="shared" si="0"/>
        <v>12</v>
      </c>
      <c r="C16" s="5"/>
      <c r="D16" s="19"/>
      <c r="G16" s="21"/>
      <c r="H16" s="22"/>
      <c r="I16" s="5"/>
      <c r="L16" s="21"/>
      <c r="M16" s="22"/>
    </row>
    <row r="17" spans="1:13" x14ac:dyDescent="0.2">
      <c r="A17" s="34">
        <f t="shared" si="0"/>
        <v>13</v>
      </c>
      <c r="B17" s="3" t="s">
        <v>22</v>
      </c>
      <c r="D17" s="19"/>
      <c r="G17" s="21"/>
      <c r="H17" s="22"/>
      <c r="I17" s="5"/>
      <c r="L17" s="21"/>
      <c r="M17" s="22"/>
    </row>
    <row r="18" spans="1:13" x14ac:dyDescent="0.2">
      <c r="A18" s="34">
        <f t="shared" si="0"/>
        <v>14</v>
      </c>
      <c r="B18" s="3"/>
      <c r="D18" s="19"/>
      <c r="G18" s="21"/>
      <c r="H18" s="22"/>
      <c r="I18" s="5"/>
      <c r="L18" s="21"/>
      <c r="M18" s="22"/>
    </row>
    <row r="19" spans="1:13" x14ac:dyDescent="0.2">
      <c r="A19" s="34">
        <f t="shared" si="0"/>
        <v>15</v>
      </c>
      <c r="C19" s="5" t="s">
        <v>23</v>
      </c>
      <c r="D19" s="24">
        <v>296374.70000000007</v>
      </c>
      <c r="E19" s="25">
        <v>0</v>
      </c>
      <c r="F19" s="25">
        <v>0</v>
      </c>
      <c r="G19" s="26">
        <f t="shared" ref="G19:G23" si="3">D19+E19+F19</f>
        <v>296374.70000000007</v>
      </c>
      <c r="H19" s="27">
        <v>0</v>
      </c>
      <c r="I19" s="28">
        <v>296374.70000000007</v>
      </c>
      <c r="J19" s="25">
        <v>0</v>
      </c>
      <c r="K19" s="25">
        <v>0</v>
      </c>
      <c r="L19" s="26">
        <f t="shared" ref="L19:L23" si="4">I19+J19+K19</f>
        <v>296374.70000000007</v>
      </c>
      <c r="M19" s="27">
        <v>0</v>
      </c>
    </row>
    <row r="20" spans="1:13" x14ac:dyDescent="0.2">
      <c r="A20" s="34">
        <f t="shared" si="0"/>
        <v>16</v>
      </c>
      <c r="C20" s="5" t="s">
        <v>17</v>
      </c>
      <c r="D20" s="24">
        <v>2045180.0599999998</v>
      </c>
      <c r="E20" s="25">
        <v>-154344.64801349715</v>
      </c>
      <c r="F20" s="25">
        <v>-56639.774420712572</v>
      </c>
      <c r="G20" s="26">
        <f t="shared" si="3"/>
        <v>1834195.63756579</v>
      </c>
      <c r="H20" s="27">
        <v>56446.969655999914</v>
      </c>
      <c r="I20" s="28">
        <v>2045180.0599999998</v>
      </c>
      <c r="J20" s="25">
        <v>-210791.61766949706</v>
      </c>
      <c r="K20" s="25">
        <v>-70318.961252022593</v>
      </c>
      <c r="L20" s="26">
        <f t="shared" si="4"/>
        <v>1764069.4810784801</v>
      </c>
      <c r="M20" s="27">
        <v>56446.969655999914</v>
      </c>
    </row>
    <row r="21" spans="1:13" x14ac:dyDescent="0.2">
      <c r="A21" s="34">
        <f t="shared" si="0"/>
        <v>17</v>
      </c>
      <c r="C21" s="5" t="s">
        <v>18</v>
      </c>
      <c r="D21" s="24">
        <v>7720986.2399999993</v>
      </c>
      <c r="E21" s="25">
        <v>-522540.903342921</v>
      </c>
      <c r="F21" s="25">
        <v>-226457.06760387452</v>
      </c>
      <c r="G21" s="26">
        <f t="shared" si="3"/>
        <v>6971988.2690532031</v>
      </c>
      <c r="H21" s="27">
        <v>173722.19040000031</v>
      </c>
      <c r="I21" s="28">
        <v>7720986.2399999993</v>
      </c>
      <c r="J21" s="25">
        <v>-696263.09374292148</v>
      </c>
      <c r="K21" s="25">
        <v>-286368.06033315457</v>
      </c>
      <c r="L21" s="26">
        <f t="shared" si="4"/>
        <v>6738355.0859239241</v>
      </c>
      <c r="M21" s="27">
        <v>173722.19040000066</v>
      </c>
    </row>
    <row r="22" spans="1:13" x14ac:dyDescent="0.2">
      <c r="A22" s="34">
        <f t="shared" si="0"/>
        <v>18</v>
      </c>
      <c r="C22" s="5" t="s">
        <v>19</v>
      </c>
      <c r="D22" s="24">
        <v>2692789.32</v>
      </c>
      <c r="E22" s="25">
        <v>-309325.77163232159</v>
      </c>
      <c r="F22" s="25">
        <v>-52292.232283846468</v>
      </c>
      <c r="G22" s="26">
        <f t="shared" si="3"/>
        <v>2331171.3160838317</v>
      </c>
      <c r="H22" s="27">
        <v>92631.952607999789</v>
      </c>
      <c r="I22" s="28">
        <v>2692789.32</v>
      </c>
      <c r="J22" s="25">
        <v>-401957.72424032137</v>
      </c>
      <c r="K22" s="25">
        <v>-66457.650501706492</v>
      </c>
      <c r="L22" s="26">
        <f t="shared" si="4"/>
        <v>2224373.945257972</v>
      </c>
      <c r="M22" s="27">
        <v>92631.952607999789</v>
      </c>
    </row>
    <row r="23" spans="1:13" x14ac:dyDescent="0.2">
      <c r="A23" s="34">
        <f t="shared" si="0"/>
        <v>19</v>
      </c>
      <c r="C23" s="5" t="s">
        <v>24</v>
      </c>
      <c r="D23" s="24">
        <v>3938.1299999999997</v>
      </c>
      <c r="E23" s="25">
        <v>-554.3948058537004</v>
      </c>
      <c r="F23" s="25">
        <v>-55.052919389223</v>
      </c>
      <c r="G23" s="26">
        <f t="shared" si="3"/>
        <v>3328.6822747570764</v>
      </c>
      <c r="H23" s="27">
        <v>262.54200000000037</v>
      </c>
      <c r="I23" s="28">
        <v>3938.1299999999997</v>
      </c>
      <c r="J23" s="25">
        <v>-816.93680585370066</v>
      </c>
      <c r="K23" s="25">
        <v>-49.084683374222926</v>
      </c>
      <c r="L23" s="26">
        <f t="shared" si="4"/>
        <v>3072.108510772076</v>
      </c>
      <c r="M23" s="27">
        <v>262.54200000000037</v>
      </c>
    </row>
    <row r="24" spans="1:13" x14ac:dyDescent="0.2">
      <c r="A24" s="34">
        <f t="shared" si="0"/>
        <v>20</v>
      </c>
      <c r="C24" s="5"/>
      <c r="D24" s="19"/>
      <c r="G24" s="21"/>
      <c r="H24" s="22"/>
      <c r="I24" s="5"/>
      <c r="L24" s="21"/>
      <c r="M24" s="22"/>
    </row>
    <row r="25" spans="1:13" x14ac:dyDescent="0.2">
      <c r="A25" s="34">
        <f t="shared" si="0"/>
        <v>21</v>
      </c>
      <c r="B25" s="3" t="s">
        <v>25</v>
      </c>
      <c r="D25" s="19"/>
      <c r="G25" s="21"/>
      <c r="H25" s="22"/>
      <c r="I25" s="5"/>
      <c r="L25" s="21"/>
      <c r="M25" s="22"/>
    </row>
    <row r="26" spans="1:13" x14ac:dyDescent="0.2">
      <c r="A26" s="34">
        <f t="shared" si="0"/>
        <v>22</v>
      </c>
      <c r="B26" s="3"/>
      <c r="D26" s="19"/>
      <c r="G26" s="21"/>
      <c r="H26" s="22"/>
      <c r="I26" s="5"/>
      <c r="L26" s="21"/>
      <c r="M26" s="22"/>
    </row>
    <row r="27" spans="1:13" x14ac:dyDescent="0.2">
      <c r="A27" s="34">
        <f t="shared" si="0"/>
        <v>23</v>
      </c>
      <c r="C27" s="5" t="s">
        <v>18</v>
      </c>
      <c r="D27" s="24">
        <v>4119053.5</v>
      </c>
      <c r="E27" s="25">
        <v>-576642.4461547198</v>
      </c>
      <c r="F27" s="25">
        <v>-198985.03994847633</v>
      </c>
      <c r="G27" s="26">
        <f t="shared" ref="G27:G28" si="5">D27+E27+F27</f>
        <v>3343426.0138968038</v>
      </c>
      <c r="H27" s="27">
        <v>92678.703750000335</v>
      </c>
      <c r="I27" s="28">
        <v>4119053.5</v>
      </c>
      <c r="J27" s="25">
        <v>-669321.14990472014</v>
      </c>
      <c r="K27" s="25">
        <v>-220220.82026772635</v>
      </c>
      <c r="L27" s="26">
        <f t="shared" ref="L27:L28" si="6">I27+J27+K27</f>
        <v>3229511.5298275538</v>
      </c>
      <c r="M27" s="27">
        <v>92678.703750000335</v>
      </c>
    </row>
    <row r="28" spans="1:13" x14ac:dyDescent="0.2">
      <c r="A28" s="34">
        <f t="shared" si="0"/>
        <v>24</v>
      </c>
      <c r="C28" s="5" t="s">
        <v>19</v>
      </c>
      <c r="D28" s="24">
        <v>3700.7200000000007</v>
      </c>
      <c r="E28" s="25">
        <v>-794.34456008399945</v>
      </c>
      <c r="F28" s="25">
        <v>-142.22181706236032</v>
      </c>
      <c r="G28" s="26">
        <f t="shared" si="5"/>
        <v>2764.1536228536406</v>
      </c>
      <c r="H28" s="27">
        <v>127.30476800000042</v>
      </c>
      <c r="I28" s="28">
        <v>3700.7200000000007</v>
      </c>
      <c r="J28" s="25">
        <v>-921.64932808399988</v>
      </c>
      <c r="K28" s="25">
        <v>-152.05277974236031</v>
      </c>
      <c r="L28" s="26">
        <f t="shared" si="6"/>
        <v>2627.0178921736406</v>
      </c>
      <c r="M28" s="27">
        <v>127.30476800000042</v>
      </c>
    </row>
    <row r="29" spans="1:13" x14ac:dyDescent="0.2">
      <c r="A29" s="34">
        <f t="shared" si="0"/>
        <v>25</v>
      </c>
      <c r="C29" s="5"/>
      <c r="D29" s="19"/>
      <c r="G29" s="21"/>
      <c r="H29" s="22"/>
      <c r="I29" s="5"/>
      <c r="L29" s="21"/>
      <c r="M29" s="22"/>
    </row>
    <row r="30" spans="1:13" ht="13.5" thickBot="1" x14ac:dyDescent="0.25">
      <c r="A30" s="34">
        <f t="shared" si="0"/>
        <v>26</v>
      </c>
      <c r="B30" s="4" t="s">
        <v>26</v>
      </c>
      <c r="C30" s="29"/>
      <c r="D30" s="30">
        <f t="shared" ref="D30:M30" si="7">SUM(D7:D28)</f>
        <v>46967081.510000005</v>
      </c>
      <c r="E30" s="31">
        <f t="shared" si="7"/>
        <v>-5991163.9752574656</v>
      </c>
      <c r="F30" s="31">
        <f t="shared" si="7"/>
        <v>-1992921.5194395853</v>
      </c>
      <c r="G30" s="32">
        <f t="shared" si="7"/>
        <v>38982996.015302941</v>
      </c>
      <c r="H30" s="33">
        <f t="shared" si="7"/>
        <v>1252426.6323460029</v>
      </c>
      <c r="I30" s="31">
        <f t="shared" si="7"/>
        <v>46967081.510000005</v>
      </c>
      <c r="J30" s="31">
        <f t="shared" si="7"/>
        <v>-7243590.6076034689</v>
      </c>
      <c r="K30" s="31">
        <f t="shared" si="7"/>
        <v>-2230337.5591287706</v>
      </c>
      <c r="L30" s="32">
        <f t="shared" si="7"/>
        <v>37493153.343267761</v>
      </c>
      <c r="M30" s="33">
        <f t="shared" si="7"/>
        <v>1252426.6323459982</v>
      </c>
    </row>
    <row r="31" spans="1:13" ht="13.5" thickTop="1" x14ac:dyDescent="0.2"/>
  </sheetData>
  <pageMargins left="0.7" right="0.7" top="0.75" bottom="0.75" header="0.3" footer="0.3"/>
  <pageSetup scale="64" orientation="landscape" horizontalDpi="300" verticalDpi="300" r:id="rId1"/>
  <headerFooter>
    <oddFooter>&amp;R&amp;A
                  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A5832A7-027A-4CB9-B30E-24B13C49BC70}"/>
</file>

<file path=customXml/itemProps2.xml><?xml version="1.0" encoding="utf-8"?>
<ds:datastoreItem xmlns:ds="http://schemas.openxmlformats.org/officeDocument/2006/customXml" ds:itemID="{427EF2AD-BB98-4111-B737-D2762007423A}"/>
</file>

<file path=customXml/itemProps3.xml><?xml version="1.0" encoding="utf-8"?>
<ds:datastoreItem xmlns:ds="http://schemas.openxmlformats.org/officeDocument/2006/customXml" ds:itemID="{1468D361-7879-4A00-8542-D12D26EA301A}"/>
</file>

<file path=customXml/itemProps4.xml><?xml version="1.0" encoding="utf-8"?>
<ds:datastoreItem xmlns:ds="http://schemas.openxmlformats.org/officeDocument/2006/customXml" ds:itemID="{99A96F5A-7A68-4A3E-962A-68ADD6293C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 JDT-15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cp:lastPrinted>2024-09-13T05:25:22Z</cp:lastPrinted>
  <dcterms:created xsi:type="dcterms:W3CDTF">2024-09-13T05:14:50Z</dcterms:created>
  <dcterms:modified xsi:type="dcterms:W3CDTF">2024-09-13T05:25:26Z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