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E_zKSjLR+0OaHlWdRd_LZA==\"/>
    </mc:Choice>
  </mc:AlternateContent>
  <xr:revisionPtr revIDLastSave="0" documentId="13_ncr:1_{D528B958-F43F-4394-8AED-2D2D70FFF291}" xr6:coauthVersionLast="47" xr6:coauthVersionMax="47" xr10:uidLastSave="{00000000-0000-0000-0000-000000000000}"/>
  <bookViews>
    <workbookView xWindow="-108" yWindow="-108" windowWidth="20376" windowHeight="12216" tabRatio="900" xr2:uid="{00000000-000D-0000-FFFF-FFFF00000000}"/>
  </bookViews>
  <sheets>
    <sheet name="CGP-AEB-TAS-4 CAPM" sheetId="2" r:id="rId1"/>
    <sheet name="CGP-AEB-TAS-3 Constant DCF" sheetId="1" r:id="rId2"/>
    <sheet name="CGP-AEB-TAS-2 Summary" sheetId="8" r:id="rId3"/>
    <sheet name="CGP-AEB-TAS-5 CAPM LT Beta" sheetId="3" r:id="rId4"/>
    <sheet name="CGP-AEB-TAS-6 MRP" sheetId="4" r:id="rId5"/>
    <sheet name="CGP-AEB-TAS-7 RiskPremElec" sheetId="5" r:id="rId6"/>
    <sheet name="CGP-AEB-TAS-7 RiskPremGas" sheetId="6" r:id="rId7"/>
    <sheet name="CGP-AEB-TAS-8 ExpEarns" sheetId="7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'CGP-AEB-TAS-2 Summary'!$A$1:$F$39</definedName>
    <definedName name="_xlnm.Print_Area" localSheetId="1">'CGP-AEB-TAS-3 Constant DCF'!$A$1:$Q$105</definedName>
    <definedName name="_xlnm.Print_Area" localSheetId="0">'CGP-AEB-TAS-4 CAPM'!$B$1:$I$278</definedName>
    <definedName name="_xlnm.Print_Area" localSheetId="4">'CGP-AEB-TAS-6 MRP'!$A$1:$G$535</definedName>
    <definedName name="_xlnm.Print_Area" localSheetId="5">'CGP-AEB-TAS-7 RiskPremElec'!$B$1:$E$150,'CGP-AEB-TAS-7 RiskPremElec'!$F$1:$O$65</definedName>
    <definedName name="_xlnm.Print_Area" localSheetId="6">'CGP-AEB-TAS-7 RiskPremGas'!$B$1:$E$145,'CGP-AEB-TAS-7 RiskPremGas'!$G$1:$P$65</definedName>
    <definedName name="_xlnm.Print_Area" localSheetId="7">'CGP-AEB-TAS-8 ExpEarns'!$A$1:$M$34</definedName>
    <definedName name="_xlnm.Print_Titles" localSheetId="4">'CGP-AEB-TAS-6 MRP'!$12:$18</definedName>
    <definedName name="_xlnm.Print_Titles" localSheetId="5">'CGP-AEB-TAS-7 RiskPremElec'!$1:$5</definedName>
    <definedName name="_xlnm.Print_Titles" localSheetId="6">'CGP-AEB-TAS-7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<sst xmlns="http://schemas.openxmlformats.org/spreadsheetml/2006/main" count="2059" uniqueCount="1344">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</sst>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6" fillId="0" borderId="0" xfId="14" applyFont="1" applyAlignment="1">
      <alignment horizont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'CGP-AEB-TAS-7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'CGP-AEB-TAS-7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'CGP-AEB-TAS-7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tabSelected="1" zoomScale="55" zoomScaleNormal="55" zoomScaleSheetLayoutView="100" zoomScalePageLayoutView="90" workbookViewId="0">
      <selection activeCell="M41" sqref="M41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13" t="s">
        <v>34</v>
      </c>
      <c r="C2" s="213"/>
      <c r="D2" s="213"/>
      <c r="E2" s="213"/>
      <c r="F2" s="213"/>
      <c r="G2" s="213"/>
      <c r="H2" s="213"/>
      <c r="I2" s="213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14" t="s">
        <v>35</v>
      </c>
      <c r="C4" s="214"/>
      <c r="D4" s="214"/>
      <c r="E4" s="214"/>
      <c r="F4" s="214"/>
      <c r="G4" s="214"/>
      <c r="H4" s="214"/>
      <c r="I4" s="214"/>
    </row>
    <row r="5" spans="2:9" ht="15.6" x14ac:dyDescent="0.35">
      <c r="B5" s="213" t="s">
        <v>36</v>
      </c>
      <c r="C5" s="213"/>
      <c r="D5" s="213"/>
      <c r="E5" s="213"/>
      <c r="F5" s="213"/>
      <c r="G5" s="213"/>
      <c r="H5" s="213"/>
      <c r="I5" s="213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'CGP-AEB-TAS-6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13" t="s">
        <v>53</v>
      </c>
      <c r="C33" s="213"/>
      <c r="D33" s="213"/>
      <c r="E33" s="213"/>
      <c r="F33" s="213"/>
      <c r="G33" s="213"/>
      <c r="H33" s="213"/>
      <c r="I33" s="213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14" t="s">
        <v>35</v>
      </c>
      <c r="C35" s="214"/>
      <c r="D35" s="214"/>
      <c r="E35" s="214"/>
      <c r="F35" s="214"/>
      <c r="G35" s="214"/>
      <c r="H35" s="214"/>
      <c r="I35" s="214"/>
    </row>
    <row r="36" spans="2:9" ht="15.6" x14ac:dyDescent="0.35">
      <c r="B36" s="213" t="s">
        <v>36</v>
      </c>
      <c r="C36" s="213"/>
      <c r="D36" s="213"/>
      <c r="E36" s="213"/>
      <c r="F36" s="213"/>
      <c r="G36" s="213"/>
      <c r="H36" s="213"/>
      <c r="I36" s="213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13" t="s">
        <v>55</v>
      </c>
      <c r="C64" s="213"/>
      <c r="D64" s="213"/>
      <c r="E64" s="213"/>
      <c r="F64" s="213"/>
      <c r="G64" s="213"/>
      <c r="H64" s="213"/>
      <c r="I64" s="213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14" t="s">
        <v>35</v>
      </c>
      <c r="C66" s="214"/>
      <c r="D66" s="214"/>
      <c r="E66" s="214"/>
      <c r="F66" s="214"/>
      <c r="G66" s="214"/>
      <c r="H66" s="214"/>
      <c r="I66" s="214"/>
    </row>
    <row r="67" spans="2:9" ht="15.6" x14ac:dyDescent="0.35">
      <c r="B67" s="213" t="s">
        <v>36</v>
      </c>
      <c r="C67" s="213"/>
      <c r="D67" s="213"/>
      <c r="E67" s="213"/>
      <c r="F67" s="213"/>
      <c r="G67" s="213"/>
      <c r="H67" s="213"/>
      <c r="I67" s="213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13" t="s">
        <v>56</v>
      </c>
      <c r="C95" s="213"/>
      <c r="D95" s="213"/>
      <c r="E95" s="213"/>
      <c r="F95" s="213"/>
      <c r="G95" s="213"/>
      <c r="H95" s="213"/>
      <c r="I95" s="213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14" t="s">
        <v>35</v>
      </c>
      <c r="C97" s="214"/>
      <c r="D97" s="214"/>
      <c r="E97" s="214"/>
      <c r="F97" s="214"/>
      <c r="G97" s="214"/>
      <c r="H97" s="214"/>
      <c r="I97" s="214"/>
    </row>
    <row r="98" spans="2:9" ht="15.6" x14ac:dyDescent="0.35">
      <c r="B98" s="213" t="s">
        <v>36</v>
      </c>
      <c r="C98" s="213"/>
      <c r="D98" s="213"/>
      <c r="E98" s="213"/>
      <c r="F98" s="213"/>
      <c r="G98" s="213"/>
      <c r="H98" s="213"/>
      <c r="I98" s="213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13" t="s">
        <v>58</v>
      </c>
      <c r="C126" s="213"/>
      <c r="D126" s="213"/>
      <c r="E126" s="213"/>
      <c r="F126" s="213"/>
      <c r="G126" s="213"/>
      <c r="H126" s="213"/>
      <c r="I126" s="213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14" t="s">
        <v>35</v>
      </c>
      <c r="C128" s="214"/>
      <c r="D128" s="214"/>
      <c r="E128" s="214"/>
      <c r="F128" s="214"/>
      <c r="G128" s="214"/>
      <c r="H128" s="214"/>
      <c r="I128" s="214"/>
    </row>
    <row r="129" spans="2:9" ht="15.6" x14ac:dyDescent="0.35">
      <c r="B129" s="213" t="s">
        <v>36</v>
      </c>
      <c r="C129" s="213"/>
      <c r="D129" s="213"/>
      <c r="E129" s="213"/>
      <c r="F129" s="213"/>
      <c r="G129" s="213"/>
      <c r="H129" s="213"/>
      <c r="I129" s="213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13" t="s">
        <v>59</v>
      </c>
      <c r="C157" s="213"/>
      <c r="D157" s="213"/>
      <c r="E157" s="213"/>
      <c r="F157" s="213"/>
      <c r="G157" s="213"/>
      <c r="H157" s="213"/>
      <c r="I157" s="213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14" t="s">
        <v>35</v>
      </c>
      <c r="C159" s="214"/>
      <c r="D159" s="214"/>
      <c r="E159" s="214"/>
      <c r="F159" s="214"/>
      <c r="G159" s="214"/>
      <c r="H159" s="214"/>
      <c r="I159" s="214"/>
    </row>
    <row r="160" spans="2:9" ht="15.6" x14ac:dyDescent="0.35">
      <c r="B160" s="213" t="s">
        <v>36</v>
      </c>
      <c r="C160" s="213"/>
      <c r="D160" s="213"/>
      <c r="E160" s="213"/>
      <c r="F160" s="213"/>
      <c r="G160" s="213"/>
      <c r="H160" s="213"/>
      <c r="I160" s="213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13" t="s">
        <v>60</v>
      </c>
      <c r="C188" s="213"/>
      <c r="D188" s="213"/>
      <c r="E188" s="213"/>
      <c r="F188" s="213"/>
      <c r="G188" s="213"/>
      <c r="H188" s="213"/>
      <c r="I188" s="213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14" t="s">
        <v>35</v>
      </c>
      <c r="C190" s="214"/>
      <c r="D190" s="214"/>
      <c r="E190" s="214"/>
      <c r="F190" s="214"/>
      <c r="G190" s="214"/>
      <c r="H190" s="214"/>
      <c r="I190" s="214"/>
    </row>
    <row r="191" spans="2:9" ht="15.6" x14ac:dyDescent="0.35">
      <c r="B191" s="213" t="s">
        <v>36</v>
      </c>
      <c r="C191" s="213"/>
      <c r="D191" s="213"/>
      <c r="E191" s="213"/>
      <c r="F191" s="213"/>
      <c r="G191" s="213"/>
      <c r="H191" s="213"/>
      <c r="I191" s="213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'CGP-AEB-TAS-5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'CGP-AEB-TAS-5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'CGP-AEB-TAS-5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'CGP-AEB-TAS-5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'CGP-AEB-TAS-5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'CGP-AEB-TAS-5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'CGP-AEB-TAS-5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'CGP-AEB-TAS-5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'CGP-AEB-TAS-5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'CGP-AEB-TAS-5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'CGP-AEB-TAS-5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'CGP-AEB-TAS-5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'CGP-AEB-TAS-5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13" t="s">
        <v>61</v>
      </c>
      <c r="C219" s="213"/>
      <c r="D219" s="213"/>
      <c r="E219" s="213"/>
      <c r="F219" s="213"/>
      <c r="G219" s="213"/>
      <c r="H219" s="213"/>
      <c r="I219" s="213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14" t="s">
        <v>35</v>
      </c>
      <c r="C221" s="214"/>
      <c r="D221" s="214"/>
      <c r="E221" s="214"/>
      <c r="F221" s="214"/>
      <c r="G221" s="214"/>
      <c r="H221" s="214"/>
      <c r="I221" s="214"/>
    </row>
    <row r="222" spans="2:9" ht="15.6" x14ac:dyDescent="0.35">
      <c r="B222" s="213" t="s">
        <v>36</v>
      </c>
      <c r="C222" s="213"/>
      <c r="D222" s="213"/>
      <c r="E222" s="213"/>
      <c r="F222" s="213"/>
      <c r="G222" s="213"/>
      <c r="H222" s="213"/>
      <c r="I222" s="213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13" t="s">
        <v>62</v>
      </c>
      <c r="C250" s="213"/>
      <c r="D250" s="213"/>
      <c r="E250" s="213"/>
      <c r="F250" s="213"/>
      <c r="G250" s="213"/>
      <c r="H250" s="213"/>
      <c r="I250" s="213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14" t="s">
        <v>35</v>
      </c>
      <c r="C252" s="214"/>
      <c r="D252" s="214"/>
      <c r="E252" s="214"/>
      <c r="F252" s="214"/>
      <c r="G252" s="214"/>
      <c r="H252" s="214"/>
      <c r="I252" s="214"/>
    </row>
    <row r="253" spans="2:9" ht="15.6" x14ac:dyDescent="0.35">
      <c r="B253" s="213" t="s">
        <v>36</v>
      </c>
      <c r="C253" s="213"/>
      <c r="D253" s="213"/>
      <c r="E253" s="213"/>
      <c r="F253" s="213"/>
      <c r="G253" s="213"/>
      <c r="H253" s="213"/>
      <c r="I253" s="213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36:I36"/>
    <mergeCell ref="B2:I2"/>
    <mergeCell ref="B4:I4"/>
    <mergeCell ref="B5:I5"/>
    <mergeCell ref="B33:I33"/>
    <mergeCell ref="B35:I35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</mergeCells>
  <conditionalFormatting sqref="E9:E21">
    <cfRule type="expression" dxfId="10" priority="2">
      <formula>$D9="Yes"</formula>
    </cfRule>
  </conditionalFormatting>
  <conditionalFormatting sqref="E102:E114">
    <cfRule type="expression" dxfId="9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view="pageLayout" zoomScale="55" zoomScaleNormal="50" zoomScaleSheetLayoutView="70" zoomScalePageLayoutView="55" workbookViewId="0">
      <selection activeCell="S14" sqref="S14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5" t="s">
        <v>1</v>
      </c>
      <c r="P3" s="215"/>
      <c r="Q3" s="215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16" t="s">
        <v>32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15" t="s">
        <v>1</v>
      </c>
      <c r="P38" s="215"/>
      <c r="Q38" s="215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16" t="s">
        <v>33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15" t="s">
        <v>1</v>
      </c>
      <c r="P73" s="215"/>
      <c r="Q73" s="215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8" priority="5">
      <formula>"(blank)"</formula>
    </cfRule>
  </conditionalFormatting>
  <conditionalFormatting sqref="A7:B19 A42:B54 A77:B89">
    <cfRule type="expression" dxfId="7" priority="6">
      <formula>#REF!</formula>
    </cfRule>
  </conditionalFormatting>
  <conditionalFormatting sqref="H68">
    <cfRule type="expression" dxfId="6" priority="3">
      <formula>"(blank)"</formula>
    </cfRule>
  </conditionalFormatting>
  <conditionalFormatting sqref="H68">
    <cfRule type="expression" dxfId="5" priority="4">
      <formula>#REF!</formula>
    </cfRule>
  </conditionalFormatting>
  <conditionalFormatting sqref="I68">
    <cfRule type="expression" dxfId="4" priority="1">
      <formula>"(blank)"</formula>
    </cfRule>
  </conditionalFormatting>
  <conditionalFormatting sqref="I68">
    <cfRule type="expression" dxfId="3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view="pageLayout" topLeftCell="A10" zoomScale="115" zoomScaleNormal="70" zoomScalePageLayoutView="115" workbookViewId="0">
      <selection activeCell="C23" sqref="C23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27" t="s">
        <v>1326</v>
      </c>
      <c r="C2" s="227"/>
      <c r="D2" s="227"/>
      <c r="E2" s="227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28" t="s">
        <v>1307</v>
      </c>
      <c r="C4" s="229"/>
      <c r="D4" s="229"/>
      <c r="E4" s="230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'CGP-AEB-TAS-3 Constant DCF'!K21</f>
        <v>8.9069515001519689E-2</v>
      </c>
      <c r="D6" s="185">
        <f>'CGP-AEB-TAS-3 Constant DCF'!L21</f>
        <v>9.3937249793756256E-2</v>
      </c>
      <c r="E6" s="186">
        <f>'CGP-AEB-TAS-3 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'CGP-AEB-TAS-3 Constant DCF'!K56</f>
        <v>8.7919056128477238E-2</v>
      </c>
      <c r="D7" s="185">
        <f>'CGP-AEB-TAS-3 Constant DCF'!L56</f>
        <v>9.2784110239844578E-2</v>
      </c>
      <c r="E7" s="186">
        <f>'CGP-AEB-TAS-3 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'CGP-AEB-TAS-3 Constant DCF'!K91</f>
        <v>8.8820352894471252E-2</v>
      </c>
      <c r="D8" s="185">
        <f>'CGP-AEB-TAS-3 Constant DCF'!L91</f>
        <v>9.3687507114807902E-2</v>
      </c>
      <c r="E8" s="186">
        <f>'CGP-AEB-TAS-3 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28" t="s">
        <v>1325</v>
      </c>
      <c r="C10" s="229"/>
      <c r="D10" s="229"/>
      <c r="E10" s="230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'CGP-AEB-TAS-3 Constant DCF'!O20</f>
        <v>9.0681638101555148E-2</v>
      </c>
      <c r="D12" s="185">
        <f>'CGP-AEB-TAS-3 Constant DCF'!P20</f>
        <v>9.7139818508850728E-2</v>
      </c>
      <c r="E12" s="186">
        <f>'CGP-AEB-TAS-3 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'CGP-AEB-TAS-3 Constant DCF'!O55</f>
        <v>8.9662315385072369E-2</v>
      </c>
      <c r="D13" s="185">
        <f>'CGP-AEB-TAS-3 Constant DCF'!P55</f>
        <v>9.6066845391444777E-2</v>
      </c>
      <c r="E13" s="186">
        <f>'CGP-AEB-TAS-3 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'CGP-AEB-TAS-3 Constant DCF'!O90</f>
        <v>9.051041847677678E-2</v>
      </c>
      <c r="D14" s="185">
        <f>'CGP-AEB-TAS-3 Constant DCF'!P90</f>
        <v>9.6886719649632538E-2</v>
      </c>
      <c r="E14" s="186">
        <f>'CGP-AEB-TAS-3 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18" t="s">
        <v>1316</v>
      </c>
      <c r="C16" s="219"/>
      <c r="D16" s="219"/>
      <c r="E16" s="220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'CGP-AEB-TAS-4 CAPM'!H22</f>
        <v>0.11400033004374449</v>
      </c>
      <c r="D18" s="185">
        <f>'CGP-AEB-TAS-4 CAPM'!H53</f>
        <v>0.11450599671041119</v>
      </c>
      <c r="E18" s="186">
        <f>'CGP-AEB-TAS-4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'CGP-AEB-TAS-4 CAPM'!H115</f>
        <v>0.108324527635435</v>
      </c>
      <c r="D19" s="185">
        <f>'CGP-AEB-TAS-4 CAPM'!H146</f>
        <v>0.10901622634934054</v>
      </c>
      <c r="E19" s="186">
        <f>'CGP-AEB-TAS-4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'CGP-AEB-TAS-4 CAPM'!H208</f>
        <v>0.1006570502980709</v>
      </c>
      <c r="D20" s="185">
        <f>'CGP-AEB-TAS-4 CAPM'!H239</f>
        <v>0.1016000608800815</v>
      </c>
      <c r="E20" s="186">
        <f>'CGP-AEB-TAS-4 CAPM'!H270</f>
        <v>0.10254111094113154</v>
      </c>
      <c r="F20" s="179"/>
      <c r="G20" s="179"/>
    </row>
    <row r="21" spans="1:7" ht="15" customHeight="1" x14ac:dyDescent="0.25">
      <c r="A21" s="179"/>
      <c r="B21" s="218" t="s">
        <v>1317</v>
      </c>
      <c r="C21" s="219"/>
      <c r="D21" s="219"/>
      <c r="E21" s="220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'CGP-AEB-TAS-4 CAPM'!I22</f>
        <v>0.11785727851991672</v>
      </c>
      <c r="D23" s="194">
        <f>'CGP-AEB-TAS-4 CAPM'!I53</f>
        <v>0.11823652851991674</v>
      </c>
      <c r="E23" s="195">
        <f>'CGP-AEB-TAS-4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'CGP-AEB-TAS-4 CAPM'!I115</f>
        <v>0.11360042671368459</v>
      </c>
      <c r="D24" s="194">
        <f>'CGP-AEB-TAS-4 CAPM'!I146</f>
        <v>0.11411920074911372</v>
      </c>
      <c r="E24" s="195">
        <f>'CGP-AEB-TAS-4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'CGP-AEB-TAS-4 CAPM'!I208</f>
        <v>0.1078498187106615</v>
      </c>
      <c r="D25" s="194">
        <f>'CGP-AEB-TAS-4 CAPM'!I239</f>
        <v>0.10855707664716946</v>
      </c>
      <c r="E25" s="195">
        <f>'CGP-AEB-TAS-4 CAPM'!I270</f>
        <v>0.109262864192957</v>
      </c>
      <c r="F25" s="187"/>
      <c r="G25" s="192"/>
    </row>
    <row r="26" spans="1:7" ht="15" customHeight="1" x14ac:dyDescent="0.25">
      <c r="A26" s="179"/>
      <c r="B26" s="218" t="s">
        <v>1324</v>
      </c>
      <c r="C26" s="219"/>
      <c r="D26" s="219"/>
      <c r="E26" s="220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'CGP-AEB-TAS-7 RiskPremElec'!L50</f>
        <v>9.8997092666666675E-2</v>
      </c>
      <c r="D28" s="194">
        <f>'CGP-AEB-TAS-7 RiskPremElec'!L51</f>
        <v>9.9991479999999994E-2</v>
      </c>
      <c r="E28" s="199">
        <f>'CGP-AEB-TAS-7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'CGP-AEB-TAS-7 RiskPremGas'!M50</f>
        <v>9.8574053375116044E-2</v>
      </c>
      <c r="D29" s="206">
        <f>'CGP-AEB-TAS-7 RiskPremGas'!M51</f>
        <v>9.9920080597974831E-2</v>
      </c>
      <c r="E29" s="207">
        <f>'CGP-AEB-TAS-7 RiskPremGas'!M52</f>
        <v>0.10126330942743889</v>
      </c>
      <c r="F29" s="179"/>
      <c r="G29" s="179"/>
    </row>
    <row r="30" spans="1:7" ht="15" customHeight="1" x14ac:dyDescent="0.25">
      <c r="A30" s="179"/>
      <c r="B30" s="218" t="s">
        <v>1329</v>
      </c>
      <c r="C30" s="219"/>
      <c r="D30" s="219"/>
      <c r="E30" s="220"/>
      <c r="F30" s="179"/>
      <c r="G30" s="179"/>
    </row>
    <row r="31" spans="1:7" ht="15" customHeight="1" x14ac:dyDescent="0.25">
      <c r="A31" s="179"/>
      <c r="B31" s="196" t="s">
        <v>18</v>
      </c>
      <c r="C31" s="221">
        <f>'CGP-AEB-TAS-8 ExpEarns'!M21</f>
        <v>0.11433479792957506</v>
      </c>
      <c r="D31" s="222"/>
      <c r="E31" s="223"/>
      <c r="F31" s="179"/>
      <c r="G31" s="179"/>
    </row>
    <row r="32" spans="1:7" ht="15" customHeight="1" thickBot="1" x14ac:dyDescent="0.3">
      <c r="A32" s="179"/>
      <c r="B32" s="208" t="s">
        <v>19</v>
      </c>
      <c r="C32" s="224">
        <f>'CGP-AEB-TAS-8 ExpEarns'!M22</f>
        <v>0.11547202617796269</v>
      </c>
      <c r="D32" s="225"/>
      <c r="E32" s="226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17" t="s">
        <v>1332</v>
      </c>
      <c r="C35" s="217"/>
      <c r="D35" s="217"/>
      <c r="E35" s="217"/>
      <c r="F35" s="179"/>
      <c r="G35" s="179"/>
    </row>
    <row r="36" spans="1:7" ht="15" customHeight="1" x14ac:dyDescent="0.25">
      <c r="A36" s="179"/>
      <c r="B36" s="217"/>
      <c r="C36" s="217"/>
      <c r="D36" s="217"/>
      <c r="E36" s="217"/>
      <c r="F36" s="180"/>
      <c r="G36" s="179"/>
    </row>
    <row r="37" spans="1:7" ht="15" customHeight="1" x14ac:dyDescent="0.25">
      <c r="A37" s="179"/>
      <c r="B37" s="217"/>
      <c r="C37" s="217"/>
      <c r="D37" s="217"/>
      <c r="E37" s="217"/>
      <c r="F37" s="179"/>
      <c r="G37" s="179"/>
    </row>
    <row r="38" spans="1:7" ht="15" customHeight="1" x14ac:dyDescent="0.25">
      <c r="A38" s="179"/>
      <c r="B38" s="217"/>
      <c r="C38" s="217"/>
      <c r="D38" s="217"/>
      <c r="E38" s="217"/>
      <c r="F38" s="179"/>
      <c r="G38" s="180"/>
    </row>
    <row r="39" spans="1:7" ht="15" customHeight="1" x14ac:dyDescent="0.25">
      <c r="A39" s="179"/>
      <c r="B39" s="217"/>
      <c r="C39" s="217"/>
      <c r="D39" s="217"/>
      <c r="E39" s="217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zoomScale="50" zoomScaleNormal="50" zoomScaleSheetLayoutView="80" workbookViewId="0">
      <selection activeCell="D21" sqref="D21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15" t="s">
        <v>1282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  <headerFooter>
    <oddHeader>&amp;RExh. AEB-17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31" t="s">
        <v>96</v>
      </c>
      <c r="B1" s="231"/>
      <c r="C1" s="231"/>
      <c r="D1" s="231"/>
      <c r="E1" s="231"/>
      <c r="F1" s="231"/>
      <c r="G1" s="231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32">
        <f>SUM(H19:H523)</f>
        <v>1.7058394751290729E-2</v>
      </c>
      <c r="C4" s="233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32">
        <f>SUM(J19:J523)</f>
        <v>0.11141941104882898</v>
      </c>
      <c r="C6" s="233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34">
        <f>B4*(1+0.5*B6)+B6</f>
        <v>0.12942812394843334</v>
      </c>
      <c r="C8" s="235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  <headerFooter>
    <oddHeader>&amp;RExh. AEB-18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zoomScale="50" zoomScaleNormal="50" zoomScaleSheetLayoutView="10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'CGP-AEB-TAS-4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'CGP-AEB-TAS-4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'CGP-AEB-TAS-4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&amp;RExh. AEB-19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'CGP-AEB-TAS-7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'CGP-AEB-TAS-7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'CGP-AEB-TAS-7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headerFooter>
    <oddHeader>&amp;RExh. AEB-19
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F49" sqref="F49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36" t="s">
        <v>1231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2" priority="3">
      <formula>$D7="Yes"</formula>
    </cfRule>
  </conditionalFormatting>
  <conditionalFormatting sqref="B7:C19">
    <cfRule type="expression" dxfId="1" priority="1">
      <formula>"(blank)"</formula>
    </cfRule>
  </conditionalFormatting>
  <conditionalFormatting sqref="B7:C19">
    <cfRule type="expression" dxfId="0" priority="2">
      <formula>#REF!</formula>
    </cfRule>
  </conditionalFormatting>
  <pageMargins left="0.7" right="0.7" top="1" bottom="0.75" header="0.3" footer="0.3"/>
  <pageSetup scale="59" orientation="landscape" useFirstPageNumber="1" r:id="rId1"/>
  <headerFooter>
    <oddHeader>&amp;RExh. AEB-20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0C1185-49CA-45AD-8D6A-414F8BA066FE}"/>
</file>

<file path=customXml/itemProps2.xml><?xml version="1.0" encoding="utf-8"?>
<ds:datastoreItem xmlns:ds="http://schemas.openxmlformats.org/officeDocument/2006/customXml" ds:itemID="{B10992B7-0C15-4BD0-A01C-AF4A1F8658A7}"/>
</file>

<file path=customXml/itemProps3.xml><?xml version="1.0" encoding="utf-8"?>
<ds:datastoreItem xmlns:ds="http://schemas.openxmlformats.org/officeDocument/2006/customXml" ds:itemID="{99B399BB-E5B6-4FA4-B71F-A599D657E202}"/>
</file>

<file path=customXml/itemProps4.xml><?xml version="1.0" encoding="utf-8"?>
<ds:datastoreItem xmlns:ds="http://schemas.openxmlformats.org/officeDocument/2006/customXml" ds:itemID="{8826731D-961A-4C2F-A55B-8794F89DE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CGP-AEB-TAS-4 CAPM</vt:lpstr>
      <vt:lpstr>CGP-AEB-TAS-3 Constant DCF</vt:lpstr>
      <vt:lpstr>CGP-AEB-TAS-2 Summary</vt:lpstr>
      <vt:lpstr>CGP-AEB-TAS-5 CAPM LT Beta</vt:lpstr>
      <vt:lpstr>CGP-AEB-TAS-6 MRP</vt:lpstr>
      <vt:lpstr>CGP-AEB-TAS-7 RiskPremElec</vt:lpstr>
      <vt:lpstr>CGP-AEB-TAS-7 RiskPremGas</vt:lpstr>
      <vt:lpstr>CGP-AEB-TAS-8 ExpEarns</vt:lpstr>
      <vt:lpstr>'CGP-AEB-TAS-2 Summary'!Print_Area</vt:lpstr>
      <vt:lpstr>'CGP-AEB-TAS-3 Constant DCF'!Print_Area</vt:lpstr>
      <vt:lpstr>'CGP-AEB-TAS-4 CAPM'!Print_Area</vt:lpstr>
      <vt:lpstr>'CGP-AEB-TAS-6 MRP'!Print_Area</vt:lpstr>
      <vt:lpstr>'CGP-AEB-TAS-7 RiskPremElec'!Print_Area</vt:lpstr>
      <vt:lpstr>'CGP-AEB-TAS-7 RiskPremGas'!Print_Area</vt:lpstr>
      <vt:lpstr>'CGP-AEB-TAS-8 ExpEarns'!Print_Area</vt:lpstr>
      <vt:lpstr>'CGP-AEB-TAS-6 MRP'!Print_Titles</vt:lpstr>
      <vt:lpstr>'CGP-AEB-TAS-7 RiskPremElec'!Print_Titles</vt:lpstr>
      <vt:lpstr>'CGP-AEB-TAS-7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2022-08-25T17:53:04Z</cp:lastPrinted>
  <dcterms:created xsi:type="dcterms:W3CDTF">2022-07-13T20:50:18Z</dcterms:created>
  <dcterms:modified xsi:type="dcterms:W3CDTF">2022-08-25T21:45:17Z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