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Exhibit p1-5" sheetId="1" r:id="rId1"/>
    <sheet name="Exhibit p6" sheetId="2" r:id="rId2"/>
  </sheets>
  <externalReferences>
    <externalReference r:id="rId5"/>
    <externalReference r:id="rId6"/>
  </externalReferences>
  <definedNames>
    <definedName name="\0">#REF!</definedName>
    <definedName name="\d">#REF!</definedName>
    <definedName name="\e">#REF!</definedName>
    <definedName name="\f">#REF!</definedName>
    <definedName name="\i">#REF!</definedName>
    <definedName name="\l">#REF!</definedName>
    <definedName name="\m">'[1]SCH7 '!#REF!</definedName>
    <definedName name="\n">#REF!</definedName>
    <definedName name="\p">'[1]SCH7 '!#REF!</definedName>
    <definedName name="\r">#REF!</definedName>
    <definedName name="\s">#REF!</definedName>
    <definedName name="\t">#REF!</definedName>
    <definedName name="\x">#REF!</definedName>
    <definedName name="_1990">#REF!</definedName>
    <definedName name="ALL">#REF!</definedName>
    <definedName name="BASIC">#REF!</definedName>
    <definedName name="blaac">#REF!</definedName>
    <definedName name="blaavg">#REF!</definedName>
    <definedName name="BLAINE">#REF!</definedName>
    <definedName name="cenac">#REF!</definedName>
    <definedName name="cenavg">#REF!</definedName>
    <definedName name="CENTRAILIA">#REF!</definedName>
    <definedName name="claac">#REF!</definedName>
    <definedName name="claavg">#REF!</definedName>
    <definedName name="CLALLUM">#REF!</definedName>
    <definedName name="compare">#REF!</definedName>
    <definedName name="COMPARISON">'[1]SCH7 '!#REF!</definedName>
    <definedName name="CUSTOMER">#REF!</definedName>
    <definedName name="ELLENSBURG">#REF!</definedName>
    <definedName name="elmac">#REF!</definedName>
    <definedName name="elmavg">#REF!</definedName>
    <definedName name="ELMHURST">#REF!</definedName>
    <definedName name="forcust">'[2]1-94 to 6-94'!#REF!</definedName>
    <definedName name="graac">'[1]SCH24C'!#REF!</definedName>
    <definedName name="graavg">#REF!</definedName>
    <definedName name="GRAYSHARBOR">#REF!</definedName>
    <definedName name="idaac">#REF!</definedName>
    <definedName name="idaavg">#REF!</definedName>
    <definedName name="kitac">#REF!</definedName>
    <definedName name="kitavg">#REF!</definedName>
    <definedName name="KITTITAS">#REF!</definedName>
    <definedName name="lakac">#REF!</definedName>
    <definedName name="lakavg">#REF!</definedName>
    <definedName name="LAKEVIEW">#REF!</definedName>
    <definedName name="lewac">#REF!</definedName>
    <definedName name="lewavg">#REF!</definedName>
    <definedName name="LEWIS">#REF!</definedName>
    <definedName name="MARCH90">#REF!</definedName>
    <definedName name="mas1ac">#REF!</definedName>
    <definedName name="mas1avg">#REF!</definedName>
    <definedName name="mas3ac">'[1]SCH24C'!#REF!</definedName>
    <definedName name="mas3avg">#REF!</definedName>
    <definedName name="MASON1">#REF!</definedName>
    <definedName name="MASON2">#REF!</definedName>
    <definedName name="MILTON">#REF!</definedName>
    <definedName name="MO">#REF!</definedName>
    <definedName name="ohoac">#REF!</definedName>
    <definedName name="ohoavg">#REF!</definedName>
    <definedName name="OHOP">#REF!</definedName>
    <definedName name="orcac">#REF!</definedName>
    <definedName name="ORCAS">#REF!</definedName>
    <definedName name="orcavg">#REF!</definedName>
    <definedName name="PACIFIC">#REF!</definedName>
    <definedName name="parac">#REF!</definedName>
    <definedName name="paravg">#REF!</definedName>
    <definedName name="PARKLAND">#REF!</definedName>
    <definedName name="penac">#REF!</definedName>
    <definedName name="penavg">#REF!</definedName>
    <definedName name="PENINSULA">#REF!</definedName>
    <definedName name="pgeac">'[1]SCH24C'!#REF!</definedName>
    <definedName name="pgeavg">#REF!</definedName>
    <definedName name="PORTLAND">#REF!</definedName>
    <definedName name="pplac">'[1]SCH24C'!#REF!</definedName>
    <definedName name="pplavg">#REF!</definedName>
    <definedName name="ppoac">#REF!</definedName>
    <definedName name="ppoavg">#REF!</definedName>
    <definedName name="_xlnm.Print_Area" localSheetId="0">'Exhibit p1-5'!$A$1:$D$228</definedName>
    <definedName name="_xlnm.Print_Area" localSheetId="1">'Exhibit p6'!$A$1:$D$31</definedName>
    <definedName name="Print_Area_MI">'[1]SCH7 '!#REF!</definedName>
    <definedName name="_xlnm.Print_Titles" localSheetId="0">'Exhibit p1-5'!$1:$3</definedName>
    <definedName name="print1">#REF!</definedName>
    <definedName name="print2">#REF!</definedName>
    <definedName name="print3">'[1]SCH24C'!#REF!</definedName>
    <definedName name="print4">'[1]SCH24C'!#REF!</definedName>
    <definedName name="print5">'[1]SCH24C'!#REF!</definedName>
    <definedName name="print6">#REF!</definedName>
    <definedName name="print7">'[1]SCH26C'!$A$650:$L$679</definedName>
    <definedName name="print8">'[1]SCH26C'!$N$228:$N$278</definedName>
    <definedName name="printcust">'[2]1-94 to 6-94'!#REF!</definedName>
    <definedName name="PTANGELES">#REF!</definedName>
    <definedName name="pugavg">#REF!</definedName>
    <definedName name="S_RATE1">#REF!</definedName>
    <definedName name="S_RATE2">#REF!</definedName>
    <definedName name="S_RATE3">#REF!</definedName>
    <definedName name="SCH94">#REF!</definedName>
    <definedName name="SCH95">#REF!</definedName>
    <definedName name="sclac">#REF!</definedName>
    <definedName name="sclavg">#REF!</definedName>
    <definedName name="SEATTLE">#REF!</definedName>
    <definedName name="snoac">#REF!</definedName>
    <definedName name="snoavg">#REF!</definedName>
    <definedName name="SNOHOMISH">#REF!</definedName>
    <definedName name="sumac">'[1]SCH24C'!#REF!</definedName>
    <definedName name="SUMAS">#REF!</definedName>
    <definedName name="sumavg">#REF!</definedName>
    <definedName name="TABLE">#REF!</definedName>
    <definedName name="tacac">#REF!</definedName>
    <definedName name="tacavg">#REF!</definedName>
    <definedName name="TACOMA">#REF!</definedName>
    <definedName name="tanac">#REF!</definedName>
    <definedName name="tanavg">#REF!</definedName>
    <definedName name="TANNER">#REF!</definedName>
    <definedName name="template24">#REF!</definedName>
    <definedName name="tpuac">#REF!</definedName>
    <definedName name="W_RATE1">#REF!</definedName>
    <definedName name="W_RATE2">#REF!</definedName>
    <definedName name="W_RATE3">#REF!</definedName>
    <definedName name="WORKSHEET88">#REF!</definedName>
    <definedName name="WORKSHEET89">#REF!</definedName>
    <definedName name="WORKSHEETJ90">#REF!</definedName>
    <definedName name="WWP">#REF!</definedName>
    <definedName name="wwpac">'[1]SCH24C'!#REF!</definedName>
    <definedName name="wwpavg">#REF!</definedName>
  </definedNames>
  <calcPr fullCalcOnLoad="1"/>
</workbook>
</file>

<file path=xl/sharedStrings.xml><?xml version="1.0" encoding="utf-8"?>
<sst xmlns="http://schemas.openxmlformats.org/spreadsheetml/2006/main" count="512" uniqueCount="228">
  <si>
    <t>Summary of Basic Charges</t>
  </si>
  <si>
    <t>United States Utilities</t>
  </si>
  <si>
    <t>Ranking</t>
  </si>
  <si>
    <t xml:space="preserve">Utility </t>
  </si>
  <si>
    <t>STATE</t>
  </si>
  <si>
    <t>Residential  Customer/Basic Charge</t>
  </si>
  <si>
    <t>Orcas Power &amp; Light Co (OPALCO)</t>
  </si>
  <si>
    <t>WA</t>
  </si>
  <si>
    <t>Mississippi Power Company</t>
  </si>
  <si>
    <t>MI</t>
  </si>
  <si>
    <t>The Detroit Edison Company</t>
  </si>
  <si>
    <t>The Connecticut Light and Power Company</t>
  </si>
  <si>
    <t>CT</t>
  </si>
  <si>
    <t>Rochester Gas and Electric Corporation</t>
  </si>
  <si>
    <t>NY</t>
  </si>
  <si>
    <t>Niagara Mohawk Power Corporation</t>
  </si>
  <si>
    <t>Central Hudson Gas &amp; Electric Corporation</t>
  </si>
  <si>
    <t>Mason County PUD #1</t>
  </si>
  <si>
    <t>The United Illuminating Company</t>
  </si>
  <si>
    <t>Clallam Co PUD #1</t>
  </si>
  <si>
    <t>Mason County PUD #3</t>
  </si>
  <si>
    <t>OHOP Mutual Light Co</t>
  </si>
  <si>
    <t>Alabama Power Company</t>
  </si>
  <si>
    <t>AL</t>
  </si>
  <si>
    <t>Peninsula Light Co</t>
  </si>
  <si>
    <t>Black Hills Power</t>
  </si>
  <si>
    <t>CO</t>
  </si>
  <si>
    <t>New York State Electric &amp; Gas Corporation</t>
  </si>
  <si>
    <t>SNOHOMISH PUD #1</t>
  </si>
  <si>
    <t>Dominion - East Ohio</t>
  </si>
  <si>
    <t>OH</t>
  </si>
  <si>
    <t>Consolidated Edison Company of New York, Inc.</t>
  </si>
  <si>
    <t>Cheyenne Light, Fuel &amp; Power Company</t>
  </si>
  <si>
    <t>WY</t>
  </si>
  <si>
    <t>Kittitas Co PUD</t>
  </si>
  <si>
    <t>Central Vermont Public Service Corporation</t>
  </si>
  <si>
    <t>VT</t>
  </si>
  <si>
    <t>Hawaii Electric Light Company, Inc.</t>
  </si>
  <si>
    <t>HI</t>
  </si>
  <si>
    <t>Empire District Electric Company, The</t>
  </si>
  <si>
    <t>MO</t>
  </si>
  <si>
    <t>Indianapolis Power &amp; Light Company</t>
  </si>
  <si>
    <t>IN</t>
  </si>
  <si>
    <t>City of Port Angeles</t>
  </si>
  <si>
    <t>Elmhurst Mutual P&amp;L</t>
  </si>
  <si>
    <t>Wisconsin Public Service Corporation</t>
  </si>
  <si>
    <t>Parkland Light &amp; Water</t>
  </si>
  <si>
    <t>Interstate Power &amp; Light Co (IES South)</t>
  </si>
  <si>
    <t>IA</t>
  </si>
  <si>
    <t>City of Centralia</t>
  </si>
  <si>
    <t>Interstate Power &amp; Light Co (IES North)</t>
  </si>
  <si>
    <t>SD</t>
  </si>
  <si>
    <t>Grays Harbor PUD #1</t>
  </si>
  <si>
    <t>Green Mountain Power Corporation</t>
  </si>
  <si>
    <t>City of Ellensburg</t>
  </si>
  <si>
    <t>Cleco Power LLC</t>
  </si>
  <si>
    <t>LA</t>
  </si>
  <si>
    <t>KS</t>
  </si>
  <si>
    <t>Portland General Electric</t>
  </si>
  <si>
    <t>OR</t>
  </si>
  <si>
    <t>Gulf Power Company</t>
  </si>
  <si>
    <t>FL</t>
  </si>
  <si>
    <t>Tanner Electric Coop</t>
  </si>
  <si>
    <t>Northern States Power Company</t>
  </si>
  <si>
    <t>MN</t>
  </si>
  <si>
    <t>We Energies</t>
  </si>
  <si>
    <t>Dominion - North Carolina Power</t>
  </si>
  <si>
    <t>NC</t>
  </si>
  <si>
    <t>Lewis County PUD</t>
  </si>
  <si>
    <t>Duke Energy Indiana Inc</t>
  </si>
  <si>
    <t>Interstate Power &amp; Light Company (IPC</t>
  </si>
  <si>
    <t>AEP Public Service Company of Oklahoma</t>
  </si>
  <si>
    <t>OK</t>
  </si>
  <si>
    <t>Kansas City Power &amp; Light Company</t>
  </si>
  <si>
    <t>Orange and Rockland Utilities, Inc.</t>
  </si>
  <si>
    <t>Public Service Company of New Hampshire</t>
  </si>
  <si>
    <t>NH</t>
  </si>
  <si>
    <t>Pennsylvania Power Company</t>
  </si>
  <si>
    <t>PA</t>
  </si>
  <si>
    <t>Alaska Electric Light and Power Company</t>
  </si>
  <si>
    <t>AK</t>
  </si>
  <si>
    <t>Madison Gas and Electric Company</t>
  </si>
  <si>
    <t>WI</t>
  </si>
  <si>
    <t>Hawaiian Electric Company, Inc.</t>
  </si>
  <si>
    <t>Western Massachusetts Electric Company</t>
  </si>
  <si>
    <t>MA</t>
  </si>
  <si>
    <t>MidAmerican Energy Company IA (North System)</t>
  </si>
  <si>
    <t>MidAmerican Energy Company IA (South System)</t>
  </si>
  <si>
    <t>Tampa Electric Company</t>
  </si>
  <si>
    <t>AEP Appalachian Power</t>
  </si>
  <si>
    <t>VA</t>
  </si>
  <si>
    <t>AR</t>
  </si>
  <si>
    <t>NV Energy - Sierra Pacific Power Company</t>
  </si>
  <si>
    <t>NV</t>
  </si>
  <si>
    <t>AEP Texas - Texas North Co</t>
  </si>
  <si>
    <t>TX</t>
  </si>
  <si>
    <t>Metropolitan Edison Company</t>
  </si>
  <si>
    <t>PPL Electric Utilities Corporation</t>
  </si>
  <si>
    <t>Entergy New Orleans, Inc.</t>
  </si>
  <si>
    <t>Maui Electric Company, Ltd. - Maui</t>
  </si>
  <si>
    <t>Maui Electric Company, Ltd. - Molokai</t>
  </si>
  <si>
    <t>Progress Energy Florida, Inc. </t>
  </si>
  <si>
    <t>Upper Peninsula Power Company</t>
  </si>
  <si>
    <t>Mt. Carmel Public Utility Company</t>
  </si>
  <si>
    <t>IL</t>
  </si>
  <si>
    <t>NorthWestern Energy</t>
  </si>
  <si>
    <t>NE</t>
  </si>
  <si>
    <t>NV Energy - Nevada Power Company</t>
  </si>
  <si>
    <t>Otter Tail Power Company</t>
  </si>
  <si>
    <t>Maui Electric Company, Ltd. - Lanai</t>
  </si>
  <si>
    <t>Pennsylvania Electric Company</t>
  </si>
  <si>
    <t>Central Maine Power Company</t>
  </si>
  <si>
    <t>ME</t>
  </si>
  <si>
    <t>Duke Energy North Carolina</t>
  </si>
  <si>
    <t>Arizona Public Service Company</t>
  </si>
  <si>
    <t>AZ</t>
  </si>
  <si>
    <t>Wisconsin Power and Light Company</t>
  </si>
  <si>
    <t>Commonwealth Edison Company</t>
  </si>
  <si>
    <t>AmerenIP</t>
  </si>
  <si>
    <t>Baltimore Gas and Electric Company</t>
  </si>
  <si>
    <t>MD</t>
  </si>
  <si>
    <t>Pacificorp Pacific Power (OR)</t>
  </si>
  <si>
    <t>Georgia Power Company</t>
  </si>
  <si>
    <t>GA</t>
  </si>
  <si>
    <t>UniSource Energy Services</t>
  </si>
  <si>
    <t>Westar Energy Inc. (Northern Region)</t>
  </si>
  <si>
    <t>Westar Energy Inc. (Southern Region)</t>
  </si>
  <si>
    <t>Delmarva Power</t>
  </si>
  <si>
    <t>DE</t>
  </si>
  <si>
    <t>AEP Appalachian Power - Kingsport Power Co</t>
  </si>
  <si>
    <t>TN</t>
  </si>
  <si>
    <t>AmerenUE</t>
  </si>
  <si>
    <t>Kansas City Power &amp; Light Company - Aquila, Inc. </t>
  </si>
  <si>
    <t>Entergy Louisiana, Inc.</t>
  </si>
  <si>
    <t>Superior Water, Light and Power Company</t>
  </si>
  <si>
    <t>AEP Southwestern Electric Power Co East TX</t>
  </si>
  <si>
    <t>Dominion - Virginia Power</t>
  </si>
  <si>
    <t>Duquesne Light Company</t>
  </si>
  <si>
    <t>MidAmerican Energy Company SD</t>
  </si>
  <si>
    <t>Puget Sound Energy</t>
  </si>
  <si>
    <t>Tucson Electric Power Company</t>
  </si>
  <si>
    <t>AEP Southwestern Electric Power Co</t>
  </si>
  <si>
    <t>Entergy Arkansas, Inc.</t>
  </si>
  <si>
    <t>Progress Energy Carolinas, Inc.</t>
  </si>
  <si>
    <t>AEP Texas - Texas Central Co</t>
  </si>
  <si>
    <t>AEP Indiana Michigan Power</t>
  </si>
  <si>
    <t>Pepco</t>
  </si>
  <si>
    <t>Interstate Power and Light Company</t>
  </si>
  <si>
    <t>Montana-Dakota Utilities Co.</t>
  </si>
  <si>
    <t>OG&amp;E Electric Services</t>
  </si>
  <si>
    <t>SC</t>
  </si>
  <si>
    <t>AmerenCIPS</t>
  </si>
  <si>
    <t>NSTAR</t>
  </si>
  <si>
    <t>Pennsylvania Electric Company - Waverly District</t>
  </si>
  <si>
    <t>Public Service Company of Colorado</t>
  </si>
  <si>
    <t>National Grid  Massachusetts Electic Co</t>
  </si>
  <si>
    <t>National Grid (Nantucket Electric Company)</t>
  </si>
  <si>
    <t>Duke Energy South Carolina</t>
  </si>
  <si>
    <t>AEP Southwestern Electric Power Co North TX Panhandle</t>
  </si>
  <si>
    <t>City of Milton</t>
  </si>
  <si>
    <t>Consumers Energy</t>
  </si>
  <si>
    <t>MidAmerican Energy Company IA (East System)</t>
  </si>
  <si>
    <t>CA</t>
  </si>
  <si>
    <t>Pacificorp Pacific Power (WA)</t>
  </si>
  <si>
    <t>TXU Energy</t>
  </si>
  <si>
    <t>Northern Indiana Public Service Co (NIPSCO)</t>
  </si>
  <si>
    <t>AEP Kentucky Power</t>
  </si>
  <si>
    <t>KY</t>
  </si>
  <si>
    <t>Avista Utilities</t>
  </si>
  <si>
    <t>AmerenCILCO</t>
  </si>
  <si>
    <t>ND</t>
  </si>
  <si>
    <t>City of Blaine</t>
  </si>
  <si>
    <t>Lakeview Light &amp; Power</t>
  </si>
  <si>
    <t>Tacoma Power</t>
  </si>
  <si>
    <t>UGI Utilities, Inc.</t>
  </si>
  <si>
    <t>Vectren Energy Delivery-Southern Indina Gas &amp; Electric </t>
  </si>
  <si>
    <t>Allegheny Power (The Potomac Edison Co)</t>
  </si>
  <si>
    <t>Florida Power &amp; Light Company</t>
  </si>
  <si>
    <t>Orange and Rockland Utilities, Inc - Pike County Light &amp; Power Co</t>
  </si>
  <si>
    <t>Idaho Power Company</t>
  </si>
  <si>
    <t>PECO Energy</t>
  </si>
  <si>
    <t>MidAmerican Energy Company IL</t>
  </si>
  <si>
    <t>Southwestern Public Service Company</t>
  </si>
  <si>
    <t>Allegheny Power (West Penn Power Co)</t>
  </si>
  <si>
    <t>Minnesota Power</t>
  </si>
  <si>
    <t>City of Sumas</t>
  </si>
  <si>
    <t>Kentucky Utilities Company</t>
  </si>
  <si>
    <t>Louisville Gas and Electric Company</t>
  </si>
  <si>
    <t>MT</t>
  </si>
  <si>
    <t>NM</t>
  </si>
  <si>
    <t>Entergy Louisiana, Inc. Algiers</t>
  </si>
  <si>
    <t>AEP Ohio - Columbus Southern Power Co</t>
  </si>
  <si>
    <t>The Cleveland Electric Illuminating Company</t>
  </si>
  <si>
    <t>ID</t>
  </si>
  <si>
    <t>Entergy Mississippi, Inc.</t>
  </si>
  <si>
    <t>Entergy Texas, Inc.</t>
  </si>
  <si>
    <t>Duke Energy Ohio</t>
  </si>
  <si>
    <t>Duke Energy Kentucky</t>
  </si>
  <si>
    <t>El Paso Electric Company</t>
  </si>
  <si>
    <t>Pacific Gas &amp; Electric Company</t>
  </si>
  <si>
    <t>Entergy Louisiana, Inc. Gulf States Louisiana</t>
  </si>
  <si>
    <t>National Grid - Granit State Electric Co</t>
  </si>
  <si>
    <t>The Dayton Power and Light Company</t>
  </si>
  <si>
    <t>PNM - Public Service CO. of New Mexico</t>
  </si>
  <si>
    <t>Allegheny Power (Monongahela Power)</t>
  </si>
  <si>
    <t>WV</t>
  </si>
  <si>
    <t>AEP Ohio - Appalachian Power - Wheeling Power Co</t>
  </si>
  <si>
    <t>AEP Ohio - Ohio Power</t>
  </si>
  <si>
    <t>Ohio Edison Company</t>
  </si>
  <si>
    <t>The Toledo Edison Company</t>
  </si>
  <si>
    <t>PNM - Texas-New Mexico Power Company</t>
  </si>
  <si>
    <t>CenterPoint Energy, Inc.</t>
  </si>
  <si>
    <t>NJ</t>
  </si>
  <si>
    <t>ANEC (Formally - Delmarva Power_</t>
  </si>
  <si>
    <t>Edison Sault Electric Company</t>
  </si>
  <si>
    <t>DC</t>
  </si>
  <si>
    <t>Pepco all electric</t>
  </si>
  <si>
    <t>Seattle City Light</t>
  </si>
  <si>
    <t>National Grid (Narragansett Electric Company)</t>
  </si>
  <si>
    <t>RI</t>
  </si>
  <si>
    <t>Atlantic City Electric</t>
  </si>
  <si>
    <t>Public Service Electric and Gas Company</t>
  </si>
  <si>
    <t>Jersey Central Power &amp; Light Company</t>
  </si>
  <si>
    <t>PacifiCorp (Rockey Mt Power - Utah Power)</t>
  </si>
  <si>
    <t>UT</t>
  </si>
  <si>
    <t>Southern California Edison Company</t>
  </si>
  <si>
    <t>Average</t>
  </si>
  <si>
    <t>Washington State Utilities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</si>
</sst>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38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10" fontId="9" fillId="22" borderId="6" applyNumberFormat="0" applyBorder="0" applyAlignment="0" applyProtection="0"/>
    <xf numFmtId="0" fontId="15" fillId="0" borderId="7" applyNumberFormat="0" applyFill="0" applyAlignment="0" applyProtection="0"/>
    <xf numFmtId="0" fontId="16" fillId="23" borderId="0" applyNumberFormat="0" applyBorder="0" applyAlignment="0" applyProtection="0"/>
    <xf numFmtId="0" fontId="17" fillId="0" borderId="0">
      <alignment/>
      <protection/>
    </xf>
    <xf numFmtId="0" fontId="0" fillId="24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54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7" fontId="0" fillId="0" borderId="0" xfId="44" applyNumberFormat="1" applyFont="1" applyFill="1" applyAlignment="1">
      <alignment horizontal="center"/>
    </xf>
    <xf numFmtId="7" fontId="0" fillId="0" borderId="0" xfId="44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7" fontId="24" fillId="0" borderId="0" xfId="44" applyNumberFormat="1" applyFont="1" applyFill="1" applyAlignment="1">
      <alignment horizontal="left"/>
    </xf>
    <xf numFmtId="7" fontId="24" fillId="0" borderId="0" xfId="44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7" fontId="24" fillId="0" borderId="11" xfId="44" applyNumberFormat="1" applyFont="1" applyFill="1" applyBorder="1" applyAlignment="1">
      <alignment horizontal="center"/>
    </xf>
    <xf numFmtId="7" fontId="24" fillId="0" borderId="11" xfId="44" applyNumberFormat="1" applyFont="1" applyFill="1" applyBorder="1" applyAlignment="1">
      <alignment horizontal="left"/>
    </xf>
    <xf numFmtId="7" fontId="24" fillId="0" borderId="11" xfId="44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7" fontId="23" fillId="0" borderId="0" xfId="44" applyNumberFormat="1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" name="Picture 3" descr="nojavascript&amp;W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3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</xdr:rowOff>
    </xdr:to>
    <xdr:pic>
      <xdr:nvPicPr>
        <xdr:cNvPr id="1" name="Picture 3" descr="nojavascript&amp;W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46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Comparisons\ELEC%20Rate%20comparisons\Utility%20Rates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san\Desktop\Customers%201-94%20to%20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*"/>
      <sheetName val="UTILITY WEB SITES"/>
      <sheetName val="Master"/>
      <sheetName val="Res kWh &amp; Cust Count"/>
      <sheetName val="SCH7 "/>
      <sheetName val="SCH24C"/>
      <sheetName val="SCH24I"/>
      <sheetName val="SCH25C"/>
      <sheetName val="SCH25I"/>
      <sheetName val="SCH26C"/>
      <sheetName val="SCH26I"/>
      <sheetName val="SCH31C"/>
      <sheetName val="SCH31I"/>
      <sheetName val="SCH49C"/>
      <sheetName val="SCH49I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9">
        <row r="650">
          <cell r="A650" t="str">
            <v>PACIFIC POWER &amp; LIGHT (WA)</v>
          </cell>
        </row>
        <row r="651">
          <cell r="E651" t="str">
            <v>Puget Sound Energy</v>
          </cell>
        </row>
        <row r="652">
          <cell r="E652" t="str">
            <v>Schedule 26 (GT350 KW) - Grocery Store</v>
          </cell>
        </row>
        <row r="655">
          <cell r="E655" t="str">
            <v>PUGET SOUND ENERGY</v>
          </cell>
          <cell r="H655" t="str">
            <v>Pacific Power (Washington)</v>
          </cell>
          <cell r="K655" t="str">
            <v>Amount</v>
          </cell>
          <cell r="L655" t="str">
            <v>Percent</v>
          </cell>
        </row>
        <row r="656">
          <cell r="A656" t="str">
            <v>Month</v>
          </cell>
          <cell r="B656" t="str">
            <v>KWH</v>
          </cell>
          <cell r="C656" t="str">
            <v>KW</v>
          </cell>
          <cell r="D656" t="str">
            <v>ENERGY</v>
          </cell>
          <cell r="E656" t="str">
            <v>DEMAND</v>
          </cell>
          <cell r="F656" t="str">
            <v>TOTAL</v>
          </cell>
          <cell r="G656" t="str">
            <v>ENERGY</v>
          </cell>
          <cell r="H656" t="str">
            <v>DEMAND</v>
          </cell>
          <cell r="I656" t="str">
            <v>KVAR</v>
          </cell>
          <cell r="J656" t="str">
            <v>TOTAL</v>
          </cell>
          <cell r="K656" t="str">
            <v>Difference</v>
          </cell>
          <cell r="L656" t="str">
            <v>Difference</v>
          </cell>
        </row>
        <row r="658">
          <cell r="A658" t="str">
            <v>January</v>
          </cell>
          <cell r="B658">
            <v>201480</v>
          </cell>
          <cell r="C658">
            <v>336</v>
          </cell>
          <cell r="D658">
            <v>9934.344920000001</v>
          </cell>
          <cell r="E658">
            <v>2380.87497</v>
          </cell>
          <cell r="F658">
            <v>12315.21989</v>
          </cell>
          <cell r="G658">
            <v>7251.5728</v>
          </cell>
          <cell r="H658">
            <v>567.84</v>
          </cell>
          <cell r="I658">
            <v>8.408755190640324</v>
          </cell>
          <cell r="J658">
            <v>7827.8215551906405</v>
          </cell>
          <cell r="K658">
            <v>-4487.39833480936</v>
          </cell>
          <cell r="L658">
            <v>-0.36437825510960975</v>
          </cell>
        </row>
        <row r="659">
          <cell r="A659" t="str">
            <v>February</v>
          </cell>
          <cell r="B659">
            <v>189170</v>
          </cell>
          <cell r="C659">
            <v>344</v>
          </cell>
          <cell r="D659">
            <v>9328.951430000001</v>
          </cell>
          <cell r="E659">
            <v>2429.68988</v>
          </cell>
          <cell r="F659">
            <v>11758.64131</v>
          </cell>
          <cell r="G659">
            <v>6840.9112</v>
          </cell>
          <cell r="H659">
            <v>581.36</v>
          </cell>
          <cell r="I659">
            <v>8.608963647560342</v>
          </cell>
          <cell r="J659">
            <v>7430.880163647559</v>
          </cell>
          <cell r="K659">
            <v>-4327.761146352442</v>
          </cell>
          <cell r="L659">
            <v>-0.36804942274001906</v>
          </cell>
        </row>
        <row r="660">
          <cell r="A660" t="str">
            <v>March</v>
          </cell>
          <cell r="B660">
            <v>208980</v>
          </cell>
          <cell r="C660">
            <v>339</v>
          </cell>
          <cell r="D660">
            <v>10303.18742</v>
          </cell>
          <cell r="E660">
            <v>2404.7561399999995</v>
          </cell>
          <cell r="F660">
            <v>12707.94356</v>
          </cell>
          <cell r="G660">
            <v>7501.7728</v>
          </cell>
          <cell r="H660">
            <v>572.91</v>
          </cell>
          <cell r="I660">
            <v>8.483833361985326</v>
          </cell>
          <cell r="J660">
            <v>8083.166633361985</v>
          </cell>
          <cell r="K660">
            <v>-4624.776926638015</v>
          </cell>
          <cell r="L660">
            <v>-0.3639280348391801</v>
          </cell>
        </row>
        <row r="661">
          <cell r="A661" t="str">
            <v>April</v>
          </cell>
          <cell r="B661">
            <v>204640</v>
          </cell>
          <cell r="C661">
            <v>347</v>
          </cell>
          <cell r="D661">
            <v>9333.8104</v>
          </cell>
          <cell r="E661">
            <v>1659.13937</v>
          </cell>
          <cell r="F661">
            <v>10992.949770000001</v>
          </cell>
          <cell r="G661">
            <v>7356.990399999999</v>
          </cell>
          <cell r="H661">
            <v>586.43</v>
          </cell>
          <cell r="I661">
            <v>8.684041818905333</v>
          </cell>
          <cell r="J661">
            <v>7952.104441818904</v>
          </cell>
          <cell r="K661">
            <v>-3040.845328181097</v>
          </cell>
          <cell r="L661">
            <v>-0.2766177770119199</v>
          </cell>
        </row>
        <row r="662">
          <cell r="A662" t="str">
            <v>May</v>
          </cell>
          <cell r="B662">
            <v>218610</v>
          </cell>
          <cell r="C662">
            <v>363</v>
          </cell>
          <cell r="D662">
            <v>9969.23585</v>
          </cell>
          <cell r="E662">
            <v>1737.72802</v>
          </cell>
          <cell r="F662">
            <v>11706.96387</v>
          </cell>
          <cell r="G662">
            <v>7823.0296</v>
          </cell>
          <cell r="H662">
            <v>410.18999999999994</v>
          </cell>
          <cell r="I662">
            <v>9.084458732745333</v>
          </cell>
          <cell r="J662">
            <v>8242.304058732745</v>
          </cell>
          <cell r="K662">
            <v>-3464.6598112672546</v>
          </cell>
          <cell r="L662">
            <v>-0.2959486208158303</v>
          </cell>
        </row>
        <row r="663">
          <cell r="A663" t="str">
            <v>June</v>
          </cell>
          <cell r="B663">
            <v>182840</v>
          </cell>
          <cell r="C663">
            <v>363</v>
          </cell>
          <cell r="D663">
            <v>8342.237399999998</v>
          </cell>
          <cell r="E663">
            <v>1721.26704</v>
          </cell>
          <cell r="F663">
            <v>10063.504439999999</v>
          </cell>
          <cell r="G663">
            <v>6629.7424</v>
          </cell>
          <cell r="H663">
            <v>410.18999999999994</v>
          </cell>
          <cell r="I663">
            <v>9.084458732745333</v>
          </cell>
          <cell r="J663">
            <v>7049.016858732745</v>
          </cell>
          <cell r="K663">
            <v>-3014.4875812672535</v>
          </cell>
          <cell r="L663">
            <v>-0.2995465048224547</v>
          </cell>
        </row>
        <row r="664">
          <cell r="A664" t="str">
            <v>July</v>
          </cell>
          <cell r="B664">
            <v>227060</v>
          </cell>
          <cell r="C664">
            <v>375</v>
          </cell>
          <cell r="D664">
            <v>10353.5841</v>
          </cell>
          <cell r="E664">
            <v>1795.73652</v>
          </cell>
          <cell r="F664">
            <v>12149.32062</v>
          </cell>
          <cell r="G664">
            <v>8104.921599999999</v>
          </cell>
          <cell r="H664">
            <v>423.74999999999994</v>
          </cell>
          <cell r="I664">
            <v>9.384771418125355</v>
          </cell>
          <cell r="J664">
            <v>8538.056371418123</v>
          </cell>
          <cell r="K664">
            <v>-3611.264248581878</v>
          </cell>
          <cell r="L664">
            <v>-0.297240015432392</v>
          </cell>
        </row>
        <row r="665">
          <cell r="A665" t="str">
            <v>August</v>
          </cell>
          <cell r="B665">
            <v>225680</v>
          </cell>
          <cell r="C665">
            <v>363</v>
          </cell>
          <cell r="D665">
            <v>10290.8148</v>
          </cell>
          <cell r="E665">
            <v>1740.9812299999999</v>
          </cell>
          <cell r="F665">
            <v>12031.79603</v>
          </cell>
          <cell r="G665">
            <v>8058.8848</v>
          </cell>
          <cell r="H665">
            <v>410.18999999999994</v>
          </cell>
          <cell r="I665">
            <v>9.084458732745333</v>
          </cell>
          <cell r="J665">
            <v>8478.159258732745</v>
          </cell>
          <cell r="K665">
            <v>-3553.6367712672545</v>
          </cell>
          <cell r="L665">
            <v>-0.29535380772801</v>
          </cell>
        </row>
        <row r="666">
          <cell r="A666" t="str">
            <v>September</v>
          </cell>
          <cell r="B666">
            <v>210020</v>
          </cell>
          <cell r="C666">
            <v>358</v>
          </cell>
          <cell r="D666">
            <v>9578.519699999999</v>
          </cell>
          <cell r="E666">
            <v>1711.22488</v>
          </cell>
          <cell r="F666">
            <v>11289.744579999999</v>
          </cell>
          <cell r="G666">
            <v>7536.467199999999</v>
          </cell>
          <cell r="H666">
            <v>404.53999999999996</v>
          </cell>
          <cell r="I666">
            <v>8.959328447170341</v>
          </cell>
          <cell r="J666">
            <v>7949.966528447169</v>
          </cell>
          <cell r="K666">
            <v>-3339.7780515528293</v>
          </cell>
          <cell r="L666">
            <v>-0.29582405765576936</v>
          </cell>
        </row>
        <row r="667">
          <cell r="A667" t="str">
            <v>October</v>
          </cell>
          <cell r="B667">
            <v>157510</v>
          </cell>
          <cell r="C667">
            <v>342</v>
          </cell>
          <cell r="D667">
            <v>7771.94429</v>
          </cell>
          <cell r="E667">
            <v>2401.50164</v>
          </cell>
          <cell r="F667">
            <v>10173.44593</v>
          </cell>
          <cell r="G667">
            <v>5784.7336</v>
          </cell>
          <cell r="H667">
            <v>386.46</v>
          </cell>
          <cell r="I667">
            <v>8.558911533330303</v>
          </cell>
          <cell r="J667">
            <v>6179.75251153333</v>
          </cell>
          <cell r="K667">
            <v>-3993.6934184666698</v>
          </cell>
          <cell r="L667">
            <v>-0.3925605390686605</v>
          </cell>
        </row>
        <row r="668">
          <cell r="A668" t="str">
            <v>November</v>
          </cell>
          <cell r="B668">
            <v>198640</v>
          </cell>
          <cell r="C668">
            <v>343</v>
          </cell>
          <cell r="D668">
            <v>9794.676560000002</v>
          </cell>
          <cell r="E668">
            <v>2427.23803</v>
          </cell>
          <cell r="F668">
            <v>12221.914590000002</v>
          </cell>
          <cell r="G668">
            <v>7156.830399999999</v>
          </cell>
          <cell r="H668">
            <v>579.67</v>
          </cell>
          <cell r="I668">
            <v>8.583937590445329</v>
          </cell>
          <cell r="J668">
            <v>7745.084337590444</v>
          </cell>
          <cell r="K668">
            <v>-4476.830252409558</v>
          </cell>
          <cell r="L668">
            <v>-0.36629533118096824</v>
          </cell>
        </row>
        <row r="669">
          <cell r="A669" t="str">
            <v>December</v>
          </cell>
          <cell r="B669">
            <v>198660</v>
          </cell>
          <cell r="C669">
            <v>338</v>
          </cell>
          <cell r="D669">
            <v>9795.660140000002</v>
          </cell>
          <cell r="E669">
            <v>2393.19712</v>
          </cell>
          <cell r="F669">
            <v>12188.85726</v>
          </cell>
          <cell r="G669">
            <v>7157.4976</v>
          </cell>
          <cell r="H669">
            <v>571.22</v>
          </cell>
          <cell r="I669">
            <v>8.458807304870325</v>
          </cell>
          <cell r="J669">
            <v>7737.17640730487</v>
          </cell>
          <cell r="K669">
            <v>-4451.680852695131</v>
          </cell>
          <cell r="L669">
            <v>-0.36522544794286405</v>
          </cell>
        </row>
        <row r="671">
          <cell r="A671" t="str">
            <v>  TOTAL</v>
          </cell>
          <cell r="B671">
            <v>2423290</v>
          </cell>
          <cell r="D671">
            <v>114796.96701000001</v>
          </cell>
          <cell r="E671">
            <v>24803.33484</v>
          </cell>
          <cell r="F671">
            <v>139600.30185</v>
          </cell>
          <cell r="G671">
            <v>87203.35440000001</v>
          </cell>
          <cell r="H671">
            <v>5904.75</v>
          </cell>
          <cell r="I671">
            <v>105.38472651126897</v>
          </cell>
          <cell r="J671">
            <v>93213.48912651125</v>
          </cell>
          <cell r="K671">
            <v>-46386.812723488736</v>
          </cell>
          <cell r="L671">
            <v>-0.33228304028548017</v>
          </cell>
        </row>
        <row r="673">
          <cell r="A673" t="str">
            <v>Monthly Average</v>
          </cell>
          <cell r="B673">
            <v>201940.83333333334</v>
          </cell>
          <cell r="C673">
            <v>350.9166666666667</v>
          </cell>
          <cell r="D673">
            <v>9566.4139175</v>
          </cell>
          <cell r="E673">
            <v>2066.94457</v>
          </cell>
          <cell r="F673">
            <v>11633.3584875</v>
          </cell>
          <cell r="G673">
            <v>7266.946200000001</v>
          </cell>
          <cell r="H673">
            <v>492.0625</v>
          </cell>
          <cell r="I673">
            <v>8.782060542605747</v>
          </cell>
          <cell r="J673">
            <v>7767.790760542604</v>
          </cell>
          <cell r="K673">
            <v>-3865.567726957395</v>
          </cell>
          <cell r="L673">
            <v>-0.33228304028548017</v>
          </cell>
        </row>
        <row r="675">
          <cell r="A675" t="str">
            <v>Average Cents/KWH</v>
          </cell>
          <cell r="D675">
            <v>4.737236030768088</v>
          </cell>
          <cell r="F675">
            <v>5.760775716071952</v>
          </cell>
          <cell r="G675">
            <v>3.5985521501760007</v>
          </cell>
          <cell r="J675">
            <v>3.846567646732799</v>
          </cell>
          <cell r="K675">
            <v>-1.9142080693391526</v>
          </cell>
          <cell r="L675">
            <v>-0.3322830402854803</v>
          </cell>
        </row>
        <row r="678">
          <cell r="A678" t="str">
            <v>PACIFIC POWER &amp; LIGHT (WA)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94 to 6-94"/>
      <sheetName val="7-94 to 6-95"/>
      <sheetName val="7-95 to 12-95"/>
      <sheetName val="1996 Customer Count"/>
      <sheetName val="1-97 to 12-97"/>
      <sheetName val="1-98 to 5-99"/>
      <sheetName val="6-99 to 8-99"/>
      <sheetName val="9-99 to 6-00"/>
      <sheetName val="7-00 to 11-02"/>
      <sheetName val="12-02 to 12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quesnelight.com/" TargetMode="External" /><Relationship Id="rId2" Type="http://schemas.openxmlformats.org/officeDocument/2006/relationships/hyperlink" Target="http://www.midamericanenergy.com/" TargetMode="External" /><Relationship Id="rId3" Type="http://schemas.openxmlformats.org/officeDocument/2006/relationships/hyperlink" Target="http://www.nantucketelectric.com/" TargetMode="External" /><Relationship Id="rId4" Type="http://schemas.openxmlformats.org/officeDocument/2006/relationships/hyperlink" Target="http://www.narragansett.com/" TargetMode="External" /><Relationship Id="rId5" Type="http://schemas.openxmlformats.org/officeDocument/2006/relationships/hyperlink" Target="http://www.niagaramohawk.com/" TargetMode="External" /><Relationship Id="rId6" Type="http://schemas.openxmlformats.org/officeDocument/2006/relationships/hyperlink" Target="http://www.utahpower.net/" TargetMode="External" /><Relationship Id="rId7" Type="http://schemas.openxmlformats.org/officeDocument/2006/relationships/hyperlink" Target="http://www.aelp.com/" TargetMode="External" /><Relationship Id="rId8" Type="http://schemas.openxmlformats.org/officeDocument/2006/relationships/hyperlink" Target="http://www.aepohio.com/" TargetMode="External" /><Relationship Id="rId9" Type="http://schemas.openxmlformats.org/officeDocument/2006/relationships/hyperlink" Target="http://www.apcocustomer.com/" TargetMode="External" /><Relationship Id="rId10" Type="http://schemas.openxmlformats.org/officeDocument/2006/relationships/hyperlink" Target="http://www.empiredistrict.com/" TargetMode="External" /><Relationship Id="rId11" Type="http://schemas.openxmlformats.org/officeDocument/2006/relationships/hyperlink" Target="http://www.cl-p.com/" TargetMode="External" /><Relationship Id="rId12" Type="http://schemas.openxmlformats.org/officeDocument/2006/relationships/hyperlink" Target="http://www.pnm.com/" TargetMode="External" /><Relationship Id="rId13" Type="http://schemas.openxmlformats.org/officeDocument/2006/relationships/hyperlink" Target="http://www.sierrapacific.com/" TargetMode="External" /><Relationship Id="rId14" Type="http://schemas.openxmlformats.org/officeDocument/2006/relationships/hyperlink" Target="http://www.avistautilities.com/default.asp?q=1" TargetMode="External" /><Relationship Id="rId15" Type="http://schemas.openxmlformats.org/officeDocument/2006/relationships/hyperlink" Target="http://www.alleghenypower.com/" TargetMode="External" /><Relationship Id="rId16" Type="http://schemas.openxmlformats.org/officeDocument/2006/relationships/hyperlink" Target="http://www.midamericanenergy.com/" TargetMode="External" /><Relationship Id="rId17" Type="http://schemas.openxmlformats.org/officeDocument/2006/relationships/hyperlink" Target="http://www.midamericanenergy.com/" TargetMode="External" /><Relationship Id="rId18" Type="http://schemas.openxmlformats.org/officeDocument/2006/relationships/hyperlink" Target="http://www.midamericanenergy.com/" TargetMode="External" /><Relationship Id="rId19" Type="http://schemas.openxmlformats.org/officeDocument/2006/relationships/hyperlink" Target="http://www.midamericanenergy.com/" TargetMode="External" /><Relationship Id="rId20" Type="http://schemas.openxmlformats.org/officeDocument/2006/relationships/hyperlink" Target="http://www.indianamichiganpower.com/" TargetMode="External" /><Relationship Id="rId21" Type="http://schemas.openxmlformats.org/officeDocument/2006/relationships/hyperlink" Target="http://www.swepco.com/" TargetMode="External" /><Relationship Id="rId22" Type="http://schemas.openxmlformats.org/officeDocument/2006/relationships/hyperlink" Target="http://www.oru.com/" TargetMode="External" /><Relationship Id="rId23" Type="http://schemas.openxmlformats.org/officeDocument/2006/relationships/hyperlink" Target="http://www.apcocustomer.com/" TargetMode="External" /><Relationship Id="rId24" Type="http://schemas.openxmlformats.org/officeDocument/2006/relationships/hyperlink" Target="http://www.swepco.com/" TargetMode="External" /><Relationship Id="rId25" Type="http://schemas.openxmlformats.org/officeDocument/2006/relationships/hyperlink" Target="http://www.alliantenergy.com/" TargetMode="External" /><Relationship Id="rId26" Type="http://schemas.openxmlformats.org/officeDocument/2006/relationships/hyperlink" Target="http://www.aquila.com/" TargetMode="External" /><Relationship Id="rId27" Type="http://schemas.openxmlformats.org/officeDocument/2006/relationships/hyperlink" Target="http://www.empiredistrict.com/" TargetMode="External" /><Relationship Id="rId28" Type="http://schemas.openxmlformats.org/officeDocument/2006/relationships/hyperlink" Target="http://www.empiredistrict.com/" TargetMode="External" /><Relationship Id="rId29" Type="http://schemas.openxmlformats.org/officeDocument/2006/relationships/hyperlink" Target="http://www.entergy-louisiana.com/" TargetMode="External" /><Relationship Id="rId30" Type="http://schemas.openxmlformats.org/officeDocument/2006/relationships/hyperlink" Target="http://www.entergy-louisiana.com/" TargetMode="External" /><Relationship Id="rId31" Type="http://schemas.openxmlformats.org/officeDocument/2006/relationships/hyperlink" Target="http://www.idahopower.com/" TargetMode="External" /><Relationship Id="rId32" Type="http://schemas.openxmlformats.org/officeDocument/2006/relationships/hyperlink" Target="http://www.oge.com/es" TargetMode="External" /><Relationship Id="rId33" Type="http://schemas.openxmlformats.org/officeDocument/2006/relationships/hyperlink" Target="http://www.pepco.com/" TargetMode="External" /><Relationship Id="rId34" Type="http://schemas.openxmlformats.org/officeDocument/2006/relationships/hyperlink" Target="http://www.pepco.com/" TargetMode="External" /><Relationship Id="rId35" Type="http://schemas.openxmlformats.org/officeDocument/2006/relationships/hyperlink" Target="http://www.tnpeefficiency.com/" TargetMode="External" /><Relationship Id="rId36" Type="http://schemas.openxmlformats.org/officeDocument/2006/relationships/hyperlink" Target="http://www.progress-energy.com/" TargetMode="External" /><Relationship Id="rId37" Type="http://schemas.openxmlformats.org/officeDocument/2006/relationships/hyperlink" Target="http://www.we-energies.com/" TargetMode="External" /><Relationship Id="rId38" Type="http://schemas.openxmlformats.org/officeDocument/2006/relationships/hyperlink" Target="http://www.ipalco.com/" TargetMode="External" /><Relationship Id="rId39" Type="http://schemas.openxmlformats.org/officeDocument/2006/relationships/hyperlink" Target="http://www.alleghenypower.com/" TargetMode="External" /><Relationship Id="rId40" Type="http://schemas.openxmlformats.org/officeDocument/2006/relationships/hyperlink" Target="http://www.mnpower.com/" TargetMode="External" /><Relationship Id="rId41" Type="http://schemas.openxmlformats.org/officeDocument/2006/relationships/hyperlink" Target="http://www.swlp.com/" TargetMode="External" /><Relationship Id="rId42" Type="http://schemas.openxmlformats.org/officeDocument/2006/relationships/hyperlink" Target="http://www.alliantenergy.com/" TargetMode="External" /><Relationship Id="rId43" Type="http://schemas.openxmlformats.org/officeDocument/2006/relationships/hyperlink" Target="http://www.alliantenergy.com/" TargetMode="External" /><Relationship Id="rId44" Type="http://schemas.openxmlformats.org/officeDocument/2006/relationships/hyperlink" Target="http://www.ameren.com/" TargetMode="External" /><Relationship Id="rId45" Type="http://schemas.openxmlformats.org/officeDocument/2006/relationships/hyperlink" Target="http://www.ameren.com/" TargetMode="External" /><Relationship Id="rId46" Type="http://schemas.openxmlformats.org/officeDocument/2006/relationships/hyperlink" Target="http://www.ameren.com/" TargetMode="External" /><Relationship Id="rId47" Type="http://schemas.openxmlformats.org/officeDocument/2006/relationships/hyperlink" Target="http://www.ameren.com/" TargetMode="External" /><Relationship Id="rId48" Type="http://schemas.openxmlformats.org/officeDocument/2006/relationships/hyperlink" Target="http://www.aeptexas.com/" TargetMode="External" /><Relationship Id="rId49" Type="http://schemas.openxmlformats.org/officeDocument/2006/relationships/hyperlink" Target="http://www.apcocustomer.com/" TargetMode="External" /><Relationship Id="rId50" Type="http://schemas.openxmlformats.org/officeDocument/2006/relationships/hyperlink" Target="http://www.indianamichiganpower.com/" TargetMode="External" /><Relationship Id="rId51" Type="http://schemas.openxmlformats.org/officeDocument/2006/relationships/hyperlink" Target="http://www.kentuckypower.com/" TargetMode="External" /><Relationship Id="rId52" Type="http://schemas.openxmlformats.org/officeDocument/2006/relationships/hyperlink" Target="http://www.psoklahoma.com/" TargetMode="External" /><Relationship Id="rId53" Type="http://schemas.openxmlformats.org/officeDocument/2006/relationships/hyperlink" Target="http://www.swepco.com/" TargetMode="External" /><Relationship Id="rId54" Type="http://schemas.openxmlformats.org/officeDocument/2006/relationships/hyperlink" Target="http://www.avistautilities.com/default.asp?q=1" TargetMode="External" /><Relationship Id="rId55" Type="http://schemas.openxmlformats.org/officeDocument/2006/relationships/hyperlink" Target="http://www.blackhillspower.com/" TargetMode="External" /><Relationship Id="rId56" Type="http://schemas.openxmlformats.org/officeDocument/2006/relationships/hyperlink" Target="http://www.cheyennelight.com/" TargetMode="External" /><Relationship Id="rId57" Type="http://schemas.openxmlformats.org/officeDocument/2006/relationships/hyperlink" Target="http://www.cenhud.com/" TargetMode="External" /><Relationship Id="rId58" Type="http://schemas.openxmlformats.org/officeDocument/2006/relationships/hyperlink" Target="http://www.cleco.com/" TargetMode="External" /><Relationship Id="rId59" Type="http://schemas.openxmlformats.org/officeDocument/2006/relationships/hyperlink" Target="http://www.consumersenergy.com/" TargetMode="External" /><Relationship Id="rId60" Type="http://schemas.openxmlformats.org/officeDocument/2006/relationships/hyperlink" Target="http://www.coned.com/" TargetMode="External" /><Relationship Id="rId61" Type="http://schemas.openxmlformats.org/officeDocument/2006/relationships/hyperlink" Target="http://www.oru.com/" TargetMode="External" /><Relationship Id="rId62" Type="http://schemas.openxmlformats.org/officeDocument/2006/relationships/hyperlink" Target="http://www.oru.com/" TargetMode="External" /><Relationship Id="rId63" Type="http://schemas.openxmlformats.org/officeDocument/2006/relationships/hyperlink" Target="http://www.bge.com/" TargetMode="External" /><Relationship Id="rId64" Type="http://schemas.openxmlformats.org/officeDocument/2006/relationships/hyperlink" Target="http://www.waytogo.com/" TargetMode="External" /><Relationship Id="rId65" Type="http://schemas.openxmlformats.org/officeDocument/2006/relationships/hyperlink" Target="http://www.detroitedison.com/" TargetMode="External" /><Relationship Id="rId66" Type="http://schemas.openxmlformats.org/officeDocument/2006/relationships/hyperlink" Target="http://www.sce.com/" TargetMode="External" /><Relationship Id="rId67" Type="http://schemas.openxmlformats.org/officeDocument/2006/relationships/hyperlink" Target="http://www.cmpco.com/" TargetMode="External" /><Relationship Id="rId68" Type="http://schemas.openxmlformats.org/officeDocument/2006/relationships/hyperlink" Target="http://www.nyseg.com/" TargetMode="External" /><Relationship Id="rId69" Type="http://schemas.openxmlformats.org/officeDocument/2006/relationships/hyperlink" Target="http://www.rge.com/" TargetMode="External" /><Relationship Id="rId70" Type="http://schemas.openxmlformats.org/officeDocument/2006/relationships/hyperlink" Target="http://www.txu.com/Cultures/en-US/default.htm" TargetMode="External" /><Relationship Id="rId71" Type="http://schemas.openxmlformats.org/officeDocument/2006/relationships/hyperlink" Target="http://www.entergy-arkansas.com/" TargetMode="External" /><Relationship Id="rId72" Type="http://schemas.openxmlformats.org/officeDocument/2006/relationships/hyperlink" Target="http://www.entergy-louisiana.com/" TargetMode="External" /><Relationship Id="rId73" Type="http://schemas.openxmlformats.org/officeDocument/2006/relationships/hyperlink" Target="http://www.entergy-mississippi.com/" TargetMode="External" /><Relationship Id="rId74" Type="http://schemas.openxmlformats.org/officeDocument/2006/relationships/hyperlink" Target="http://www.entergy-neworleans.com/" TargetMode="External" /><Relationship Id="rId75" Type="http://schemas.openxmlformats.org/officeDocument/2006/relationships/hyperlink" Target="http://www.entergy-texas.com/" TargetMode="External" /><Relationship Id="rId76" Type="http://schemas.openxmlformats.org/officeDocument/2006/relationships/hyperlink" Target="http://www.kuenergy.com/" TargetMode="External" /><Relationship Id="rId77" Type="http://schemas.openxmlformats.org/officeDocument/2006/relationships/hyperlink" Target="http://www.lgeenergy.com/lge/about_lge.asp" TargetMode="External" /><Relationship Id="rId78" Type="http://schemas.openxmlformats.org/officeDocument/2006/relationships/hyperlink" Target="http://www.exeloncorp.com/" TargetMode="External" /><Relationship Id="rId79" Type="http://schemas.openxmlformats.org/officeDocument/2006/relationships/hyperlink" Target="http://www.exeloncorp.com/" TargetMode="External" /><Relationship Id="rId80" Type="http://schemas.openxmlformats.org/officeDocument/2006/relationships/hyperlink" Target="http://www.firstenergycorp.com/" TargetMode="External" /><Relationship Id="rId81" Type="http://schemas.openxmlformats.org/officeDocument/2006/relationships/hyperlink" Target="http://www.firstenergycorp.com/" TargetMode="External" /><Relationship Id="rId82" Type="http://schemas.openxmlformats.org/officeDocument/2006/relationships/hyperlink" Target="http://www.firstenergycorp.com/" TargetMode="External" /><Relationship Id="rId83" Type="http://schemas.openxmlformats.org/officeDocument/2006/relationships/hyperlink" Target="http://www.firstenergycorp.com/" TargetMode="External" /><Relationship Id="rId84" Type="http://schemas.openxmlformats.org/officeDocument/2006/relationships/hyperlink" Target="http://www.firstenergycorp.com/" TargetMode="External" /><Relationship Id="rId85" Type="http://schemas.openxmlformats.org/officeDocument/2006/relationships/hyperlink" Target="http://www.firstenergycorp.com/" TargetMode="External" /><Relationship Id="rId86" Type="http://schemas.openxmlformats.org/officeDocument/2006/relationships/hyperlink" Target="http://www.fpl.com/" TargetMode="External" /><Relationship Id="rId87" Type="http://schemas.openxmlformats.org/officeDocument/2006/relationships/hyperlink" Target="http://www.kcpl.com/" TargetMode="External" /><Relationship Id="rId88" Type="http://schemas.openxmlformats.org/officeDocument/2006/relationships/hyperlink" Target="http://www.heco.com/" TargetMode="External" /><Relationship Id="rId89" Type="http://schemas.openxmlformats.org/officeDocument/2006/relationships/hyperlink" Target="http://mauielectric.com/MECO/page/" TargetMode="External" /><Relationship Id="rId90" Type="http://schemas.openxmlformats.org/officeDocument/2006/relationships/hyperlink" Target="http://www.idahopower.com/" TargetMode="External" /><Relationship Id="rId91" Type="http://schemas.openxmlformats.org/officeDocument/2006/relationships/hyperlink" Target="http://www.uppco.com/" TargetMode="External" /><Relationship Id="rId92" Type="http://schemas.openxmlformats.org/officeDocument/2006/relationships/hyperlink" Target="http://www.wisconsinpublicservice.com/" TargetMode="External" /><Relationship Id="rId93" Type="http://schemas.openxmlformats.org/officeDocument/2006/relationships/hyperlink" Target="http://www.montana-dakota.com/" TargetMode="External" /><Relationship Id="rId94" Type="http://schemas.openxmlformats.org/officeDocument/2006/relationships/hyperlink" Target="http://www.mge.com/" TargetMode="External" /><Relationship Id="rId95" Type="http://schemas.openxmlformats.org/officeDocument/2006/relationships/hyperlink" Target="http://www.nipsco.com/" TargetMode="External" /><Relationship Id="rId96" Type="http://schemas.openxmlformats.org/officeDocument/2006/relationships/hyperlink" Target="http://www.cl-p.com/" TargetMode="External" /><Relationship Id="rId97" Type="http://schemas.openxmlformats.org/officeDocument/2006/relationships/hyperlink" Target="http://www.psnh.com/" TargetMode="External" /><Relationship Id="rId98" Type="http://schemas.openxmlformats.org/officeDocument/2006/relationships/hyperlink" Target="http://www.wmeco.com/" TargetMode="External" /><Relationship Id="rId99" Type="http://schemas.openxmlformats.org/officeDocument/2006/relationships/hyperlink" Target="http://www.oge.com/es" TargetMode="External" /><Relationship Id="rId100" Type="http://schemas.openxmlformats.org/officeDocument/2006/relationships/hyperlink" Target="http://www.atlanticcityelectric.com/ace/index.cfm" TargetMode="External" /><Relationship Id="rId101" Type="http://schemas.openxmlformats.org/officeDocument/2006/relationships/hyperlink" Target="http://www.delmarva.com/dp/index.cfm" TargetMode="External" /><Relationship Id="rId102" Type="http://schemas.openxmlformats.org/officeDocument/2006/relationships/hyperlink" Target="http://www.pepco.com/" TargetMode="External" /><Relationship Id="rId103" Type="http://schemas.openxmlformats.org/officeDocument/2006/relationships/hyperlink" Target="http://www.pge.com/" TargetMode="External" /><Relationship Id="rId104" Type="http://schemas.openxmlformats.org/officeDocument/2006/relationships/hyperlink" Target="http://www.apsc.com/" TargetMode="External" /><Relationship Id="rId105" Type="http://schemas.openxmlformats.org/officeDocument/2006/relationships/hyperlink" Target="http://www.pplelectric.com/" TargetMode="External" /><Relationship Id="rId106" Type="http://schemas.openxmlformats.org/officeDocument/2006/relationships/hyperlink" Target="http://www.progress-energy.com/" TargetMode="External" /><Relationship Id="rId107" Type="http://schemas.openxmlformats.org/officeDocument/2006/relationships/hyperlink" Target="http://www.progress-energy.com/" TargetMode="External" /><Relationship Id="rId108" Type="http://schemas.openxmlformats.org/officeDocument/2006/relationships/hyperlink" Target="http://www.pseg.com/companies/pseandg/overview.jsp" TargetMode="External" /><Relationship Id="rId109" Type="http://schemas.openxmlformats.org/officeDocument/2006/relationships/hyperlink" Target="http://www.pse.com/" TargetMode="External" /><Relationship Id="rId110" Type="http://schemas.openxmlformats.org/officeDocument/2006/relationships/hyperlink" Target="http://www.alabamapower.com/" TargetMode="External" /><Relationship Id="rId111" Type="http://schemas.openxmlformats.org/officeDocument/2006/relationships/hyperlink" Target="http://www.gulfpower.com/" TargetMode="External" /><Relationship Id="rId112" Type="http://schemas.openxmlformats.org/officeDocument/2006/relationships/hyperlink" Target="http://www.mspower.com/" TargetMode="External" /><Relationship Id="rId113" Type="http://schemas.openxmlformats.org/officeDocument/2006/relationships/hyperlink" Target="http://www.tampaelectric.com/" TargetMode="External" /><Relationship Id="rId114" Type="http://schemas.openxmlformats.org/officeDocument/2006/relationships/hyperlink" Target="http://www.ugi.com/" TargetMode="External" /><Relationship Id="rId115" Type="http://schemas.openxmlformats.org/officeDocument/2006/relationships/hyperlink" Target="http://www.uinet.com/" TargetMode="External" /><Relationship Id="rId116" Type="http://schemas.openxmlformats.org/officeDocument/2006/relationships/hyperlink" Target="http://www.tucsonelectric.com/" TargetMode="External" /><Relationship Id="rId117" Type="http://schemas.openxmlformats.org/officeDocument/2006/relationships/hyperlink" Target="http://www.uesaz.com/" TargetMode="External" /><Relationship Id="rId118" Type="http://schemas.openxmlformats.org/officeDocument/2006/relationships/hyperlink" Target="https://www.vectrenenergy.com/web/eenablement/frameset.jsp" TargetMode="External" /><Relationship Id="rId119" Type="http://schemas.openxmlformats.org/officeDocument/2006/relationships/hyperlink" Target="http://www.edisonsault.com/" TargetMode="External" /><Relationship Id="rId120" Type="http://schemas.openxmlformats.org/officeDocument/2006/relationships/hyperlink" Target="http://www.we-energies.com/" TargetMode="External" /><Relationship Id="rId121" Type="http://schemas.openxmlformats.org/officeDocument/2006/relationships/hyperlink" Target="http://www.greenmountainpower.biz/" TargetMode="External" /><Relationship Id="rId122" Type="http://schemas.openxmlformats.org/officeDocument/2006/relationships/hyperlink" Target="http://www.heco.com/" TargetMode="External" /><Relationship Id="rId123" Type="http://schemas.openxmlformats.org/officeDocument/2006/relationships/hyperlink" Target="http://www.portlandgeneral.com/" TargetMode="External" /><Relationship Id="rId124" Type="http://schemas.openxmlformats.org/officeDocument/2006/relationships/hyperlink" Target="http://www.wr.com/" TargetMode="External" /><Relationship Id="rId125" Type="http://schemas.openxmlformats.org/officeDocument/2006/relationships/hyperlink" Target="http://www.nstar.com/" TargetMode="External" /><Relationship Id="rId126" Type="http://schemas.openxmlformats.org/officeDocument/2006/relationships/hyperlink" Target="http://www.northwesternenergy.com/" TargetMode="External" /><Relationship Id="rId127" Type="http://schemas.openxmlformats.org/officeDocument/2006/relationships/hyperlink" Target="http://www.nvenergy.com/" TargetMode="External" /><Relationship Id="rId128" Type="http://schemas.openxmlformats.org/officeDocument/2006/relationships/hyperlink" Target="http://www.nationalgridus.com/" TargetMode="External" /><Relationship Id="rId129" Type="http://schemas.openxmlformats.org/officeDocument/2006/relationships/hyperlink" Target="http://www.mtcpu.com/" TargetMode="External" /><Relationship Id="rId130" Type="http://schemas.openxmlformats.org/officeDocument/2006/relationships/hyperlink" Target="http://www.empiredistrict.com/" TargetMode="External" /><Relationship Id="rId131" Type="http://schemas.openxmlformats.org/officeDocument/2006/relationships/hyperlink" Target="http://www.epelectric.com/" TargetMode="External" /><Relationship Id="rId132" Type="http://schemas.openxmlformats.org/officeDocument/2006/relationships/hyperlink" Target="http://www.cvps.com/" TargetMode="External" /><Relationship Id="rId133" Type="http://schemas.openxmlformats.org/officeDocument/2006/relationships/hyperlink" Target="http://www.centerpointenergy.com/" TargetMode="External" /><Relationship Id="rId134" Type="http://schemas.openxmlformats.org/officeDocument/2006/relationships/hyperlink" Target="http://www.ipalco.com/" TargetMode="External" /><Relationship Id="rId135" Type="http://schemas.openxmlformats.org/officeDocument/2006/relationships/hyperlink" Target="http://www.alleghenypower.com/" TargetMode="External" /><Relationship Id="rId136" Type="http://schemas.openxmlformats.org/officeDocument/2006/relationships/hyperlink" Target="http://www.alleghenypower.com/" TargetMode="External" /><Relationship Id="rId137" Type="http://schemas.openxmlformats.org/officeDocument/2006/relationships/hyperlink" Target="http://www.swepco.com/" TargetMode="External" /><Relationship Id="rId138" Type="http://schemas.openxmlformats.org/officeDocument/2006/relationships/hyperlink" Target="http://www.swepco.com/" TargetMode="External" /><Relationship Id="rId139" Type="http://schemas.openxmlformats.org/officeDocument/2006/relationships/hyperlink" Target="http://www.kcpl.com/" TargetMode="External" /><Relationship Id="rId140" Type="http://schemas.openxmlformats.org/officeDocument/2006/relationships/hyperlink" Target="http://www.kcpl.com/" TargetMode="External" /><Relationship Id="rId141" Type="http://schemas.openxmlformats.org/officeDocument/2006/relationships/hyperlink" Target="http://www.blackhillspower.com/" TargetMode="External" /><Relationship Id="rId142" Type="http://schemas.openxmlformats.org/officeDocument/2006/relationships/hyperlink" Target="http://www.blackhillspower.com/" TargetMode="External" /><Relationship Id="rId143" Type="http://schemas.openxmlformats.org/officeDocument/2006/relationships/hyperlink" Target="http://www.blackhillspower.com/" TargetMode="External" /><Relationship Id="rId144" Type="http://schemas.openxmlformats.org/officeDocument/2006/relationships/hyperlink" Target="http://www.blackhillspower.com/" TargetMode="External" /><Relationship Id="rId145" Type="http://schemas.openxmlformats.org/officeDocument/2006/relationships/hyperlink" Target="http://www.blackhillspower.com/" TargetMode="External" /><Relationship Id="rId146" Type="http://schemas.openxmlformats.org/officeDocument/2006/relationships/hyperlink" Target="http://www.dom.com/" TargetMode="External" /><Relationship Id="rId147" Type="http://schemas.openxmlformats.org/officeDocument/2006/relationships/hyperlink" Target="http://www.dom.com/" TargetMode="External" /><Relationship Id="rId148" Type="http://schemas.openxmlformats.org/officeDocument/2006/relationships/hyperlink" Target="http://www.dom.com/" TargetMode="External" /><Relationship Id="rId149" Type="http://schemas.openxmlformats.org/officeDocument/2006/relationships/hyperlink" Target="http://www.epelectric.com/" TargetMode="External" /><Relationship Id="rId150" Type="http://schemas.openxmlformats.org/officeDocument/2006/relationships/hyperlink" Target="http://www.txu.com/Cultures/en-US/default.htm" TargetMode="External" /><Relationship Id="rId151" Type="http://schemas.openxmlformats.org/officeDocument/2006/relationships/hyperlink" Target="http://www.txu.com/Cultures/en-US/default.htm" TargetMode="External" /><Relationship Id="rId152" Type="http://schemas.openxmlformats.org/officeDocument/2006/relationships/hyperlink" Target="http://www.txu.com/Cultures/en-US/default.htm" TargetMode="External" /><Relationship Id="rId153" Type="http://schemas.openxmlformats.org/officeDocument/2006/relationships/hyperlink" Target="http://www.firstenergycorp.com/" TargetMode="External" /><Relationship Id="rId154" Type="http://schemas.openxmlformats.org/officeDocument/2006/relationships/hyperlink" Target="http://www.firstenergycorp.com/" TargetMode="External" /><Relationship Id="rId155" Type="http://schemas.openxmlformats.org/officeDocument/2006/relationships/hyperlink" Target="http://mauielectric.com/MECO/page/" TargetMode="External" /><Relationship Id="rId156" Type="http://schemas.openxmlformats.org/officeDocument/2006/relationships/hyperlink" Target="http://mauielectric.com/MECO/page/" TargetMode="External" /><Relationship Id="rId157" Type="http://schemas.openxmlformats.org/officeDocument/2006/relationships/hyperlink" Target="http://www.wisconsinpublicservice.com/" TargetMode="External" /><Relationship Id="rId158" Type="http://schemas.openxmlformats.org/officeDocument/2006/relationships/hyperlink" Target="http://www.wisconsinpublicservice.com/" TargetMode="External" /><Relationship Id="rId159" Type="http://schemas.openxmlformats.org/officeDocument/2006/relationships/hyperlink" Target="http://www.wisconsinpublicservice.com/" TargetMode="External" /><Relationship Id="rId160" Type="http://schemas.openxmlformats.org/officeDocument/2006/relationships/hyperlink" Target="http://www.montana-dakota.com/" TargetMode="External" /><Relationship Id="rId161" Type="http://schemas.openxmlformats.org/officeDocument/2006/relationships/hyperlink" Target="http://www.montana-dakota.com/" TargetMode="External" /><Relationship Id="rId162" Type="http://schemas.openxmlformats.org/officeDocument/2006/relationships/hyperlink" Target="http://www.montana-dakota.com/" TargetMode="External" /><Relationship Id="rId163" Type="http://schemas.openxmlformats.org/officeDocument/2006/relationships/hyperlink" Target="http://www.nationalgridus.com/" TargetMode="External" /><Relationship Id="rId164" Type="http://schemas.openxmlformats.org/officeDocument/2006/relationships/hyperlink" Target="http://www.northwesternenergy.com/" TargetMode="External" /><Relationship Id="rId165" Type="http://schemas.openxmlformats.org/officeDocument/2006/relationships/hyperlink" Target="http://www.northwesternenergy.com/" TargetMode="External" /><Relationship Id="rId166" Type="http://schemas.openxmlformats.org/officeDocument/2006/relationships/hyperlink" Target="http://www.sierrapacific.com/" TargetMode="External" /><Relationship Id="rId167" Type="http://schemas.openxmlformats.org/officeDocument/2006/relationships/hyperlink" Target="http://www.otpco.com/" TargetMode="External" /><Relationship Id="rId168" Type="http://schemas.openxmlformats.org/officeDocument/2006/relationships/hyperlink" Target="http://www.otpco.com/" TargetMode="External" /><Relationship Id="rId169" Type="http://schemas.openxmlformats.org/officeDocument/2006/relationships/hyperlink" Target="http://www.otpco.com/" TargetMode="External" /><Relationship Id="rId170" Type="http://schemas.openxmlformats.org/officeDocument/2006/relationships/hyperlink" Target="http://www.otpco.com/" TargetMode="External" /><Relationship Id="rId171" Type="http://schemas.openxmlformats.org/officeDocument/2006/relationships/hyperlink" Target="http://www.otpco.com/" TargetMode="External" /><Relationship Id="rId172" Type="http://schemas.openxmlformats.org/officeDocument/2006/relationships/hyperlink" Target="http://www.pepco.com/" TargetMode="External" /><Relationship Id="rId173" Type="http://schemas.openxmlformats.org/officeDocument/2006/relationships/hyperlink" Target="http://www.pepco.com/" TargetMode="External" /><Relationship Id="rId174" Type="http://schemas.openxmlformats.org/officeDocument/2006/relationships/hyperlink" Target="http://www.delmarva.com/dp/index.cfm" TargetMode="External" /><Relationship Id="rId175" Type="http://schemas.openxmlformats.org/officeDocument/2006/relationships/hyperlink" Target="http://www.anec.com/index.html" TargetMode="External" /><Relationship Id="rId176" Type="http://schemas.openxmlformats.org/officeDocument/2006/relationships/hyperlink" Target="http://www.pnm.com/" TargetMode="External" /><Relationship Id="rId177" Type="http://schemas.openxmlformats.org/officeDocument/2006/relationships/hyperlink" Target="http://www.wr.com/" TargetMode="External" /><Relationship Id="rId178" Type="http://schemas.openxmlformats.org/officeDocument/2006/relationships/hyperlink" Target="http://www.xcelenergy.com/" TargetMode="External" /><Relationship Id="rId179" Type="http://schemas.openxmlformats.org/officeDocument/2006/relationships/hyperlink" Target="http://www.xcelenergy.com/" TargetMode="External" /><Relationship Id="rId180" Type="http://schemas.openxmlformats.org/officeDocument/2006/relationships/hyperlink" Target="http://www.xcelenergy.com/" TargetMode="External" /><Relationship Id="rId181" Type="http://schemas.openxmlformats.org/officeDocument/2006/relationships/hyperlink" Target="http://www.xcelenergy.com/" TargetMode="External" /><Relationship Id="rId182" Type="http://schemas.openxmlformats.org/officeDocument/2006/relationships/hyperlink" Target="http://www.xcelenergy.com/" TargetMode="External" /><Relationship Id="rId183" Type="http://schemas.openxmlformats.org/officeDocument/2006/relationships/hyperlink" Target="http://www.xcelenergy.com/" TargetMode="External" /><Relationship Id="rId184" Type="http://schemas.openxmlformats.org/officeDocument/2006/relationships/hyperlink" Target="http://www.xcelenergy.com/" TargetMode="External" /><Relationship Id="rId185" Type="http://schemas.openxmlformats.org/officeDocument/2006/relationships/hyperlink" Target="http://www.xcelenergy.com/" TargetMode="External" /><Relationship Id="rId186" Type="http://schemas.openxmlformats.org/officeDocument/2006/relationships/hyperlink" Target="http://www.xcelenergy.com/" TargetMode="External" /><Relationship Id="rId187" Type="http://schemas.openxmlformats.org/officeDocument/2006/relationships/hyperlink" Target="http://www.xcelenergy.com/" TargetMode="External" /><Relationship Id="rId188" Type="http://schemas.openxmlformats.org/officeDocument/2006/relationships/hyperlink" Target="http://www.xcelenergy.com/" TargetMode="External" /><Relationship Id="rId189" Type="http://schemas.openxmlformats.org/officeDocument/2006/relationships/drawing" Target="../drawings/drawing1.xml" /><Relationship Id="rId19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stautilities.com/default.asp?q=1" TargetMode="External" /><Relationship Id="rId2" Type="http://schemas.openxmlformats.org/officeDocument/2006/relationships/hyperlink" Target="http://www.pse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4"/>
  <sheetViews>
    <sheetView workbookViewId="0" topLeftCell="A1">
      <selection activeCell="A1" sqref="A1:D1"/>
    </sheetView>
  </sheetViews>
  <sheetFormatPr defaultColWidth="9.140625" defaultRowHeight="12.75"/>
  <cols>
    <col min="1" max="1" width="12.28125" style="6" customWidth="1"/>
    <col min="2" max="2" width="57.8515625" style="16" customWidth="1"/>
    <col min="3" max="3" width="10.28125" style="1" customWidth="1"/>
    <col min="4" max="4" width="17.140625" style="1" customWidth="1"/>
    <col min="5" max="16384" width="9.140625" style="1" customWidth="1"/>
  </cols>
  <sheetData>
    <row r="1" spans="1:4" ht="36.75" customHeight="1">
      <c r="A1" s="20" t="s">
        <v>0</v>
      </c>
      <c r="B1" s="20"/>
      <c r="C1" s="20"/>
      <c r="D1" s="20"/>
    </row>
    <row r="2" spans="1:4" ht="26.25" customHeight="1">
      <c r="A2" s="21" t="s">
        <v>1</v>
      </c>
      <c r="B2" s="21"/>
      <c r="C2" s="21"/>
      <c r="D2" s="21"/>
    </row>
    <row r="3" spans="1:4" s="5" customFormat="1" ht="45.75" thickBot="1">
      <c r="A3" s="2" t="s">
        <v>2</v>
      </c>
      <c r="B3" s="3" t="s">
        <v>3</v>
      </c>
      <c r="C3" s="2" t="s">
        <v>4</v>
      </c>
      <c r="D3" s="4" t="s">
        <v>5</v>
      </c>
    </row>
    <row r="4" spans="1:4" ht="12.75">
      <c r="A4" s="6">
        <v>1</v>
      </c>
      <c r="B4" s="7" t="s">
        <v>6</v>
      </c>
      <c r="C4" s="8" t="s">
        <v>7</v>
      </c>
      <c r="D4" s="9">
        <v>25.5</v>
      </c>
    </row>
    <row r="5" spans="1:4" ht="12.75">
      <c r="A5" s="6">
        <v>2</v>
      </c>
      <c r="B5" s="10" t="s">
        <v>8</v>
      </c>
      <c r="C5" s="9" t="s">
        <v>9</v>
      </c>
      <c r="D5" s="9">
        <f>0.75*30.42</f>
        <v>22.815</v>
      </c>
    </row>
    <row r="6" spans="1:4" ht="12.75">
      <c r="A6" s="6">
        <f aca="true" t="shared" si="0" ref="A6:A69">A5+1</f>
        <v>3</v>
      </c>
      <c r="B6" s="10" t="s">
        <v>10</v>
      </c>
      <c r="C6" s="9" t="s">
        <v>9</v>
      </c>
      <c r="D6" s="9">
        <f>0.7065*30.42</f>
        <v>21.49173</v>
      </c>
    </row>
    <row r="7" spans="1:4" ht="12.75">
      <c r="A7" s="6">
        <f t="shared" si="0"/>
        <v>4</v>
      </c>
      <c r="B7" s="10" t="s">
        <v>11</v>
      </c>
      <c r="C7" s="9" t="s">
        <v>12</v>
      </c>
      <c r="D7" s="9">
        <v>20.25</v>
      </c>
    </row>
    <row r="8" spans="1:4" ht="12.75">
      <c r="A8" s="6">
        <f t="shared" si="0"/>
        <v>5</v>
      </c>
      <c r="B8" s="10" t="s">
        <v>13</v>
      </c>
      <c r="C8" s="9" t="s">
        <v>14</v>
      </c>
      <c r="D8" s="9">
        <v>19.38</v>
      </c>
    </row>
    <row r="9" spans="1:4" ht="12.75">
      <c r="A9" s="6">
        <f t="shared" si="0"/>
        <v>6</v>
      </c>
      <c r="B9" s="10" t="s">
        <v>15</v>
      </c>
      <c r="C9" s="9" t="s">
        <v>14</v>
      </c>
      <c r="D9" s="9">
        <v>16.21</v>
      </c>
    </row>
    <row r="10" spans="1:4" s="11" customFormat="1" ht="13.5" customHeight="1">
      <c r="A10" s="6">
        <f t="shared" si="0"/>
        <v>7</v>
      </c>
      <c r="B10" s="10" t="s">
        <v>16</v>
      </c>
      <c r="C10" s="9" t="s">
        <v>14</v>
      </c>
      <c r="D10" s="9">
        <v>16</v>
      </c>
    </row>
    <row r="11" spans="1:4" ht="12.75">
      <c r="A11" s="6">
        <f t="shared" si="0"/>
        <v>8</v>
      </c>
      <c r="B11" s="10" t="s">
        <v>11</v>
      </c>
      <c r="C11" s="9" t="s">
        <v>12</v>
      </c>
      <c r="D11" s="9">
        <v>16</v>
      </c>
    </row>
    <row r="12" spans="1:4" ht="12.75">
      <c r="A12" s="6">
        <f t="shared" si="0"/>
        <v>9</v>
      </c>
      <c r="B12" s="10" t="s">
        <v>17</v>
      </c>
      <c r="C12" s="9" t="s">
        <v>7</v>
      </c>
      <c r="D12" s="9">
        <v>15.95</v>
      </c>
    </row>
    <row r="13" spans="1:4" ht="12.75">
      <c r="A13" s="6">
        <f t="shared" si="0"/>
        <v>10</v>
      </c>
      <c r="B13" s="10" t="s">
        <v>18</v>
      </c>
      <c r="C13" s="9" t="s">
        <v>12</v>
      </c>
      <c r="D13" s="9">
        <v>15.37</v>
      </c>
    </row>
    <row r="14" spans="1:4" ht="12.75">
      <c r="A14" s="6">
        <f t="shared" si="0"/>
        <v>11</v>
      </c>
      <c r="B14" s="10" t="s">
        <v>19</v>
      </c>
      <c r="C14" s="9" t="s">
        <v>7</v>
      </c>
      <c r="D14" s="9">
        <f>0.5*30.42</f>
        <v>15.21</v>
      </c>
    </row>
    <row r="15" spans="1:4" ht="12.75">
      <c r="A15" s="6">
        <f t="shared" si="0"/>
        <v>12</v>
      </c>
      <c r="B15" s="10" t="s">
        <v>20</v>
      </c>
      <c r="C15" s="9" t="s">
        <v>7</v>
      </c>
      <c r="D15" s="9">
        <f>0.5*30.42</f>
        <v>15.21</v>
      </c>
    </row>
    <row r="16" spans="1:4" ht="12.75">
      <c r="A16" s="6">
        <f t="shared" si="0"/>
        <v>13</v>
      </c>
      <c r="B16" s="10" t="s">
        <v>21</v>
      </c>
      <c r="C16" s="9" t="s">
        <v>7</v>
      </c>
      <c r="D16" s="9">
        <v>15</v>
      </c>
    </row>
    <row r="17" spans="1:4" ht="12.75">
      <c r="A17" s="6">
        <f t="shared" si="0"/>
        <v>14</v>
      </c>
      <c r="B17" s="10" t="s">
        <v>22</v>
      </c>
      <c r="C17" s="9" t="s">
        <v>23</v>
      </c>
      <c r="D17" s="9">
        <v>14.5</v>
      </c>
    </row>
    <row r="18" spans="1:4" ht="12.75">
      <c r="A18" s="6">
        <f t="shared" si="0"/>
        <v>15</v>
      </c>
      <c r="B18" s="10" t="s">
        <v>24</v>
      </c>
      <c r="C18" s="9" t="s">
        <v>7</v>
      </c>
      <c r="D18" s="9">
        <v>14.28</v>
      </c>
    </row>
    <row r="19" spans="1:4" ht="12.75">
      <c r="A19" s="6">
        <f t="shared" si="0"/>
        <v>16</v>
      </c>
      <c r="B19" s="10" t="s">
        <v>25</v>
      </c>
      <c r="C19" s="9" t="s">
        <v>26</v>
      </c>
      <c r="D19" s="9">
        <v>14.21</v>
      </c>
    </row>
    <row r="20" spans="1:4" ht="12.75">
      <c r="A20" s="6">
        <f t="shared" si="0"/>
        <v>17</v>
      </c>
      <c r="B20" s="10" t="s">
        <v>27</v>
      </c>
      <c r="C20" s="9" t="s">
        <v>14</v>
      </c>
      <c r="D20" s="9">
        <v>13.11</v>
      </c>
    </row>
    <row r="21" spans="1:4" ht="12.75">
      <c r="A21" s="6">
        <f t="shared" si="0"/>
        <v>18</v>
      </c>
      <c r="B21" s="10" t="s">
        <v>28</v>
      </c>
      <c r="C21" s="9" t="s">
        <v>7</v>
      </c>
      <c r="D21" s="9">
        <f>30.42*0.43</f>
        <v>13.0806</v>
      </c>
    </row>
    <row r="22" spans="1:4" ht="12.75">
      <c r="A22" s="6">
        <f t="shared" si="0"/>
        <v>19</v>
      </c>
      <c r="B22" s="10" t="s">
        <v>29</v>
      </c>
      <c r="C22" s="9" t="s">
        <v>30</v>
      </c>
      <c r="D22" s="9">
        <v>12.5</v>
      </c>
    </row>
    <row r="23" spans="1:4" ht="12.75">
      <c r="A23" s="6">
        <f t="shared" si="0"/>
        <v>20</v>
      </c>
      <c r="B23" s="10" t="s">
        <v>31</v>
      </c>
      <c r="C23" s="9" t="s">
        <v>14</v>
      </c>
      <c r="D23" s="9">
        <v>12.41</v>
      </c>
    </row>
    <row r="24" spans="1:4" s="11" customFormat="1" ht="13.5" customHeight="1">
      <c r="A24" s="6">
        <f t="shared" si="0"/>
        <v>21</v>
      </c>
      <c r="B24" s="10" t="s">
        <v>32</v>
      </c>
      <c r="C24" s="9" t="s">
        <v>33</v>
      </c>
      <c r="D24" s="9">
        <v>12</v>
      </c>
    </row>
    <row r="25" spans="1:4" ht="12.75">
      <c r="A25" s="6">
        <f t="shared" si="0"/>
        <v>22</v>
      </c>
      <c r="B25" s="10" t="s">
        <v>34</v>
      </c>
      <c r="C25" s="9" t="s">
        <v>7</v>
      </c>
      <c r="D25" s="9">
        <v>12</v>
      </c>
    </row>
    <row r="26" spans="1:4" ht="12.75">
      <c r="A26" s="6">
        <f t="shared" si="0"/>
        <v>23</v>
      </c>
      <c r="B26" s="10" t="s">
        <v>35</v>
      </c>
      <c r="C26" s="9" t="s">
        <v>36</v>
      </c>
      <c r="D26" s="9">
        <f>0.388*30.42</f>
        <v>11.80296</v>
      </c>
    </row>
    <row r="27" spans="1:4" ht="12.75">
      <c r="A27" s="6">
        <f t="shared" si="0"/>
        <v>24</v>
      </c>
      <c r="B27" s="10" t="s">
        <v>37</v>
      </c>
      <c r="C27" s="9" t="s">
        <v>38</v>
      </c>
      <c r="D27" s="9">
        <v>11.08</v>
      </c>
    </row>
    <row r="28" spans="1:4" ht="12.75">
      <c r="A28" s="6">
        <f t="shared" si="0"/>
        <v>25</v>
      </c>
      <c r="B28" s="10" t="s">
        <v>39</v>
      </c>
      <c r="C28" s="9" t="s">
        <v>40</v>
      </c>
      <c r="D28" s="9">
        <v>11.04</v>
      </c>
    </row>
    <row r="29" spans="1:4" ht="12.75">
      <c r="A29" s="6">
        <f t="shared" si="0"/>
        <v>26</v>
      </c>
      <c r="B29" s="10" t="s">
        <v>41</v>
      </c>
      <c r="C29" s="9" t="s">
        <v>42</v>
      </c>
      <c r="D29" s="9">
        <v>11</v>
      </c>
    </row>
    <row r="30" spans="1:4" ht="12.75">
      <c r="A30" s="6">
        <f t="shared" si="0"/>
        <v>27</v>
      </c>
      <c r="B30" s="10" t="s">
        <v>25</v>
      </c>
      <c r="C30" s="9" t="s">
        <v>33</v>
      </c>
      <c r="D30" s="9">
        <v>11</v>
      </c>
    </row>
    <row r="31" spans="1:4" s="11" customFormat="1" ht="13.5" customHeight="1">
      <c r="A31" s="6">
        <f t="shared" si="0"/>
        <v>28</v>
      </c>
      <c r="B31" s="10" t="s">
        <v>43</v>
      </c>
      <c r="C31" s="9" t="s">
        <v>7</v>
      </c>
      <c r="D31" s="9">
        <v>11</v>
      </c>
    </row>
    <row r="32" spans="1:4" ht="12.75">
      <c r="A32" s="6">
        <f t="shared" si="0"/>
        <v>29</v>
      </c>
      <c r="B32" s="10" t="s">
        <v>44</v>
      </c>
      <c r="C32" s="9" t="s">
        <v>7</v>
      </c>
      <c r="D32" s="9">
        <v>11</v>
      </c>
    </row>
    <row r="33" spans="1:4" ht="12.75">
      <c r="A33" s="6">
        <f t="shared" si="0"/>
        <v>30</v>
      </c>
      <c r="B33" s="10" t="s">
        <v>45</v>
      </c>
      <c r="C33" s="9" t="s">
        <v>9</v>
      </c>
      <c r="D33" s="9">
        <v>11</v>
      </c>
    </row>
    <row r="34" spans="1:4" ht="12.75">
      <c r="A34" s="6">
        <f t="shared" si="0"/>
        <v>31</v>
      </c>
      <c r="B34" s="10" t="s">
        <v>46</v>
      </c>
      <c r="C34" s="9" t="s">
        <v>7</v>
      </c>
      <c r="D34" s="9">
        <v>11</v>
      </c>
    </row>
    <row r="35" spans="1:4" ht="12.75">
      <c r="A35" s="6">
        <f t="shared" si="0"/>
        <v>32</v>
      </c>
      <c r="B35" s="10" t="s">
        <v>47</v>
      </c>
      <c r="C35" s="9" t="s">
        <v>48</v>
      </c>
      <c r="D35" s="9">
        <f>0.3547*30.42</f>
        <v>10.789974</v>
      </c>
    </row>
    <row r="36" spans="1:4" ht="12.75">
      <c r="A36" s="6">
        <f t="shared" si="0"/>
        <v>33</v>
      </c>
      <c r="B36" s="10" t="s">
        <v>49</v>
      </c>
      <c r="C36" s="9" t="s">
        <v>7</v>
      </c>
      <c r="D36" s="9">
        <v>10.64</v>
      </c>
    </row>
    <row r="37" spans="1:4" ht="12.75">
      <c r="A37" s="6">
        <f t="shared" si="0"/>
        <v>34</v>
      </c>
      <c r="B37" s="10" t="s">
        <v>50</v>
      </c>
      <c r="C37" s="9" t="s">
        <v>48</v>
      </c>
      <c r="D37" s="9">
        <f>0.3468*30.42</f>
        <v>10.549656</v>
      </c>
    </row>
    <row r="38" spans="1:4" ht="12.75">
      <c r="A38" s="6">
        <f t="shared" si="0"/>
        <v>35</v>
      </c>
      <c r="B38" s="10" t="s">
        <v>25</v>
      </c>
      <c r="C38" s="9" t="s">
        <v>51</v>
      </c>
      <c r="D38" s="9">
        <v>10.5</v>
      </c>
    </row>
    <row r="39" spans="1:4" ht="12.75">
      <c r="A39" s="6">
        <f t="shared" si="0"/>
        <v>36</v>
      </c>
      <c r="B39" s="10" t="s">
        <v>25</v>
      </c>
      <c r="C39" s="9" t="s">
        <v>33</v>
      </c>
      <c r="D39" s="9">
        <v>10.5</v>
      </c>
    </row>
    <row r="40" spans="1:4" ht="12.75">
      <c r="A40" s="6">
        <f t="shared" si="0"/>
        <v>37</v>
      </c>
      <c r="B40" s="10" t="s">
        <v>52</v>
      </c>
      <c r="C40" s="9" t="s">
        <v>7</v>
      </c>
      <c r="D40" s="9">
        <v>10.19</v>
      </c>
    </row>
    <row r="41" spans="1:4" ht="12.75">
      <c r="A41" s="6">
        <f t="shared" si="0"/>
        <v>38</v>
      </c>
      <c r="B41" s="10" t="s">
        <v>53</v>
      </c>
      <c r="C41" s="9" t="s">
        <v>36</v>
      </c>
      <c r="D41" s="9">
        <v>10.08</v>
      </c>
    </row>
    <row r="42" spans="1:4" ht="12.75">
      <c r="A42" s="6">
        <f t="shared" si="0"/>
        <v>39</v>
      </c>
      <c r="B42" s="10" t="s">
        <v>49</v>
      </c>
      <c r="C42" s="9" t="s">
        <v>7</v>
      </c>
      <c r="D42" s="9">
        <v>10</v>
      </c>
    </row>
    <row r="43" spans="1:4" ht="12.75">
      <c r="A43" s="6">
        <f t="shared" si="0"/>
        <v>40</v>
      </c>
      <c r="B43" s="10" t="s">
        <v>54</v>
      </c>
      <c r="C43" s="9" t="s">
        <v>7</v>
      </c>
      <c r="D43" s="9">
        <v>10</v>
      </c>
    </row>
    <row r="44" spans="1:4" ht="12.75">
      <c r="A44" s="6">
        <f t="shared" si="0"/>
        <v>41</v>
      </c>
      <c r="B44" s="10" t="s">
        <v>55</v>
      </c>
      <c r="C44" s="9" t="s">
        <v>56</v>
      </c>
      <c r="D44" s="9">
        <v>10</v>
      </c>
    </row>
    <row r="45" spans="1:4" ht="12.75">
      <c r="A45" s="6">
        <f t="shared" si="0"/>
        <v>42</v>
      </c>
      <c r="B45" s="10" t="s">
        <v>39</v>
      </c>
      <c r="C45" s="9" t="s">
        <v>57</v>
      </c>
      <c r="D45" s="9">
        <v>10</v>
      </c>
    </row>
    <row r="46" spans="1:4" ht="12.75">
      <c r="A46" s="6">
        <f t="shared" si="0"/>
        <v>43</v>
      </c>
      <c r="B46" s="10" t="s">
        <v>58</v>
      </c>
      <c r="C46" s="9" t="s">
        <v>59</v>
      </c>
      <c r="D46" s="9">
        <v>10</v>
      </c>
    </row>
    <row r="47" spans="1:4" ht="12.75">
      <c r="A47" s="6">
        <f t="shared" si="0"/>
        <v>44</v>
      </c>
      <c r="B47" s="10" t="s">
        <v>60</v>
      </c>
      <c r="C47" s="9" t="s">
        <v>61</v>
      </c>
      <c r="D47" s="9">
        <v>10</v>
      </c>
    </row>
    <row r="48" spans="1:4" ht="12.75">
      <c r="A48" s="6">
        <f t="shared" si="0"/>
        <v>45</v>
      </c>
      <c r="B48" s="10" t="s">
        <v>62</v>
      </c>
      <c r="C48" s="9" t="s">
        <v>7</v>
      </c>
      <c r="D48" s="9">
        <v>10</v>
      </c>
    </row>
    <row r="49" spans="1:4" ht="12.75">
      <c r="A49" s="6">
        <f t="shared" si="0"/>
        <v>46</v>
      </c>
      <c r="B49" s="10" t="s">
        <v>63</v>
      </c>
      <c r="C49" s="9" t="s">
        <v>64</v>
      </c>
      <c r="D49" s="9">
        <v>10</v>
      </c>
    </row>
    <row r="50" spans="1:4" ht="12.75">
      <c r="A50" s="6">
        <f t="shared" si="0"/>
        <v>47</v>
      </c>
      <c r="B50" s="10" t="s">
        <v>65</v>
      </c>
      <c r="C50" s="9" t="s">
        <v>9</v>
      </c>
      <c r="D50" s="9">
        <f>0.31582*30.42</f>
        <v>9.6072444</v>
      </c>
    </row>
    <row r="51" spans="1:4" ht="12.75">
      <c r="A51" s="6">
        <f t="shared" si="0"/>
        <v>48</v>
      </c>
      <c r="B51" s="10" t="s">
        <v>66</v>
      </c>
      <c r="C51" s="9" t="s">
        <v>67</v>
      </c>
      <c r="D51" s="9">
        <v>9.5</v>
      </c>
    </row>
    <row r="52" spans="1:4" ht="12.75">
      <c r="A52" s="6">
        <f t="shared" si="0"/>
        <v>49</v>
      </c>
      <c r="B52" s="10" t="s">
        <v>68</v>
      </c>
      <c r="C52" s="9" t="s">
        <v>7</v>
      </c>
      <c r="D52" s="9">
        <f>0.31*30.42</f>
        <v>9.430200000000001</v>
      </c>
    </row>
    <row r="53" spans="1:4" ht="12.75">
      <c r="A53" s="6">
        <f t="shared" si="0"/>
        <v>50</v>
      </c>
      <c r="B53" s="10" t="s">
        <v>69</v>
      </c>
      <c r="C53" s="9" t="s">
        <v>42</v>
      </c>
      <c r="D53" s="9">
        <v>9.4</v>
      </c>
    </row>
    <row r="54" spans="1:4" ht="12.75">
      <c r="A54" s="6">
        <f t="shared" si="0"/>
        <v>51</v>
      </c>
      <c r="B54" s="10" t="s">
        <v>70</v>
      </c>
      <c r="C54" s="9" t="s">
        <v>48</v>
      </c>
      <c r="D54" s="9">
        <f>0.3061*30.42</f>
        <v>9.311562</v>
      </c>
    </row>
    <row r="55" spans="1:4" s="11" customFormat="1" ht="13.5" customHeight="1">
      <c r="A55" s="6">
        <f t="shared" si="0"/>
        <v>52</v>
      </c>
      <c r="B55" s="10" t="s">
        <v>71</v>
      </c>
      <c r="C55" s="9" t="s">
        <v>72</v>
      </c>
      <c r="D55" s="9">
        <v>9.25</v>
      </c>
    </row>
    <row r="56" spans="1:4" ht="12.75">
      <c r="A56" s="6">
        <f t="shared" si="0"/>
        <v>53</v>
      </c>
      <c r="B56" s="10" t="s">
        <v>73</v>
      </c>
      <c r="C56" s="9" t="s">
        <v>40</v>
      </c>
      <c r="D56" s="9">
        <v>9.16</v>
      </c>
    </row>
    <row r="57" spans="1:4" ht="12.75">
      <c r="A57" s="6">
        <f t="shared" si="0"/>
        <v>54</v>
      </c>
      <c r="B57" s="10" t="s">
        <v>74</v>
      </c>
      <c r="C57" s="9" t="s">
        <v>14</v>
      </c>
      <c r="D57" s="9">
        <v>9.09</v>
      </c>
    </row>
    <row r="58" spans="1:4" s="11" customFormat="1" ht="13.5" customHeight="1">
      <c r="A58" s="6">
        <f t="shared" si="0"/>
        <v>55</v>
      </c>
      <c r="B58" s="10" t="s">
        <v>45</v>
      </c>
      <c r="C58" s="9" t="s">
        <v>9</v>
      </c>
      <c r="D58" s="9">
        <v>9</v>
      </c>
    </row>
    <row r="59" spans="1:4" s="11" customFormat="1" ht="13.5" customHeight="1">
      <c r="A59" s="6">
        <f t="shared" si="0"/>
        <v>56</v>
      </c>
      <c r="B59" s="10" t="s">
        <v>75</v>
      </c>
      <c r="C59" s="9" t="s">
        <v>76</v>
      </c>
      <c r="D59" s="9">
        <v>8.93</v>
      </c>
    </row>
    <row r="60" spans="1:4" s="11" customFormat="1" ht="13.5" customHeight="1">
      <c r="A60" s="6">
        <f t="shared" si="0"/>
        <v>57</v>
      </c>
      <c r="B60" s="10" t="s">
        <v>39</v>
      </c>
      <c r="C60" s="9" t="s">
        <v>72</v>
      </c>
      <c r="D60" s="9">
        <v>8.9</v>
      </c>
    </row>
    <row r="61" spans="1:4" s="12" customFormat="1" ht="13.5" customHeight="1">
      <c r="A61" s="6">
        <f t="shared" si="0"/>
        <v>58</v>
      </c>
      <c r="B61" s="10" t="s">
        <v>77</v>
      </c>
      <c r="C61" s="9" t="s">
        <v>78</v>
      </c>
      <c r="D61" s="9">
        <v>8.89</v>
      </c>
    </row>
    <row r="62" spans="1:4" ht="12.75">
      <c r="A62" s="6">
        <f t="shared" si="0"/>
        <v>59</v>
      </c>
      <c r="B62" s="10" t="s">
        <v>79</v>
      </c>
      <c r="C62" s="9" t="s">
        <v>80</v>
      </c>
      <c r="D62" s="9">
        <v>8.88</v>
      </c>
    </row>
    <row r="63" spans="1:4" ht="12.75">
      <c r="A63" s="6">
        <f t="shared" si="0"/>
        <v>60</v>
      </c>
      <c r="B63" s="10" t="s">
        <v>81</v>
      </c>
      <c r="C63" s="9" t="s">
        <v>82</v>
      </c>
      <c r="D63" s="9">
        <f>0.2859*30.42</f>
        <v>8.697078</v>
      </c>
    </row>
    <row r="64" spans="1:4" ht="12.75">
      <c r="A64" s="6">
        <f t="shared" si="0"/>
        <v>61</v>
      </c>
      <c r="B64" s="10" t="s">
        <v>83</v>
      </c>
      <c r="C64" s="9" t="s">
        <v>38</v>
      </c>
      <c r="D64" s="9">
        <v>8.57</v>
      </c>
    </row>
    <row r="65" spans="1:4" ht="12.75">
      <c r="A65" s="6">
        <f t="shared" si="0"/>
        <v>62</v>
      </c>
      <c r="B65" s="10" t="s">
        <v>84</v>
      </c>
      <c r="C65" s="9" t="s">
        <v>85</v>
      </c>
      <c r="D65" s="9">
        <v>8.53</v>
      </c>
    </row>
    <row r="66" spans="1:4" ht="12.75">
      <c r="A66" s="6">
        <f t="shared" si="0"/>
        <v>63</v>
      </c>
      <c r="B66" s="10" t="s">
        <v>86</v>
      </c>
      <c r="C66" s="9" t="s">
        <v>48</v>
      </c>
      <c r="D66" s="9">
        <v>8.5</v>
      </c>
    </row>
    <row r="67" spans="1:4" ht="12.75">
      <c r="A67" s="6">
        <f t="shared" si="0"/>
        <v>64</v>
      </c>
      <c r="B67" s="10" t="s">
        <v>87</v>
      </c>
      <c r="C67" s="9" t="s">
        <v>48</v>
      </c>
      <c r="D67" s="9">
        <v>8.5</v>
      </c>
    </row>
    <row r="68" spans="1:4" ht="12.75">
      <c r="A68" s="6">
        <f t="shared" si="0"/>
        <v>65</v>
      </c>
      <c r="B68" s="10" t="s">
        <v>88</v>
      </c>
      <c r="C68" s="9" t="s">
        <v>61</v>
      </c>
      <c r="D68" s="9">
        <v>8.5</v>
      </c>
    </row>
    <row r="69" spans="1:4" ht="12.75">
      <c r="A69" s="6">
        <f t="shared" si="0"/>
        <v>66</v>
      </c>
      <c r="B69" s="10" t="s">
        <v>89</v>
      </c>
      <c r="C69" s="9" t="s">
        <v>90</v>
      </c>
      <c r="D69" s="9">
        <v>8.4</v>
      </c>
    </row>
    <row r="70" spans="1:4" s="11" customFormat="1" ht="13.5" customHeight="1">
      <c r="A70" s="6">
        <f aca="true" t="shared" si="1" ref="A70:A133">A69+1</f>
        <v>67</v>
      </c>
      <c r="B70" s="10" t="s">
        <v>39</v>
      </c>
      <c r="C70" s="9" t="s">
        <v>91</v>
      </c>
      <c r="D70" s="9">
        <v>8.4</v>
      </c>
    </row>
    <row r="71" spans="1:4" ht="12.75">
      <c r="A71" s="6">
        <f t="shared" si="1"/>
        <v>68</v>
      </c>
      <c r="B71" s="10" t="s">
        <v>92</v>
      </c>
      <c r="C71" s="9" t="s">
        <v>93</v>
      </c>
      <c r="D71" s="9">
        <v>8.25</v>
      </c>
    </row>
    <row r="72" spans="1:4" ht="12.75">
      <c r="A72" s="6">
        <f t="shared" si="1"/>
        <v>69</v>
      </c>
      <c r="B72" s="10" t="s">
        <v>94</v>
      </c>
      <c r="C72" s="9" t="s">
        <v>95</v>
      </c>
      <c r="D72" s="9">
        <f>2.94+5.24</f>
        <v>8.18</v>
      </c>
    </row>
    <row r="73" spans="1:4" s="11" customFormat="1" ht="13.5" customHeight="1">
      <c r="A73" s="6">
        <f t="shared" si="1"/>
        <v>70</v>
      </c>
      <c r="B73" s="10" t="s">
        <v>96</v>
      </c>
      <c r="C73" s="9" t="s">
        <v>78</v>
      </c>
      <c r="D73" s="9">
        <v>8.11</v>
      </c>
    </row>
    <row r="74" spans="1:4" s="11" customFormat="1" ht="13.5" customHeight="1">
      <c r="A74" s="6">
        <f t="shared" si="1"/>
        <v>71</v>
      </c>
      <c r="B74" s="10" t="s">
        <v>97</v>
      </c>
      <c r="C74" s="9" t="s">
        <v>78</v>
      </c>
      <c r="D74" s="9">
        <v>8.11</v>
      </c>
    </row>
    <row r="75" spans="1:4" ht="12.75">
      <c r="A75" s="6">
        <f t="shared" si="1"/>
        <v>72</v>
      </c>
      <c r="B75" s="10" t="s">
        <v>98</v>
      </c>
      <c r="C75" s="9" t="s">
        <v>56</v>
      </c>
      <c r="D75" s="9">
        <v>8.07</v>
      </c>
    </row>
    <row r="76" spans="1:4" s="11" customFormat="1" ht="13.5" customHeight="1">
      <c r="A76" s="6">
        <f t="shared" si="1"/>
        <v>73</v>
      </c>
      <c r="B76" s="10" t="s">
        <v>99</v>
      </c>
      <c r="C76" s="9" t="s">
        <v>38</v>
      </c>
      <c r="D76" s="9">
        <v>8.07</v>
      </c>
    </row>
    <row r="77" spans="1:4" ht="12.75">
      <c r="A77" s="6">
        <f t="shared" si="1"/>
        <v>74</v>
      </c>
      <c r="B77" s="10" t="s">
        <v>100</v>
      </c>
      <c r="C77" s="9" t="s">
        <v>38</v>
      </c>
      <c r="D77" s="9">
        <v>8.03</v>
      </c>
    </row>
    <row r="78" spans="1:4" ht="12.75">
      <c r="A78" s="6">
        <f t="shared" si="1"/>
        <v>75</v>
      </c>
      <c r="B78" s="10" t="s">
        <v>101</v>
      </c>
      <c r="C78" s="9" t="s">
        <v>61</v>
      </c>
      <c r="D78" s="9">
        <v>8.03</v>
      </c>
    </row>
    <row r="79" spans="1:4" s="11" customFormat="1" ht="13.5" customHeight="1">
      <c r="A79" s="6">
        <f t="shared" si="1"/>
        <v>76</v>
      </c>
      <c r="B79" s="10" t="s">
        <v>25</v>
      </c>
      <c r="C79" s="9" t="s">
        <v>51</v>
      </c>
      <c r="D79" s="9">
        <v>8</v>
      </c>
    </row>
    <row r="80" spans="1:4" ht="12.75">
      <c r="A80" s="6">
        <f t="shared" si="1"/>
        <v>77</v>
      </c>
      <c r="B80" s="10" t="s">
        <v>25</v>
      </c>
      <c r="C80" s="9" t="s">
        <v>33</v>
      </c>
      <c r="D80" s="9">
        <v>8</v>
      </c>
    </row>
    <row r="81" spans="1:4" ht="12.75">
      <c r="A81" s="6">
        <f t="shared" si="1"/>
        <v>78</v>
      </c>
      <c r="B81" s="10" t="s">
        <v>102</v>
      </c>
      <c r="C81" s="9" t="s">
        <v>9</v>
      </c>
      <c r="D81" s="9">
        <v>8</v>
      </c>
    </row>
    <row r="82" spans="1:4" s="11" customFormat="1" ht="13.5" customHeight="1">
      <c r="A82" s="6">
        <f t="shared" si="1"/>
        <v>79</v>
      </c>
      <c r="B82" s="10" t="s">
        <v>103</v>
      </c>
      <c r="C82" s="9" t="s">
        <v>104</v>
      </c>
      <c r="D82" s="9">
        <v>8</v>
      </c>
    </row>
    <row r="83" spans="1:4" ht="12.75">
      <c r="A83" s="6">
        <f t="shared" si="1"/>
        <v>80</v>
      </c>
      <c r="B83" s="10" t="s">
        <v>105</v>
      </c>
      <c r="C83" s="9" t="s">
        <v>106</v>
      </c>
      <c r="D83" s="9">
        <v>8</v>
      </c>
    </row>
    <row r="84" spans="1:4" ht="12.75">
      <c r="A84" s="6">
        <f t="shared" si="1"/>
        <v>81</v>
      </c>
      <c r="B84" s="10" t="s">
        <v>107</v>
      </c>
      <c r="C84" s="9" t="s">
        <v>93</v>
      </c>
      <c r="D84" s="9">
        <v>8</v>
      </c>
    </row>
    <row r="85" spans="1:4" ht="12.75">
      <c r="A85" s="6">
        <f t="shared" si="1"/>
        <v>82</v>
      </c>
      <c r="B85" s="10" t="s">
        <v>108</v>
      </c>
      <c r="C85" s="9" t="s">
        <v>64</v>
      </c>
      <c r="D85" s="9">
        <v>8</v>
      </c>
    </row>
    <row r="86" spans="1:4" ht="12.75">
      <c r="A86" s="6">
        <f t="shared" si="1"/>
        <v>83</v>
      </c>
      <c r="B86" s="10" t="s">
        <v>63</v>
      </c>
      <c r="C86" s="9" t="s">
        <v>64</v>
      </c>
      <c r="D86" s="9">
        <v>8</v>
      </c>
    </row>
    <row r="87" spans="1:4" ht="12.75">
      <c r="A87" s="6">
        <f t="shared" si="1"/>
        <v>84</v>
      </c>
      <c r="B87" s="10" t="s">
        <v>63</v>
      </c>
      <c r="C87" s="9" t="s">
        <v>64</v>
      </c>
      <c r="D87" s="9">
        <v>8</v>
      </c>
    </row>
    <row r="88" spans="1:4" ht="12.75">
      <c r="A88" s="6">
        <f t="shared" si="1"/>
        <v>85</v>
      </c>
      <c r="B88" s="10" t="s">
        <v>63</v>
      </c>
      <c r="C88" s="9" t="s">
        <v>82</v>
      </c>
      <c r="D88" s="9">
        <v>8</v>
      </c>
    </row>
    <row r="89" spans="1:4" ht="12.75">
      <c r="A89" s="6">
        <f t="shared" si="1"/>
        <v>86</v>
      </c>
      <c r="B89" s="10" t="s">
        <v>109</v>
      </c>
      <c r="C89" s="9" t="s">
        <v>38</v>
      </c>
      <c r="D89" s="9">
        <v>7.99</v>
      </c>
    </row>
    <row r="90" spans="1:4" ht="12.75">
      <c r="A90" s="6">
        <f t="shared" si="1"/>
        <v>87</v>
      </c>
      <c r="B90" s="10" t="s">
        <v>110</v>
      </c>
      <c r="C90" s="9" t="s">
        <v>78</v>
      </c>
      <c r="D90" s="9">
        <v>7.98</v>
      </c>
    </row>
    <row r="91" spans="1:4" ht="12.75">
      <c r="A91" s="6">
        <f t="shared" si="1"/>
        <v>88</v>
      </c>
      <c r="B91" s="10" t="s">
        <v>73</v>
      </c>
      <c r="C91" s="9" t="s">
        <v>57</v>
      </c>
      <c r="D91" s="9">
        <v>7.93</v>
      </c>
    </row>
    <row r="92" spans="1:4" ht="12.75">
      <c r="A92" s="6">
        <f t="shared" si="1"/>
        <v>89</v>
      </c>
      <c r="B92" s="10" t="s">
        <v>111</v>
      </c>
      <c r="C92" s="9" t="s">
        <v>112</v>
      </c>
      <c r="D92" s="9">
        <v>7.92</v>
      </c>
    </row>
    <row r="93" spans="1:4" ht="12.75">
      <c r="A93" s="6">
        <f t="shared" si="1"/>
        <v>90</v>
      </c>
      <c r="B93" s="10" t="s">
        <v>113</v>
      </c>
      <c r="C93" s="9" t="s">
        <v>67</v>
      </c>
      <c r="D93" s="9">
        <v>7.87</v>
      </c>
    </row>
    <row r="94" spans="1:4" ht="12.75">
      <c r="A94" s="6">
        <f t="shared" si="1"/>
        <v>91</v>
      </c>
      <c r="B94" s="10" t="s">
        <v>114</v>
      </c>
      <c r="C94" s="9" t="s">
        <v>115</v>
      </c>
      <c r="D94" s="9">
        <f>0.253*30.42</f>
        <v>7.6962600000000005</v>
      </c>
    </row>
    <row r="95" spans="1:4" ht="12.75">
      <c r="A95" s="6">
        <f t="shared" si="1"/>
        <v>92</v>
      </c>
      <c r="B95" s="10" t="s">
        <v>116</v>
      </c>
      <c r="C95" s="9" t="s">
        <v>82</v>
      </c>
      <c r="D95" s="9">
        <f>0.2522*30.42</f>
        <v>7.671924</v>
      </c>
    </row>
    <row r="96" spans="1:4" ht="12.75">
      <c r="A96" s="6">
        <f t="shared" si="1"/>
        <v>93</v>
      </c>
      <c r="B96" s="10" t="s">
        <v>117</v>
      </c>
      <c r="C96" s="9" t="s">
        <v>104</v>
      </c>
      <c r="D96" s="9">
        <v>7.64</v>
      </c>
    </row>
    <row r="97" spans="1:4" ht="12.75">
      <c r="A97" s="6">
        <f t="shared" si="1"/>
        <v>94</v>
      </c>
      <c r="B97" s="10" t="s">
        <v>65</v>
      </c>
      <c r="C97" s="9" t="s">
        <v>82</v>
      </c>
      <c r="D97" s="9">
        <f>0.25*30.42</f>
        <v>7.605</v>
      </c>
    </row>
    <row r="98" spans="1:4" ht="12.75">
      <c r="A98" s="6">
        <f t="shared" si="1"/>
        <v>95</v>
      </c>
      <c r="B98" s="10" t="s">
        <v>118</v>
      </c>
      <c r="C98" s="9" t="s">
        <v>104</v>
      </c>
      <c r="D98" s="9">
        <v>7.57</v>
      </c>
    </row>
    <row r="99" spans="1:4" ht="12.75">
      <c r="A99" s="6">
        <f t="shared" si="1"/>
        <v>96</v>
      </c>
      <c r="B99" s="10" t="s">
        <v>119</v>
      </c>
      <c r="C99" s="9" t="s">
        <v>120</v>
      </c>
      <c r="D99" s="9">
        <v>7.5</v>
      </c>
    </row>
    <row r="100" spans="1:4" ht="12.75">
      <c r="A100" s="6">
        <f t="shared" si="1"/>
        <v>97</v>
      </c>
      <c r="B100" s="10" t="s">
        <v>121</v>
      </c>
      <c r="C100" s="9" t="s">
        <v>59</v>
      </c>
      <c r="D100" s="9">
        <v>7.5</v>
      </c>
    </row>
    <row r="101" spans="1:4" s="11" customFormat="1" ht="13.5" customHeight="1">
      <c r="A101" s="6">
        <f t="shared" si="1"/>
        <v>98</v>
      </c>
      <c r="B101" s="10" t="s">
        <v>122</v>
      </c>
      <c r="C101" s="9" t="s">
        <v>123</v>
      </c>
      <c r="D101" s="9">
        <v>7.5</v>
      </c>
    </row>
    <row r="102" spans="1:4" ht="12.75">
      <c r="A102" s="6">
        <f t="shared" si="1"/>
        <v>99</v>
      </c>
      <c r="B102" s="10" t="s">
        <v>124</v>
      </c>
      <c r="C102" s="9" t="s">
        <v>115</v>
      </c>
      <c r="D102" s="9">
        <v>7.5</v>
      </c>
    </row>
    <row r="103" spans="1:4" ht="12.75">
      <c r="A103" s="6">
        <f t="shared" si="1"/>
        <v>100</v>
      </c>
      <c r="B103" s="10" t="s">
        <v>125</v>
      </c>
      <c r="C103" s="9" t="s">
        <v>57</v>
      </c>
      <c r="D103" s="9">
        <v>7.5</v>
      </c>
    </row>
    <row r="104" spans="1:4" s="11" customFormat="1" ht="13.5" customHeight="1">
      <c r="A104" s="6">
        <f t="shared" si="1"/>
        <v>101</v>
      </c>
      <c r="B104" s="10" t="s">
        <v>126</v>
      </c>
      <c r="C104" s="9" t="s">
        <v>57</v>
      </c>
      <c r="D104" s="9">
        <v>7.5</v>
      </c>
    </row>
    <row r="105" spans="1:4" ht="12.75">
      <c r="A105" s="6">
        <f t="shared" si="1"/>
        <v>102</v>
      </c>
      <c r="B105" s="10" t="s">
        <v>73</v>
      </c>
      <c r="C105" s="9" t="s">
        <v>40</v>
      </c>
      <c r="D105" s="9">
        <v>7.46</v>
      </c>
    </row>
    <row r="106" spans="1:4" s="11" customFormat="1" ht="13.5" customHeight="1">
      <c r="A106" s="6">
        <f t="shared" si="1"/>
        <v>103</v>
      </c>
      <c r="B106" s="10" t="s">
        <v>127</v>
      </c>
      <c r="C106" s="9" t="s">
        <v>128</v>
      </c>
      <c r="D106" s="9">
        <v>7.36</v>
      </c>
    </row>
    <row r="107" spans="1:4" ht="12.75">
      <c r="A107" s="6">
        <f t="shared" si="1"/>
        <v>104</v>
      </c>
      <c r="B107" s="10" t="s">
        <v>129</v>
      </c>
      <c r="C107" s="9" t="s">
        <v>130</v>
      </c>
      <c r="D107" s="9">
        <v>7.3</v>
      </c>
    </row>
    <row r="108" spans="1:4" ht="12.75">
      <c r="A108" s="6">
        <f t="shared" si="1"/>
        <v>105</v>
      </c>
      <c r="B108" s="10" t="s">
        <v>131</v>
      </c>
      <c r="C108" s="9" t="s">
        <v>104</v>
      </c>
      <c r="D108" s="9">
        <v>7.25</v>
      </c>
    </row>
    <row r="109" spans="1:4" ht="12.75">
      <c r="A109" s="6">
        <f t="shared" si="1"/>
        <v>106</v>
      </c>
      <c r="B109" s="10" t="s">
        <v>132</v>
      </c>
      <c r="C109" s="9" t="s">
        <v>40</v>
      </c>
      <c r="D109" s="9">
        <v>7.06</v>
      </c>
    </row>
    <row r="110" spans="1:4" ht="12.75">
      <c r="A110" s="6">
        <f t="shared" si="1"/>
        <v>107</v>
      </c>
      <c r="B110" s="10" t="s">
        <v>133</v>
      </c>
      <c r="C110" s="9" t="s">
        <v>56</v>
      </c>
      <c r="D110" s="9">
        <v>7.02</v>
      </c>
    </row>
    <row r="111" spans="1:4" ht="12.75">
      <c r="A111" s="6">
        <f t="shared" si="1"/>
        <v>108</v>
      </c>
      <c r="B111" s="10" t="s">
        <v>134</v>
      </c>
      <c r="C111" s="9" t="s">
        <v>82</v>
      </c>
      <c r="D111" s="9">
        <v>7</v>
      </c>
    </row>
    <row r="112" spans="1:4" s="11" customFormat="1" ht="13.5" customHeight="1">
      <c r="A112" s="6">
        <f t="shared" si="1"/>
        <v>109</v>
      </c>
      <c r="B112" s="10" t="s">
        <v>135</v>
      </c>
      <c r="C112" s="9" t="s">
        <v>95</v>
      </c>
      <c r="D112" s="9">
        <v>7</v>
      </c>
    </row>
    <row r="113" spans="1:4" s="11" customFormat="1" ht="13.5" customHeight="1">
      <c r="A113" s="6">
        <f t="shared" si="1"/>
        <v>110</v>
      </c>
      <c r="B113" s="10" t="s">
        <v>136</v>
      </c>
      <c r="C113" s="9" t="s">
        <v>90</v>
      </c>
      <c r="D113" s="9">
        <v>7</v>
      </c>
    </row>
    <row r="114" spans="1:4" ht="12.75">
      <c r="A114" s="6">
        <f t="shared" si="1"/>
        <v>111</v>
      </c>
      <c r="B114" s="10" t="s">
        <v>137</v>
      </c>
      <c r="C114" s="9" t="s">
        <v>78</v>
      </c>
      <c r="D114" s="9">
        <v>7</v>
      </c>
    </row>
    <row r="115" spans="1:4" s="11" customFormat="1" ht="13.5" customHeight="1">
      <c r="A115" s="6">
        <f t="shared" si="1"/>
        <v>112</v>
      </c>
      <c r="B115" s="10" t="s">
        <v>45</v>
      </c>
      <c r="C115" s="9" t="s">
        <v>82</v>
      </c>
      <c r="D115" s="9">
        <v>7</v>
      </c>
    </row>
    <row r="116" spans="1:4" s="11" customFormat="1" ht="13.5" customHeight="1">
      <c r="A116" s="6">
        <f t="shared" si="1"/>
        <v>113</v>
      </c>
      <c r="B116" s="10" t="s">
        <v>138</v>
      </c>
      <c r="C116" s="9" t="s">
        <v>51</v>
      </c>
      <c r="D116" s="9">
        <v>7</v>
      </c>
    </row>
    <row r="117" spans="1:4" ht="12.75">
      <c r="A117" s="6">
        <f t="shared" si="1"/>
        <v>114</v>
      </c>
      <c r="B117" s="10" t="s">
        <v>139</v>
      </c>
      <c r="C117" s="9" t="s">
        <v>7</v>
      </c>
      <c r="D117" s="9">
        <v>7</v>
      </c>
    </row>
    <row r="118" spans="1:4" ht="12.75">
      <c r="A118" s="6">
        <f t="shared" si="1"/>
        <v>115</v>
      </c>
      <c r="B118" s="10" t="s">
        <v>140</v>
      </c>
      <c r="C118" s="9" t="s">
        <v>115</v>
      </c>
      <c r="D118" s="9">
        <v>7</v>
      </c>
    </row>
    <row r="119" spans="1:4" ht="12.75">
      <c r="A119" s="6">
        <f t="shared" si="1"/>
        <v>116</v>
      </c>
      <c r="B119" s="10" t="s">
        <v>141</v>
      </c>
      <c r="C119" s="9" t="s">
        <v>91</v>
      </c>
      <c r="D119" s="9">
        <v>6.88</v>
      </c>
    </row>
    <row r="120" spans="1:4" ht="12.75">
      <c r="A120" s="6">
        <f t="shared" si="1"/>
        <v>117</v>
      </c>
      <c r="B120" s="10" t="s">
        <v>142</v>
      </c>
      <c r="C120" s="9" t="s">
        <v>91</v>
      </c>
      <c r="D120" s="9">
        <v>6.86</v>
      </c>
    </row>
    <row r="121" spans="1:4" s="11" customFormat="1" ht="13.5" customHeight="1">
      <c r="A121" s="6">
        <f t="shared" si="1"/>
        <v>118</v>
      </c>
      <c r="B121" s="10" t="s">
        <v>143</v>
      </c>
      <c r="C121" s="9" t="s">
        <v>67</v>
      </c>
      <c r="D121" s="9">
        <v>6.75</v>
      </c>
    </row>
    <row r="122" spans="1:4" s="11" customFormat="1" ht="13.5" customHeight="1">
      <c r="A122" s="6">
        <f t="shared" si="1"/>
        <v>119</v>
      </c>
      <c r="B122" s="10" t="s">
        <v>144</v>
      </c>
      <c r="C122" s="9" t="s">
        <v>95</v>
      </c>
      <c r="D122" s="9">
        <f>3.19+3.55</f>
        <v>6.74</v>
      </c>
    </row>
    <row r="123" spans="1:4" s="11" customFormat="1" ht="13.5" customHeight="1">
      <c r="A123" s="6">
        <f t="shared" si="1"/>
        <v>120</v>
      </c>
      <c r="B123" s="10" t="s">
        <v>41</v>
      </c>
      <c r="C123" s="9" t="s">
        <v>42</v>
      </c>
      <c r="D123" s="9">
        <v>6.7</v>
      </c>
    </row>
    <row r="124" spans="1:4" ht="12.75">
      <c r="A124" s="6">
        <f t="shared" si="1"/>
        <v>121</v>
      </c>
      <c r="B124" s="10" t="s">
        <v>145</v>
      </c>
      <c r="C124" s="9" t="s">
        <v>42</v>
      </c>
      <c r="D124" s="9">
        <v>6.65</v>
      </c>
    </row>
    <row r="125" spans="1:4" ht="12.75">
      <c r="A125" s="6">
        <f t="shared" si="1"/>
        <v>122</v>
      </c>
      <c r="B125" s="10" t="s">
        <v>146</v>
      </c>
      <c r="C125" s="9" t="s">
        <v>120</v>
      </c>
      <c r="D125" s="9">
        <v>6.65</v>
      </c>
    </row>
    <row r="126" spans="1:4" s="11" customFormat="1" ht="13.5" customHeight="1">
      <c r="A126" s="6">
        <f t="shared" si="1"/>
        <v>123</v>
      </c>
      <c r="B126" s="10" t="s">
        <v>108</v>
      </c>
      <c r="C126" s="9" t="s">
        <v>51</v>
      </c>
      <c r="D126" s="9">
        <v>6.55</v>
      </c>
    </row>
    <row r="127" spans="1:4" ht="12.75">
      <c r="A127" s="6">
        <f t="shared" si="1"/>
        <v>124</v>
      </c>
      <c r="B127" s="10" t="s">
        <v>63</v>
      </c>
      <c r="C127" s="9" t="s">
        <v>51</v>
      </c>
      <c r="D127" s="9">
        <v>6.55</v>
      </c>
    </row>
    <row r="128" spans="1:4" s="11" customFormat="1" ht="13.5" customHeight="1">
      <c r="A128" s="6">
        <f t="shared" si="1"/>
        <v>125</v>
      </c>
      <c r="B128" s="10" t="s">
        <v>147</v>
      </c>
      <c r="C128" s="9" t="s">
        <v>64</v>
      </c>
      <c r="D128" s="9">
        <f>30.42*0.2137</f>
        <v>6.500754000000001</v>
      </c>
    </row>
    <row r="129" spans="1:4" ht="12.75">
      <c r="A129" s="6">
        <f t="shared" si="1"/>
        <v>126</v>
      </c>
      <c r="B129" s="10" t="s">
        <v>148</v>
      </c>
      <c r="C129" s="9" t="s">
        <v>33</v>
      </c>
      <c r="D129" s="9">
        <v>6.5</v>
      </c>
    </row>
    <row r="130" spans="1:4" ht="12.75">
      <c r="A130" s="6">
        <f t="shared" si="1"/>
        <v>127</v>
      </c>
      <c r="B130" s="10" t="s">
        <v>149</v>
      </c>
      <c r="C130" s="9" t="s">
        <v>72</v>
      </c>
      <c r="D130" s="9">
        <v>6.5</v>
      </c>
    </row>
    <row r="131" spans="1:4" ht="12.75">
      <c r="A131" s="6">
        <f t="shared" si="1"/>
        <v>128</v>
      </c>
      <c r="B131" s="10" t="s">
        <v>149</v>
      </c>
      <c r="C131" s="9" t="s">
        <v>91</v>
      </c>
      <c r="D131" s="9">
        <v>6.5</v>
      </c>
    </row>
    <row r="132" spans="1:4" ht="12.75">
      <c r="A132" s="6">
        <f t="shared" si="1"/>
        <v>129</v>
      </c>
      <c r="B132" s="10" t="s">
        <v>143</v>
      </c>
      <c r="C132" s="9" t="s">
        <v>150</v>
      </c>
      <c r="D132" s="9">
        <v>6.5</v>
      </c>
    </row>
    <row r="133" spans="1:4" ht="12.75">
      <c r="A133" s="6">
        <f t="shared" si="1"/>
        <v>130</v>
      </c>
      <c r="B133" s="10" t="s">
        <v>151</v>
      </c>
      <c r="C133" s="9" t="s">
        <v>104</v>
      </c>
      <c r="D133" s="9">
        <v>6.44</v>
      </c>
    </row>
    <row r="134" spans="1:4" ht="12.75">
      <c r="A134" s="6">
        <f aca="true" t="shared" si="2" ref="A134:A197">A133+1</f>
        <v>131</v>
      </c>
      <c r="B134" s="10" t="s">
        <v>152</v>
      </c>
      <c r="C134" s="9" t="s">
        <v>85</v>
      </c>
      <c r="D134" s="9">
        <v>6.43</v>
      </c>
    </row>
    <row r="135" spans="1:4" ht="12.75">
      <c r="A135" s="6">
        <f t="shared" si="2"/>
        <v>132</v>
      </c>
      <c r="B135" s="10" t="s">
        <v>153</v>
      </c>
      <c r="C135" s="9" t="s">
        <v>14</v>
      </c>
      <c r="D135" s="9">
        <v>6.36</v>
      </c>
    </row>
    <row r="136" spans="1:4" ht="12.75">
      <c r="A136" s="6">
        <f t="shared" si="2"/>
        <v>133</v>
      </c>
      <c r="B136" s="10" t="s">
        <v>154</v>
      </c>
      <c r="C136" s="9" t="s">
        <v>26</v>
      </c>
      <c r="D136" s="9">
        <v>6.25</v>
      </c>
    </row>
    <row r="137" spans="1:4" ht="12.75">
      <c r="A137" s="6">
        <f t="shared" si="2"/>
        <v>134</v>
      </c>
      <c r="B137" s="10" t="s">
        <v>155</v>
      </c>
      <c r="C137" s="9" t="s">
        <v>85</v>
      </c>
      <c r="D137" s="9">
        <v>6.21</v>
      </c>
    </row>
    <row r="138" spans="1:4" ht="12.75">
      <c r="A138" s="6">
        <f t="shared" si="2"/>
        <v>135</v>
      </c>
      <c r="B138" s="10" t="s">
        <v>156</v>
      </c>
      <c r="C138" s="9" t="s">
        <v>85</v>
      </c>
      <c r="D138" s="9">
        <v>6.21</v>
      </c>
    </row>
    <row r="139" spans="1:4" s="11" customFormat="1" ht="13.5" customHeight="1">
      <c r="A139" s="6">
        <f t="shared" si="2"/>
        <v>136</v>
      </c>
      <c r="B139" s="10" t="s">
        <v>157</v>
      </c>
      <c r="C139" s="9" t="s">
        <v>150</v>
      </c>
      <c r="D139" s="9">
        <v>6.16</v>
      </c>
    </row>
    <row r="140" spans="1:4" s="11" customFormat="1" ht="13.5" customHeight="1">
      <c r="A140" s="6">
        <f t="shared" si="2"/>
        <v>137</v>
      </c>
      <c r="B140" s="10" t="s">
        <v>158</v>
      </c>
      <c r="C140" s="9" t="s">
        <v>95</v>
      </c>
      <c r="D140" s="9">
        <v>6</v>
      </c>
    </row>
    <row r="141" spans="1:4" s="13" customFormat="1" ht="13.5" customHeight="1">
      <c r="A141" s="6">
        <f t="shared" si="2"/>
        <v>138</v>
      </c>
      <c r="B141" s="10" t="s">
        <v>159</v>
      </c>
      <c r="C141" s="9" t="s">
        <v>7</v>
      </c>
      <c r="D141" s="9">
        <v>6</v>
      </c>
    </row>
    <row r="142" spans="1:4" s="11" customFormat="1" ht="13.5" customHeight="1">
      <c r="A142" s="6">
        <f t="shared" si="2"/>
        <v>139</v>
      </c>
      <c r="B142" s="10" t="s">
        <v>160</v>
      </c>
      <c r="C142" s="9" t="s">
        <v>9</v>
      </c>
      <c r="D142" s="9">
        <v>6</v>
      </c>
    </row>
    <row r="143" spans="1:4" s="11" customFormat="1" ht="13.5" customHeight="1">
      <c r="A143" s="6">
        <f t="shared" si="2"/>
        <v>140</v>
      </c>
      <c r="B143" s="10" t="s">
        <v>148</v>
      </c>
      <c r="C143" s="9" t="s">
        <v>51</v>
      </c>
      <c r="D143" s="9">
        <v>6</v>
      </c>
    </row>
    <row r="144" spans="1:4" ht="12.75">
      <c r="A144" s="6">
        <f t="shared" si="2"/>
        <v>141</v>
      </c>
      <c r="B144" s="10" t="s">
        <v>161</v>
      </c>
      <c r="C144" s="9" t="s">
        <v>48</v>
      </c>
      <c r="D144" s="9">
        <v>6</v>
      </c>
    </row>
    <row r="145" spans="1:4" ht="12.75">
      <c r="A145" s="6">
        <f t="shared" si="2"/>
        <v>142</v>
      </c>
      <c r="B145" s="10" t="s">
        <v>92</v>
      </c>
      <c r="C145" s="9" t="s">
        <v>162</v>
      </c>
      <c r="D145" s="9">
        <v>6</v>
      </c>
    </row>
    <row r="146" spans="1:4" s="11" customFormat="1" ht="13.5" customHeight="1">
      <c r="A146" s="6">
        <f t="shared" si="2"/>
        <v>143</v>
      </c>
      <c r="B146" s="10" t="s">
        <v>163</v>
      </c>
      <c r="C146" s="9" t="s">
        <v>7</v>
      </c>
      <c r="D146" s="9">
        <v>6</v>
      </c>
    </row>
    <row r="147" spans="1:4" s="13" customFormat="1" ht="13.5" customHeight="1">
      <c r="A147" s="6">
        <f t="shared" si="2"/>
        <v>144</v>
      </c>
      <c r="B147" s="10" t="s">
        <v>127</v>
      </c>
      <c r="C147" s="9" t="s">
        <v>120</v>
      </c>
      <c r="D147" s="9">
        <v>6</v>
      </c>
    </row>
    <row r="148" spans="1:4" s="11" customFormat="1" ht="13.5" customHeight="1">
      <c r="A148" s="6">
        <f t="shared" si="2"/>
        <v>145</v>
      </c>
      <c r="B148" s="10" t="s">
        <v>63</v>
      </c>
      <c r="C148" s="9" t="s">
        <v>64</v>
      </c>
      <c r="D148" s="9">
        <v>6</v>
      </c>
    </row>
    <row r="149" spans="1:4" s="11" customFormat="1" ht="13.5" customHeight="1">
      <c r="A149" s="6">
        <f t="shared" si="2"/>
        <v>146</v>
      </c>
      <c r="B149" s="10" t="s">
        <v>164</v>
      </c>
      <c r="C149" s="9" t="s">
        <v>95</v>
      </c>
      <c r="D149" s="9">
        <v>5.95</v>
      </c>
    </row>
    <row r="150" spans="1:4" ht="12.75">
      <c r="A150" s="6">
        <f t="shared" si="2"/>
        <v>147</v>
      </c>
      <c r="B150" s="10" t="s">
        <v>165</v>
      </c>
      <c r="C150" s="9" t="s">
        <v>42</v>
      </c>
      <c r="D150" s="9">
        <v>5.95</v>
      </c>
    </row>
    <row r="151" spans="1:4" ht="12.75">
      <c r="A151" s="6">
        <f t="shared" si="2"/>
        <v>148</v>
      </c>
      <c r="B151" s="10" t="s">
        <v>166</v>
      </c>
      <c r="C151" s="9" t="s">
        <v>167</v>
      </c>
      <c r="D151" s="9">
        <v>5.86</v>
      </c>
    </row>
    <row r="152" spans="1:4" ht="12.75">
      <c r="A152" s="6">
        <f t="shared" si="2"/>
        <v>149</v>
      </c>
      <c r="B152" s="10" t="s">
        <v>108</v>
      </c>
      <c r="C152" s="9" t="s">
        <v>51</v>
      </c>
      <c r="D152" s="9">
        <v>5.8</v>
      </c>
    </row>
    <row r="153" spans="1:4" ht="12.75">
      <c r="A153" s="6">
        <f t="shared" si="2"/>
        <v>150</v>
      </c>
      <c r="B153" s="10" t="s">
        <v>168</v>
      </c>
      <c r="C153" s="9" t="s">
        <v>7</v>
      </c>
      <c r="D153" s="9">
        <v>5.75</v>
      </c>
    </row>
    <row r="154" spans="1:4" s="11" customFormat="1" ht="13.5" customHeight="1">
      <c r="A154" s="6">
        <f t="shared" si="2"/>
        <v>151</v>
      </c>
      <c r="B154" s="10" t="s">
        <v>45</v>
      </c>
      <c r="C154" s="9" t="s">
        <v>82</v>
      </c>
      <c r="D154" s="9">
        <v>5.7</v>
      </c>
    </row>
    <row r="155" spans="1:4" s="11" customFormat="1" ht="13.5" customHeight="1">
      <c r="A155" s="6">
        <f t="shared" si="2"/>
        <v>152</v>
      </c>
      <c r="B155" s="10" t="s">
        <v>169</v>
      </c>
      <c r="C155" s="9" t="s">
        <v>104</v>
      </c>
      <c r="D155" s="9">
        <v>5.65</v>
      </c>
    </row>
    <row r="156" spans="1:4" ht="12.75">
      <c r="A156" s="6">
        <f t="shared" si="2"/>
        <v>153</v>
      </c>
      <c r="B156" s="10" t="s">
        <v>108</v>
      </c>
      <c r="C156" s="9" t="s">
        <v>170</v>
      </c>
      <c r="D156" s="9">
        <v>5.65</v>
      </c>
    </row>
    <row r="157" spans="1:4" ht="12.75">
      <c r="A157" s="6">
        <f t="shared" si="2"/>
        <v>154</v>
      </c>
      <c r="B157" s="10" t="s">
        <v>145</v>
      </c>
      <c r="C157" s="9" t="s">
        <v>9</v>
      </c>
      <c r="D157" s="9">
        <v>5.55</v>
      </c>
    </row>
    <row r="158" spans="1:4" ht="12.75">
      <c r="A158" s="6">
        <f t="shared" si="2"/>
        <v>155</v>
      </c>
      <c r="B158" s="10" t="s">
        <v>171</v>
      </c>
      <c r="C158" s="9" t="s">
        <v>7</v>
      </c>
      <c r="D158" s="9">
        <v>5.5</v>
      </c>
    </row>
    <row r="159" spans="1:4" s="11" customFormat="1" ht="13.5" customHeight="1">
      <c r="A159" s="6">
        <f t="shared" si="2"/>
        <v>156</v>
      </c>
      <c r="B159" s="10" t="s">
        <v>172</v>
      </c>
      <c r="C159" s="9" t="s">
        <v>7</v>
      </c>
      <c r="D159" s="9">
        <v>5.5</v>
      </c>
    </row>
    <row r="160" spans="1:4" s="13" customFormat="1" ht="13.5" customHeight="1">
      <c r="A160" s="6">
        <f t="shared" si="2"/>
        <v>157</v>
      </c>
      <c r="B160" s="10" t="s">
        <v>148</v>
      </c>
      <c r="C160" s="9" t="s">
        <v>170</v>
      </c>
      <c r="D160" s="9">
        <v>5.5</v>
      </c>
    </row>
    <row r="161" spans="1:4" ht="12.75">
      <c r="A161" s="6">
        <f t="shared" si="2"/>
        <v>158</v>
      </c>
      <c r="B161" s="10" t="s">
        <v>173</v>
      </c>
      <c r="C161" s="9" t="s">
        <v>7</v>
      </c>
      <c r="D161" s="9">
        <v>5.5</v>
      </c>
    </row>
    <row r="162" spans="1:4" s="11" customFormat="1" ht="13.5" customHeight="1">
      <c r="A162" s="6">
        <f t="shared" si="2"/>
        <v>159</v>
      </c>
      <c r="B162" s="10" t="s">
        <v>174</v>
      </c>
      <c r="C162" s="9" t="s">
        <v>78</v>
      </c>
      <c r="D162" s="9">
        <v>5.5</v>
      </c>
    </row>
    <row r="163" spans="1:4" s="13" customFormat="1" ht="13.5" customHeight="1">
      <c r="A163" s="6">
        <f t="shared" si="2"/>
        <v>160</v>
      </c>
      <c r="B163" s="10" t="s">
        <v>175</v>
      </c>
      <c r="C163" s="9" t="s">
        <v>42</v>
      </c>
      <c r="D163" s="9">
        <v>5.5</v>
      </c>
    </row>
    <row r="164" spans="1:4" s="13" customFormat="1" ht="13.5" customHeight="1">
      <c r="A164" s="6">
        <f t="shared" si="2"/>
        <v>161</v>
      </c>
      <c r="B164" s="10" t="s">
        <v>63</v>
      </c>
      <c r="C164" s="9" t="s">
        <v>170</v>
      </c>
      <c r="D164" s="9">
        <v>5.5</v>
      </c>
    </row>
    <row r="165" spans="1:4" ht="12.75">
      <c r="A165" s="6">
        <f t="shared" si="2"/>
        <v>162</v>
      </c>
      <c r="B165" s="10" t="s">
        <v>176</v>
      </c>
      <c r="C165" s="9" t="s">
        <v>90</v>
      </c>
      <c r="D165" s="9">
        <v>5.45</v>
      </c>
    </row>
    <row r="166" spans="1:4" ht="12.75">
      <c r="A166" s="6">
        <f t="shared" si="2"/>
        <v>163</v>
      </c>
      <c r="B166" s="10" t="s">
        <v>177</v>
      </c>
      <c r="C166" s="9" t="s">
        <v>61</v>
      </c>
      <c r="D166" s="9">
        <v>5.33</v>
      </c>
    </row>
    <row r="167" spans="1:4" ht="12.75">
      <c r="A167" s="6">
        <f t="shared" si="2"/>
        <v>164</v>
      </c>
      <c r="B167" s="10" t="s">
        <v>178</v>
      </c>
      <c r="C167" s="9" t="s">
        <v>78</v>
      </c>
      <c r="D167" s="9">
        <v>5.29</v>
      </c>
    </row>
    <row r="168" spans="1:4" s="11" customFormat="1" ht="13.5" customHeight="1">
      <c r="A168" s="6">
        <f t="shared" si="2"/>
        <v>165</v>
      </c>
      <c r="B168" s="10" t="s">
        <v>164</v>
      </c>
      <c r="C168" s="9" t="s">
        <v>95</v>
      </c>
      <c r="D168" s="9">
        <v>5.25</v>
      </c>
    </row>
    <row r="169" spans="1:4" ht="12.75">
      <c r="A169" s="6">
        <f t="shared" si="2"/>
        <v>166</v>
      </c>
      <c r="B169" s="10" t="s">
        <v>179</v>
      </c>
      <c r="C169" s="9" t="s">
        <v>59</v>
      </c>
      <c r="D169" s="9">
        <v>5.25</v>
      </c>
    </row>
    <row r="170" spans="1:4" ht="12.75">
      <c r="A170" s="6">
        <f t="shared" si="2"/>
        <v>167</v>
      </c>
      <c r="B170" s="10" t="s">
        <v>180</v>
      </c>
      <c r="C170" s="9" t="s">
        <v>78</v>
      </c>
      <c r="D170" s="9">
        <v>5.18</v>
      </c>
    </row>
    <row r="171" spans="1:4" ht="12.75">
      <c r="A171" s="6">
        <f t="shared" si="2"/>
        <v>168</v>
      </c>
      <c r="B171" s="10" t="s">
        <v>181</v>
      </c>
      <c r="C171" s="9" t="s">
        <v>104</v>
      </c>
      <c r="D171" s="9">
        <v>5.12</v>
      </c>
    </row>
    <row r="172" spans="1:4" ht="12.75">
      <c r="A172" s="6">
        <f t="shared" si="2"/>
        <v>169</v>
      </c>
      <c r="B172" s="10" t="s">
        <v>182</v>
      </c>
      <c r="C172" s="9" t="s">
        <v>95</v>
      </c>
      <c r="D172" s="9">
        <v>5.1</v>
      </c>
    </row>
    <row r="173" spans="1:4" s="11" customFormat="1" ht="13.5" customHeight="1">
      <c r="A173" s="6">
        <f t="shared" si="2"/>
        <v>170</v>
      </c>
      <c r="B173" s="10" t="s">
        <v>176</v>
      </c>
      <c r="C173" s="9" t="s">
        <v>120</v>
      </c>
      <c r="D173" s="9">
        <v>5</v>
      </c>
    </row>
    <row r="174" spans="1:4" s="11" customFormat="1" ht="13.5" customHeight="1">
      <c r="A174" s="6">
        <f t="shared" si="2"/>
        <v>171</v>
      </c>
      <c r="B174" s="10" t="s">
        <v>183</v>
      </c>
      <c r="C174" s="9" t="s">
        <v>78</v>
      </c>
      <c r="D174" s="9">
        <v>5</v>
      </c>
    </row>
    <row r="175" spans="1:4" s="11" customFormat="1" ht="13.5" customHeight="1">
      <c r="A175" s="6">
        <f t="shared" si="2"/>
        <v>172</v>
      </c>
      <c r="B175" s="10" t="s">
        <v>184</v>
      </c>
      <c r="C175" s="9" t="s">
        <v>64</v>
      </c>
      <c r="D175" s="9">
        <v>5</v>
      </c>
    </row>
    <row r="176" spans="1:4" ht="12.75">
      <c r="A176" s="6">
        <f t="shared" si="2"/>
        <v>173</v>
      </c>
      <c r="B176" s="10" t="s">
        <v>185</v>
      </c>
      <c r="C176" s="9" t="s">
        <v>7</v>
      </c>
      <c r="D176" s="9">
        <v>5</v>
      </c>
    </row>
    <row r="177" spans="1:4" ht="12.75">
      <c r="A177" s="6">
        <f t="shared" si="2"/>
        <v>174</v>
      </c>
      <c r="B177" s="10" t="s">
        <v>186</v>
      </c>
      <c r="C177" s="9" t="s">
        <v>167</v>
      </c>
      <c r="D177" s="9">
        <v>5</v>
      </c>
    </row>
    <row r="178" spans="1:4" ht="12.75">
      <c r="A178" s="6">
        <f t="shared" si="2"/>
        <v>175</v>
      </c>
      <c r="B178" s="10" t="s">
        <v>187</v>
      </c>
      <c r="C178" s="9" t="s">
        <v>167</v>
      </c>
      <c r="D178" s="9">
        <v>5</v>
      </c>
    </row>
    <row r="179" spans="1:4" s="11" customFormat="1" ht="13.5" customHeight="1">
      <c r="A179" s="6">
        <f t="shared" si="2"/>
        <v>176</v>
      </c>
      <c r="B179" s="10" t="s">
        <v>148</v>
      </c>
      <c r="C179" s="9" t="s">
        <v>188</v>
      </c>
      <c r="D179" s="9">
        <v>5</v>
      </c>
    </row>
    <row r="180" spans="1:4" s="11" customFormat="1" ht="13.5" customHeight="1">
      <c r="A180" s="6">
        <f t="shared" si="2"/>
        <v>177</v>
      </c>
      <c r="B180" s="10" t="s">
        <v>105</v>
      </c>
      <c r="C180" s="9" t="s">
        <v>51</v>
      </c>
      <c r="D180" s="9">
        <v>5</v>
      </c>
    </row>
    <row r="181" spans="1:4" ht="12.75">
      <c r="A181" s="6">
        <f t="shared" si="2"/>
        <v>178</v>
      </c>
      <c r="B181" s="10" t="s">
        <v>182</v>
      </c>
      <c r="C181" s="9" t="s">
        <v>189</v>
      </c>
      <c r="D181" s="9">
        <v>5</v>
      </c>
    </row>
    <row r="182" spans="1:4" ht="12.75">
      <c r="A182" s="6">
        <f t="shared" si="2"/>
        <v>179</v>
      </c>
      <c r="B182" s="10" t="s">
        <v>164</v>
      </c>
      <c r="C182" s="9" t="s">
        <v>95</v>
      </c>
      <c r="D182" s="9">
        <f>2.74+2.21</f>
        <v>4.95</v>
      </c>
    </row>
    <row r="183" spans="1:4" ht="12.75">
      <c r="A183" s="6">
        <f t="shared" si="2"/>
        <v>180</v>
      </c>
      <c r="B183" s="10" t="s">
        <v>164</v>
      </c>
      <c r="C183" s="9" t="s">
        <v>95</v>
      </c>
      <c r="D183" s="9">
        <f>2.74+2.21</f>
        <v>4.95</v>
      </c>
    </row>
    <row r="184" spans="1:4" s="11" customFormat="1" ht="13.5" customHeight="1">
      <c r="A184" s="6">
        <f t="shared" si="2"/>
        <v>181</v>
      </c>
      <c r="B184" s="10" t="s">
        <v>190</v>
      </c>
      <c r="C184" s="9" t="s">
        <v>56</v>
      </c>
      <c r="D184" s="9">
        <v>4.92</v>
      </c>
    </row>
    <row r="185" spans="1:4" s="11" customFormat="1" ht="13.5" customHeight="1">
      <c r="A185" s="6">
        <f t="shared" si="2"/>
        <v>182</v>
      </c>
      <c r="B185" s="10" t="s">
        <v>191</v>
      </c>
      <c r="C185" s="9" t="s">
        <v>30</v>
      </c>
      <c r="D185" s="9">
        <v>4.75</v>
      </c>
    </row>
    <row r="186" spans="1:4" s="11" customFormat="1" ht="13.5" customHeight="1">
      <c r="A186" s="6">
        <f t="shared" si="2"/>
        <v>183</v>
      </c>
      <c r="B186" s="10" t="s">
        <v>192</v>
      </c>
      <c r="C186" s="9" t="s">
        <v>30</v>
      </c>
      <c r="D186" s="9">
        <v>4.75</v>
      </c>
    </row>
    <row r="187" spans="1:4" s="11" customFormat="1" ht="13.5" customHeight="1">
      <c r="A187" s="6">
        <f t="shared" si="2"/>
        <v>184</v>
      </c>
      <c r="B187" s="10" t="s">
        <v>105</v>
      </c>
      <c r="C187" s="9" t="s">
        <v>188</v>
      </c>
      <c r="D187" s="9">
        <v>4.75</v>
      </c>
    </row>
    <row r="188" spans="1:4" s="13" customFormat="1" ht="13.5" customHeight="1">
      <c r="A188" s="6">
        <f t="shared" si="2"/>
        <v>185</v>
      </c>
      <c r="B188" s="10" t="s">
        <v>108</v>
      </c>
      <c r="C188" s="9" t="s">
        <v>170</v>
      </c>
      <c r="D188" s="9">
        <v>4.74</v>
      </c>
    </row>
    <row r="189" spans="1:4" s="11" customFormat="1" ht="13.5" customHeight="1">
      <c r="A189" s="6">
        <f t="shared" si="2"/>
        <v>186</v>
      </c>
      <c r="B189" s="10" t="s">
        <v>168</v>
      </c>
      <c r="C189" s="9" t="s">
        <v>193</v>
      </c>
      <c r="D189" s="9">
        <v>4.6</v>
      </c>
    </row>
    <row r="190" spans="1:4" s="11" customFormat="1" ht="13.5" customHeight="1">
      <c r="A190" s="6">
        <f t="shared" si="2"/>
        <v>187</v>
      </c>
      <c r="B190" s="10" t="s">
        <v>194</v>
      </c>
      <c r="C190" s="9" t="s">
        <v>9</v>
      </c>
      <c r="D190" s="9">
        <v>4.57</v>
      </c>
    </row>
    <row r="191" spans="1:4" s="11" customFormat="1" ht="13.5" customHeight="1">
      <c r="A191" s="6">
        <f t="shared" si="2"/>
        <v>188</v>
      </c>
      <c r="B191" s="10" t="s">
        <v>195</v>
      </c>
      <c r="C191" s="9" t="s">
        <v>95</v>
      </c>
      <c r="D191" s="9">
        <v>4.57</v>
      </c>
    </row>
    <row r="192" spans="1:4" s="11" customFormat="1" ht="13.5" customHeight="1">
      <c r="A192" s="6">
        <f t="shared" si="2"/>
        <v>189</v>
      </c>
      <c r="B192" s="10" t="s">
        <v>196</v>
      </c>
      <c r="C192" s="9" t="s">
        <v>30</v>
      </c>
      <c r="D192" s="9">
        <v>4.5</v>
      </c>
    </row>
    <row r="193" spans="1:4" s="11" customFormat="1" ht="13.5" customHeight="1">
      <c r="A193" s="6">
        <f t="shared" si="2"/>
        <v>190</v>
      </c>
      <c r="B193" s="10" t="s">
        <v>197</v>
      </c>
      <c r="C193" s="9" t="s">
        <v>167</v>
      </c>
      <c r="D193" s="9">
        <v>4.5</v>
      </c>
    </row>
    <row r="194" spans="1:4" s="11" customFormat="1" ht="13.5" customHeight="1">
      <c r="A194" s="6">
        <f t="shared" si="2"/>
        <v>191</v>
      </c>
      <c r="B194" s="10" t="s">
        <v>198</v>
      </c>
      <c r="C194" s="9" t="s">
        <v>95</v>
      </c>
      <c r="D194" s="9">
        <v>4.5</v>
      </c>
    </row>
    <row r="195" spans="1:4" s="11" customFormat="1" ht="13.5" customHeight="1">
      <c r="A195" s="6">
        <f t="shared" si="2"/>
        <v>192</v>
      </c>
      <c r="B195" s="10" t="s">
        <v>198</v>
      </c>
      <c r="C195" s="9" t="s">
        <v>189</v>
      </c>
      <c r="D195" s="9">
        <v>4.5</v>
      </c>
    </row>
    <row r="196" spans="1:4" s="11" customFormat="1" ht="13.5" customHeight="1">
      <c r="A196" s="6">
        <f t="shared" si="2"/>
        <v>193</v>
      </c>
      <c r="B196" s="10" t="s">
        <v>199</v>
      </c>
      <c r="C196" s="9" t="s">
        <v>162</v>
      </c>
      <c r="D196" s="9">
        <f>0.14784*30.42</f>
        <v>4.4972928</v>
      </c>
    </row>
    <row r="197" spans="1:4" s="11" customFormat="1" ht="13.5" customHeight="1">
      <c r="A197" s="6">
        <f t="shared" si="2"/>
        <v>194</v>
      </c>
      <c r="B197" s="10" t="s">
        <v>200</v>
      </c>
      <c r="C197" s="9" t="s">
        <v>56</v>
      </c>
      <c r="D197" s="9">
        <v>4.46</v>
      </c>
    </row>
    <row r="198" spans="1:4" ht="12.75">
      <c r="A198" s="6">
        <f aca="true" t="shared" si="3" ref="A198:A226">A197+1</f>
        <v>195</v>
      </c>
      <c r="B198" s="10" t="s">
        <v>201</v>
      </c>
      <c r="C198" s="9" t="s">
        <v>76</v>
      </c>
      <c r="D198" s="9">
        <v>4.31</v>
      </c>
    </row>
    <row r="199" spans="1:4" s="11" customFormat="1" ht="13.5" customHeight="1">
      <c r="A199" s="6">
        <f t="shared" si="3"/>
        <v>196</v>
      </c>
      <c r="B199" s="10" t="s">
        <v>202</v>
      </c>
      <c r="C199" s="9" t="s">
        <v>30</v>
      </c>
      <c r="D199" s="9">
        <v>4.25</v>
      </c>
    </row>
    <row r="200" spans="1:4" s="11" customFormat="1" ht="13.5" customHeight="1">
      <c r="A200" s="6">
        <f t="shared" si="3"/>
        <v>197</v>
      </c>
      <c r="B200" s="10" t="s">
        <v>63</v>
      </c>
      <c r="C200" s="9" t="s">
        <v>9</v>
      </c>
      <c r="D200" s="9">
        <v>4.25</v>
      </c>
    </row>
    <row r="201" spans="1:4" ht="12.75">
      <c r="A201" s="6">
        <f t="shared" si="3"/>
        <v>198</v>
      </c>
      <c r="B201" s="10" t="s">
        <v>203</v>
      </c>
      <c r="C201" s="9" t="s">
        <v>189</v>
      </c>
      <c r="D201" s="9">
        <v>4.02</v>
      </c>
    </row>
    <row r="202" spans="1:4" s="11" customFormat="1" ht="13.5" customHeight="1">
      <c r="A202" s="6">
        <f t="shared" si="3"/>
        <v>199</v>
      </c>
      <c r="B202" s="10" t="s">
        <v>204</v>
      </c>
      <c r="C202" s="9" t="s">
        <v>205</v>
      </c>
      <c r="D202" s="9">
        <v>4</v>
      </c>
    </row>
    <row r="203" spans="1:4" s="11" customFormat="1" ht="13.5" customHeight="1">
      <c r="A203" s="6">
        <f t="shared" si="3"/>
        <v>200</v>
      </c>
      <c r="B203" s="10" t="s">
        <v>176</v>
      </c>
      <c r="C203" s="9" t="s">
        <v>205</v>
      </c>
      <c r="D203" s="9">
        <v>4</v>
      </c>
    </row>
    <row r="204" spans="1:4" ht="12.75">
      <c r="A204" s="6">
        <f t="shared" si="3"/>
        <v>201</v>
      </c>
      <c r="B204" s="10" t="s">
        <v>206</v>
      </c>
      <c r="C204" s="9" t="s">
        <v>205</v>
      </c>
      <c r="D204" s="9">
        <v>4</v>
      </c>
    </row>
    <row r="205" spans="1:4" ht="12.75">
      <c r="A205" s="6">
        <f t="shared" si="3"/>
        <v>202</v>
      </c>
      <c r="B205" s="10" t="s">
        <v>207</v>
      </c>
      <c r="C205" s="9" t="s">
        <v>30</v>
      </c>
      <c r="D205" s="9">
        <v>4</v>
      </c>
    </row>
    <row r="206" spans="1:4" ht="12.75">
      <c r="A206" s="6">
        <f t="shared" si="3"/>
        <v>203</v>
      </c>
      <c r="B206" s="10" t="s">
        <v>141</v>
      </c>
      <c r="C206" s="9" t="s">
        <v>56</v>
      </c>
      <c r="D206" s="9">
        <v>4</v>
      </c>
    </row>
    <row r="207" spans="1:4" ht="12.75">
      <c r="A207" s="6">
        <f t="shared" si="3"/>
        <v>204</v>
      </c>
      <c r="B207" s="10" t="s">
        <v>208</v>
      </c>
      <c r="C207" s="9" t="s">
        <v>30</v>
      </c>
      <c r="D207" s="9">
        <v>4</v>
      </c>
    </row>
    <row r="208" spans="1:4" s="11" customFormat="1" ht="13.5" customHeight="1">
      <c r="A208" s="6">
        <f t="shared" si="3"/>
        <v>205</v>
      </c>
      <c r="B208" s="10" t="s">
        <v>209</v>
      </c>
      <c r="C208" s="9" t="s">
        <v>30</v>
      </c>
      <c r="D208" s="9">
        <v>4</v>
      </c>
    </row>
    <row r="209" spans="1:4" ht="12.75">
      <c r="A209" s="6">
        <f t="shared" si="3"/>
        <v>206</v>
      </c>
      <c r="B209" s="10" t="s">
        <v>179</v>
      </c>
      <c r="C209" s="9" t="s">
        <v>193</v>
      </c>
      <c r="D209" s="9">
        <v>4</v>
      </c>
    </row>
    <row r="210" spans="1:4" ht="12.75">
      <c r="A210" s="6">
        <f t="shared" si="3"/>
        <v>207</v>
      </c>
      <c r="B210" s="10" t="s">
        <v>210</v>
      </c>
      <c r="C210" s="9" t="s">
        <v>95</v>
      </c>
      <c r="D210" s="9">
        <f>3.58+0.33</f>
        <v>3.91</v>
      </c>
    </row>
    <row r="211" spans="1:4" s="11" customFormat="1" ht="13.5" customHeight="1">
      <c r="A211" s="6">
        <f t="shared" si="3"/>
        <v>208</v>
      </c>
      <c r="B211" s="10" t="s">
        <v>211</v>
      </c>
      <c r="C211" s="9" t="s">
        <v>95</v>
      </c>
      <c r="D211" s="9">
        <f>2.09+1.79</f>
        <v>3.88</v>
      </c>
    </row>
    <row r="212" spans="1:4" ht="12.75">
      <c r="A212" s="6">
        <f t="shared" si="3"/>
        <v>209</v>
      </c>
      <c r="B212" s="10" t="s">
        <v>74</v>
      </c>
      <c r="C212" s="9" t="s">
        <v>212</v>
      </c>
      <c r="D212" s="9">
        <v>3.88</v>
      </c>
    </row>
    <row r="213" spans="1:4" ht="12.75">
      <c r="A213" s="6">
        <f t="shared" si="3"/>
        <v>210</v>
      </c>
      <c r="B213" s="10" t="s">
        <v>213</v>
      </c>
      <c r="C213" s="9" t="s">
        <v>90</v>
      </c>
      <c r="D213" s="9">
        <v>3.84</v>
      </c>
    </row>
    <row r="214" spans="1:4" ht="12.75">
      <c r="A214" s="6">
        <f t="shared" si="3"/>
        <v>211</v>
      </c>
      <c r="B214" s="10" t="s">
        <v>214</v>
      </c>
      <c r="C214" s="9" t="s">
        <v>82</v>
      </c>
      <c r="D214" s="9">
        <v>3.4</v>
      </c>
    </row>
    <row r="215" spans="1:4" ht="12.75">
      <c r="A215" s="6">
        <f t="shared" si="3"/>
        <v>212</v>
      </c>
      <c r="B215" s="10" t="s">
        <v>146</v>
      </c>
      <c r="C215" s="9" t="s">
        <v>215</v>
      </c>
      <c r="D215" s="9">
        <v>3.24</v>
      </c>
    </row>
    <row r="216" spans="1:4" ht="12.75">
      <c r="A216" s="6">
        <f t="shared" si="3"/>
        <v>213</v>
      </c>
      <c r="B216" s="10" t="s">
        <v>216</v>
      </c>
      <c r="C216" s="9" t="s">
        <v>215</v>
      </c>
      <c r="D216" s="9">
        <v>3.23</v>
      </c>
    </row>
    <row r="217" spans="1:4" ht="12.75">
      <c r="A217" s="6">
        <f t="shared" si="3"/>
        <v>214</v>
      </c>
      <c r="B217" s="10" t="s">
        <v>146</v>
      </c>
      <c r="C217" s="9" t="s">
        <v>215</v>
      </c>
      <c r="D217" s="9">
        <v>3.12</v>
      </c>
    </row>
    <row r="218" spans="1:4" ht="12.75">
      <c r="A218" s="6">
        <f t="shared" si="3"/>
        <v>215</v>
      </c>
      <c r="B218" s="10" t="s">
        <v>203</v>
      </c>
      <c r="C218" s="9" t="s">
        <v>189</v>
      </c>
      <c r="D218" s="9">
        <v>3.1</v>
      </c>
    </row>
    <row r="219" spans="1:4" s="11" customFormat="1" ht="13.5" customHeight="1">
      <c r="A219" s="6">
        <f t="shared" si="3"/>
        <v>216</v>
      </c>
      <c r="B219" s="10" t="s">
        <v>216</v>
      </c>
      <c r="C219" s="9" t="s">
        <v>215</v>
      </c>
      <c r="D219" s="9">
        <v>3.07</v>
      </c>
    </row>
    <row r="220" spans="1:4" ht="12.75">
      <c r="A220" s="6">
        <f t="shared" si="3"/>
        <v>217</v>
      </c>
      <c r="B220" s="10" t="s">
        <v>217</v>
      </c>
      <c r="C220" s="9" t="s">
        <v>7</v>
      </c>
      <c r="D220" s="9">
        <f>30.42*0.0973</f>
        <v>2.959866</v>
      </c>
    </row>
    <row r="221" spans="1:4" ht="12.75">
      <c r="A221" s="6">
        <f t="shared" si="3"/>
        <v>218</v>
      </c>
      <c r="B221" s="10" t="s">
        <v>218</v>
      </c>
      <c r="C221" s="9" t="s">
        <v>219</v>
      </c>
      <c r="D221" s="9">
        <v>2.75</v>
      </c>
    </row>
    <row r="222" spans="1:4" s="11" customFormat="1" ht="13.5" customHeight="1">
      <c r="A222" s="6">
        <f t="shared" si="3"/>
        <v>219</v>
      </c>
      <c r="B222" s="10" t="s">
        <v>220</v>
      </c>
      <c r="C222" s="9" t="s">
        <v>212</v>
      </c>
      <c r="D222" s="9">
        <v>2.51</v>
      </c>
    </row>
    <row r="223" spans="1:4" s="11" customFormat="1" ht="13.5" customHeight="1">
      <c r="A223" s="6">
        <f t="shared" si="3"/>
        <v>220</v>
      </c>
      <c r="B223" s="10" t="s">
        <v>221</v>
      </c>
      <c r="C223" s="9" t="s">
        <v>212</v>
      </c>
      <c r="D223" s="9">
        <v>2.27</v>
      </c>
    </row>
    <row r="224" spans="1:4" ht="12.75">
      <c r="A224" s="6">
        <f t="shared" si="3"/>
        <v>221</v>
      </c>
      <c r="B224" s="10" t="s">
        <v>222</v>
      </c>
      <c r="C224" s="9" t="s">
        <v>212</v>
      </c>
      <c r="D224" s="9">
        <v>2.2</v>
      </c>
    </row>
    <row r="225" spans="1:4" ht="12.75">
      <c r="A225" s="6">
        <f t="shared" si="3"/>
        <v>222</v>
      </c>
      <c r="B225" s="10" t="s">
        <v>223</v>
      </c>
      <c r="C225" s="9" t="s">
        <v>224</v>
      </c>
      <c r="D225" s="9">
        <v>2</v>
      </c>
    </row>
    <row r="226" spans="1:4" ht="12.75">
      <c r="A226" s="6">
        <f t="shared" si="3"/>
        <v>223</v>
      </c>
      <c r="B226" s="10" t="s">
        <v>225</v>
      </c>
      <c r="C226" s="9" t="s">
        <v>162</v>
      </c>
      <c r="D226" s="9">
        <f>0.029*30.42</f>
        <v>0.8821800000000001</v>
      </c>
    </row>
    <row r="227" spans="2:4" ht="12.75">
      <c r="B227" s="10"/>
      <c r="C227" s="9"/>
      <c r="D227" s="9"/>
    </row>
    <row r="228" spans="2:4" ht="12.75">
      <c r="B228" s="14" t="s">
        <v>226</v>
      </c>
      <c r="C228" s="15"/>
      <c r="D228" s="15">
        <f>AVERAGE(D4:D226)</f>
        <v>7.632597673542601</v>
      </c>
    </row>
    <row r="229" spans="2:4" ht="12.75">
      <c r="B229" s="10"/>
      <c r="C229" s="9"/>
      <c r="D229" s="9"/>
    </row>
    <row r="230" spans="2:4" ht="12.75">
      <c r="B230" s="10"/>
      <c r="C230" s="9"/>
      <c r="D230" s="9"/>
    </row>
    <row r="231" spans="2:4" ht="12.75">
      <c r="B231" s="10"/>
      <c r="C231" s="9"/>
      <c r="D231" s="9"/>
    </row>
    <row r="232" spans="2:4" ht="12.75">
      <c r="B232" s="10"/>
      <c r="C232" s="9"/>
      <c r="D232" s="9"/>
    </row>
    <row r="233" spans="2:4" ht="12.75">
      <c r="B233" s="10"/>
      <c r="C233" s="9"/>
      <c r="D233" s="9"/>
    </row>
    <row r="234" spans="2:4" ht="12.75">
      <c r="B234" s="10"/>
      <c r="C234" s="9"/>
      <c r="D234" s="9"/>
    </row>
    <row r="235" spans="2:4" ht="12.75">
      <c r="B235" s="10"/>
      <c r="C235" s="9"/>
      <c r="D235" s="9"/>
    </row>
    <row r="236" spans="2:4" ht="12.75">
      <c r="B236" s="10"/>
      <c r="C236" s="9"/>
      <c r="D236" s="9"/>
    </row>
    <row r="237" spans="2:4" ht="12.75">
      <c r="B237" s="10"/>
      <c r="C237" s="9"/>
      <c r="D237" s="9"/>
    </row>
    <row r="238" spans="2:4" ht="12.75">
      <c r="B238" s="10"/>
      <c r="C238" s="9"/>
      <c r="D238" s="9"/>
    </row>
    <row r="239" spans="2:4" ht="12.75">
      <c r="B239" s="10"/>
      <c r="C239" s="9"/>
      <c r="D239" s="9"/>
    </row>
    <row r="240" spans="2:4" ht="12.75">
      <c r="B240" s="10"/>
      <c r="C240" s="9"/>
      <c r="D240" s="9"/>
    </row>
    <row r="241" spans="2:4" ht="12.75">
      <c r="B241" s="10"/>
      <c r="C241" s="9"/>
      <c r="D241" s="9"/>
    </row>
    <row r="242" spans="2:4" ht="12.75">
      <c r="B242" s="10"/>
      <c r="C242" s="9"/>
      <c r="D242" s="9"/>
    </row>
    <row r="243" spans="2:4" ht="12.75">
      <c r="B243" s="10"/>
      <c r="C243" s="9"/>
      <c r="D243" s="9"/>
    </row>
    <row r="244" spans="2:4" ht="12.75">
      <c r="B244" s="10"/>
      <c r="C244" s="9"/>
      <c r="D244" s="9"/>
    </row>
    <row r="245" spans="2:4" ht="12.75">
      <c r="B245" s="10"/>
      <c r="C245" s="9"/>
      <c r="D245" s="9"/>
    </row>
    <row r="246" spans="2:4" ht="12.75">
      <c r="B246" s="10"/>
      <c r="C246" s="9"/>
      <c r="D246" s="9"/>
    </row>
    <row r="247" spans="2:4" ht="12.75">
      <c r="B247" s="10"/>
      <c r="C247" s="9"/>
      <c r="D247" s="9"/>
    </row>
    <row r="248" spans="2:4" ht="12.75">
      <c r="B248" s="10"/>
      <c r="C248" s="9"/>
      <c r="D248" s="9"/>
    </row>
    <row r="249" spans="2:4" ht="12.75">
      <c r="B249" s="10"/>
      <c r="C249" s="9"/>
      <c r="D249" s="9"/>
    </row>
    <row r="250" spans="2:4" ht="12.75">
      <c r="B250" s="10"/>
      <c r="C250" s="9"/>
      <c r="D250" s="9"/>
    </row>
    <row r="251" spans="2:4" ht="12.75">
      <c r="B251" s="10"/>
      <c r="C251" s="9"/>
      <c r="D251" s="9"/>
    </row>
    <row r="252" spans="2:4" ht="12.75">
      <c r="B252" s="10"/>
      <c r="C252" s="9"/>
      <c r="D252" s="9"/>
    </row>
    <row r="253" spans="2:4" ht="12.75">
      <c r="B253" s="10"/>
      <c r="C253" s="9"/>
      <c r="D253" s="9"/>
    </row>
    <row r="254" spans="2:4" ht="12.75">
      <c r="B254" s="10"/>
      <c r="C254" s="9"/>
      <c r="D254" s="9"/>
    </row>
    <row r="255" spans="2:4" ht="12.75">
      <c r="B255" s="10"/>
      <c r="C255" s="9"/>
      <c r="D255" s="9"/>
    </row>
    <row r="256" spans="2:4" ht="12.75">
      <c r="B256" s="10"/>
      <c r="C256" s="9"/>
      <c r="D256" s="9"/>
    </row>
    <row r="257" spans="2:4" ht="12.75">
      <c r="B257" s="10"/>
      <c r="C257" s="9"/>
      <c r="D257" s="9"/>
    </row>
    <row r="258" spans="2:4" ht="12.75">
      <c r="B258" s="10"/>
      <c r="C258" s="9"/>
      <c r="D258" s="9"/>
    </row>
    <row r="259" spans="2:4" ht="12.75">
      <c r="B259" s="10"/>
      <c r="C259" s="9"/>
      <c r="D259" s="9"/>
    </row>
    <row r="260" spans="2:4" ht="12.75">
      <c r="B260" s="10"/>
      <c r="C260" s="9"/>
      <c r="D260" s="9"/>
    </row>
    <row r="261" spans="2:4" ht="12.75">
      <c r="B261" s="10"/>
      <c r="C261" s="9"/>
      <c r="D261" s="9"/>
    </row>
    <row r="262" spans="2:4" ht="12.75">
      <c r="B262" s="10"/>
      <c r="C262" s="9"/>
      <c r="D262" s="9"/>
    </row>
    <row r="263" spans="2:4" ht="12.75">
      <c r="B263" s="10"/>
      <c r="C263" s="9"/>
      <c r="D263" s="9"/>
    </row>
    <row r="264" spans="2:4" ht="12.75">
      <c r="B264" s="10"/>
      <c r="C264" s="9"/>
      <c r="D264" s="9"/>
    </row>
    <row r="265" spans="2:4" ht="12.75">
      <c r="B265" s="10"/>
      <c r="C265" s="9"/>
      <c r="D265" s="9"/>
    </row>
    <row r="266" spans="2:4" ht="12.75">
      <c r="B266" s="10"/>
      <c r="C266" s="9"/>
      <c r="D266" s="9"/>
    </row>
    <row r="267" spans="2:4" ht="12.75">
      <c r="B267" s="10"/>
      <c r="C267" s="9"/>
      <c r="D267" s="9"/>
    </row>
    <row r="268" spans="2:4" ht="12.75">
      <c r="B268" s="10"/>
      <c r="C268" s="9"/>
      <c r="D268" s="9"/>
    </row>
    <row r="269" spans="2:4" ht="12.75">
      <c r="B269" s="10"/>
      <c r="C269" s="9"/>
      <c r="D269" s="9"/>
    </row>
    <row r="270" spans="2:4" ht="12.75">
      <c r="B270" s="10"/>
      <c r="C270" s="9"/>
      <c r="D270" s="9"/>
    </row>
    <row r="271" spans="2:4" ht="12.75">
      <c r="B271" s="10"/>
      <c r="C271" s="9"/>
      <c r="D271" s="9"/>
    </row>
    <row r="272" spans="2:4" ht="12.75">
      <c r="B272" s="10"/>
      <c r="C272" s="9"/>
      <c r="D272" s="9"/>
    </row>
    <row r="273" spans="2:4" ht="12.75">
      <c r="B273" s="10"/>
      <c r="C273" s="9"/>
      <c r="D273" s="9"/>
    </row>
    <row r="274" spans="2:4" ht="12.75">
      <c r="B274" s="10"/>
      <c r="C274" s="9"/>
      <c r="D274" s="9"/>
    </row>
    <row r="275" spans="2:4" ht="12.75">
      <c r="B275" s="10"/>
      <c r="C275" s="9"/>
      <c r="D275" s="9"/>
    </row>
    <row r="276" spans="2:4" ht="12.75">
      <c r="B276" s="10"/>
      <c r="C276" s="9"/>
      <c r="D276" s="9"/>
    </row>
    <row r="277" spans="2:4" ht="12.75">
      <c r="B277" s="10"/>
      <c r="C277" s="9"/>
      <c r="D277" s="9"/>
    </row>
    <row r="278" spans="2:4" ht="12.75">
      <c r="B278" s="10"/>
      <c r="C278" s="9"/>
      <c r="D278" s="9"/>
    </row>
    <row r="279" spans="2:4" ht="12.75">
      <c r="B279" s="10"/>
      <c r="C279" s="9"/>
      <c r="D279" s="9"/>
    </row>
    <row r="280" spans="2:4" ht="12.75">
      <c r="B280" s="10"/>
      <c r="C280" s="9"/>
      <c r="D280" s="9"/>
    </row>
    <row r="281" spans="2:4" ht="12.75">
      <c r="B281" s="10"/>
      <c r="C281" s="9"/>
      <c r="D281" s="9"/>
    </row>
    <row r="282" spans="2:4" ht="12.75">
      <c r="B282" s="10"/>
      <c r="C282" s="9"/>
      <c r="D282" s="9"/>
    </row>
    <row r="283" spans="2:4" ht="12.75">
      <c r="B283" s="10"/>
      <c r="C283" s="9"/>
      <c r="D283" s="9"/>
    </row>
    <row r="284" spans="2:4" ht="12.75">
      <c r="B284" s="10"/>
      <c r="C284" s="9"/>
      <c r="D284" s="9"/>
    </row>
    <row r="285" spans="2:4" ht="12.75">
      <c r="B285" s="10"/>
      <c r="C285" s="9"/>
      <c r="D285" s="9"/>
    </row>
    <row r="286" spans="2:4" ht="12.75">
      <c r="B286" s="10"/>
      <c r="C286" s="9"/>
      <c r="D286" s="9"/>
    </row>
    <row r="287" spans="2:4" ht="12.75">
      <c r="B287" s="10"/>
      <c r="C287" s="9"/>
      <c r="D287" s="9"/>
    </row>
    <row r="288" spans="2:4" ht="12.75">
      <c r="B288" s="10"/>
      <c r="C288" s="9"/>
      <c r="D288" s="9"/>
    </row>
    <row r="289" spans="2:4" ht="12.75">
      <c r="B289" s="10"/>
      <c r="C289" s="9"/>
      <c r="D289" s="9"/>
    </row>
    <row r="290" spans="2:4" ht="12.75">
      <c r="B290" s="10"/>
      <c r="C290" s="9"/>
      <c r="D290" s="9"/>
    </row>
    <row r="291" spans="2:4" ht="12.75">
      <c r="B291" s="10"/>
      <c r="C291" s="9"/>
      <c r="D291" s="9"/>
    </row>
    <row r="292" spans="2:4" ht="12.75">
      <c r="B292" s="10"/>
      <c r="C292" s="9"/>
      <c r="D292" s="9"/>
    </row>
    <row r="293" spans="2:4" ht="12.75">
      <c r="B293" s="10"/>
      <c r="C293" s="9"/>
      <c r="D293" s="9"/>
    </row>
    <row r="294" spans="2:4" ht="12.75">
      <c r="B294" s="10"/>
      <c r="C294" s="9"/>
      <c r="D294" s="9"/>
    </row>
    <row r="295" spans="2:4" ht="12.75">
      <c r="B295" s="10"/>
      <c r="C295" s="9"/>
      <c r="D295" s="9"/>
    </row>
    <row r="296" spans="2:4" ht="12.75">
      <c r="B296" s="10"/>
      <c r="C296" s="9"/>
      <c r="D296" s="9"/>
    </row>
    <row r="297" spans="2:4" ht="12.75">
      <c r="B297" s="10"/>
      <c r="C297" s="9"/>
      <c r="D297" s="9"/>
    </row>
    <row r="298" spans="2:4" ht="12.75">
      <c r="B298" s="10"/>
      <c r="C298" s="9"/>
      <c r="D298" s="9"/>
    </row>
    <row r="299" spans="2:4" ht="12.75">
      <c r="B299" s="10"/>
      <c r="C299" s="9"/>
      <c r="D299" s="9"/>
    </row>
    <row r="300" spans="2:4" ht="12.75">
      <c r="B300" s="10"/>
      <c r="C300" s="9"/>
      <c r="D300" s="9"/>
    </row>
    <row r="301" spans="2:4" ht="12.75">
      <c r="B301" s="10"/>
      <c r="C301" s="9"/>
      <c r="D301" s="9"/>
    </row>
    <row r="302" spans="2:4" ht="12.75">
      <c r="B302" s="10"/>
      <c r="C302" s="9"/>
      <c r="D302" s="9"/>
    </row>
    <row r="303" spans="2:4" ht="12.75">
      <c r="B303" s="10"/>
      <c r="C303" s="9"/>
      <c r="D303" s="9"/>
    </row>
    <row r="304" spans="2:4" ht="12.75">
      <c r="B304" s="10"/>
      <c r="C304" s="9"/>
      <c r="D304" s="9"/>
    </row>
    <row r="305" spans="2:4" ht="12.75">
      <c r="B305" s="10"/>
      <c r="C305" s="9"/>
      <c r="D305" s="9"/>
    </row>
    <row r="306" spans="2:4" ht="12.75">
      <c r="B306" s="10"/>
      <c r="C306" s="9"/>
      <c r="D306" s="9"/>
    </row>
    <row r="307" spans="2:4" ht="12.75">
      <c r="B307" s="10"/>
      <c r="C307" s="9"/>
      <c r="D307" s="9"/>
    </row>
    <row r="308" spans="2:4" ht="12.75">
      <c r="B308" s="10"/>
      <c r="C308" s="9"/>
      <c r="D308" s="9"/>
    </row>
    <row r="309" spans="2:4" ht="12.75">
      <c r="B309" s="10"/>
      <c r="C309" s="9"/>
      <c r="D309" s="9"/>
    </row>
    <row r="310" spans="2:4" ht="12.75">
      <c r="B310" s="10"/>
      <c r="C310" s="9"/>
      <c r="D310" s="9"/>
    </row>
    <row r="311" spans="2:4" ht="12.75">
      <c r="B311" s="10"/>
      <c r="C311" s="9"/>
      <c r="D311" s="9"/>
    </row>
    <row r="312" spans="2:4" ht="12.75">
      <c r="B312" s="10"/>
      <c r="C312" s="9"/>
      <c r="D312" s="9"/>
    </row>
    <row r="313" spans="2:4" ht="12.75">
      <c r="B313" s="10"/>
      <c r="C313" s="9"/>
      <c r="D313" s="9"/>
    </row>
    <row r="314" spans="2:4" ht="12.75">
      <c r="B314" s="10"/>
      <c r="C314" s="9"/>
      <c r="D314" s="9"/>
    </row>
    <row r="315" spans="2:4" ht="12.75">
      <c r="B315" s="10"/>
      <c r="C315" s="9"/>
      <c r="D315" s="9"/>
    </row>
    <row r="316" spans="2:4" ht="12.75">
      <c r="B316" s="10"/>
      <c r="C316" s="9"/>
      <c r="D316" s="9"/>
    </row>
    <row r="317" spans="2:4" ht="12.75">
      <c r="B317" s="10"/>
      <c r="C317" s="9"/>
      <c r="D317" s="9"/>
    </row>
    <row r="318" spans="2:4" ht="12.75">
      <c r="B318" s="10"/>
      <c r="C318" s="9"/>
      <c r="D318" s="9"/>
    </row>
    <row r="319" spans="2:4" ht="12.75">
      <c r="B319" s="10"/>
      <c r="C319" s="9"/>
      <c r="D319" s="9"/>
    </row>
    <row r="320" spans="2:4" ht="12.75">
      <c r="B320" s="10"/>
      <c r="C320" s="9"/>
      <c r="D320" s="9"/>
    </row>
    <row r="321" spans="2:4" ht="12.75">
      <c r="B321" s="10"/>
      <c r="C321" s="9"/>
      <c r="D321" s="9"/>
    </row>
    <row r="322" spans="2:4" ht="12.75">
      <c r="B322" s="10"/>
      <c r="C322" s="9"/>
      <c r="D322" s="9"/>
    </row>
    <row r="323" spans="2:4" ht="12.75">
      <c r="B323" s="10"/>
      <c r="C323" s="9"/>
      <c r="D323" s="9"/>
    </row>
    <row r="324" spans="2:4" ht="12.75">
      <c r="B324" s="10"/>
      <c r="C324" s="9"/>
      <c r="D324" s="9"/>
    </row>
    <row r="325" spans="2:4" ht="12.75">
      <c r="B325" s="10"/>
      <c r="C325" s="9"/>
      <c r="D325" s="9"/>
    </row>
    <row r="326" spans="2:4" ht="12.75">
      <c r="B326" s="10"/>
      <c r="C326" s="9"/>
      <c r="D326" s="9"/>
    </row>
    <row r="327" spans="2:4" ht="12.75">
      <c r="B327" s="10"/>
      <c r="C327" s="9"/>
      <c r="D327" s="9"/>
    </row>
    <row r="328" spans="2:4" ht="12.75">
      <c r="B328" s="10"/>
      <c r="C328" s="9"/>
      <c r="D328" s="9"/>
    </row>
    <row r="329" spans="2:4" ht="12.75">
      <c r="B329" s="10"/>
      <c r="C329" s="9"/>
      <c r="D329" s="9"/>
    </row>
    <row r="330" spans="2:4" ht="12.75">
      <c r="B330" s="10"/>
      <c r="C330" s="9"/>
      <c r="D330" s="9"/>
    </row>
    <row r="331" spans="2:4" ht="12.75">
      <c r="B331" s="10"/>
      <c r="C331" s="9"/>
      <c r="D331" s="9"/>
    </row>
    <row r="332" spans="2:4" ht="12.75">
      <c r="B332" s="10"/>
      <c r="C332" s="9"/>
      <c r="D332" s="9"/>
    </row>
    <row r="333" spans="2:4" ht="12.75">
      <c r="B333" s="10"/>
      <c r="C333" s="9"/>
      <c r="D333" s="9"/>
    </row>
    <row r="334" spans="2:4" ht="12.75">
      <c r="B334" s="10"/>
      <c r="C334" s="9"/>
      <c r="D334" s="9"/>
    </row>
    <row r="335" spans="2:4" ht="12.75">
      <c r="B335" s="10"/>
      <c r="C335" s="9"/>
      <c r="D335" s="9"/>
    </row>
    <row r="336" spans="2:4" ht="12.75">
      <c r="B336" s="10"/>
      <c r="C336" s="9"/>
      <c r="D336" s="9"/>
    </row>
    <row r="337" spans="2:4" ht="12.75">
      <c r="B337" s="10"/>
      <c r="C337" s="9"/>
      <c r="D337" s="9"/>
    </row>
    <row r="338" spans="2:4" ht="12.75">
      <c r="B338" s="10"/>
      <c r="C338" s="9"/>
      <c r="D338" s="9"/>
    </row>
    <row r="339" spans="2:4" ht="12.75">
      <c r="B339" s="10"/>
      <c r="C339" s="9"/>
      <c r="D339" s="9"/>
    </row>
    <row r="340" spans="2:4" ht="12.75">
      <c r="B340" s="10"/>
      <c r="C340" s="9"/>
      <c r="D340" s="9"/>
    </row>
    <row r="341" spans="2:4" ht="12.75">
      <c r="B341" s="10"/>
      <c r="C341" s="9"/>
      <c r="D341" s="9"/>
    </row>
    <row r="342" spans="2:4" ht="12.75">
      <c r="B342" s="10"/>
      <c r="C342" s="9"/>
      <c r="D342" s="9"/>
    </row>
    <row r="343" spans="2:4" ht="12.75">
      <c r="B343" s="10"/>
      <c r="C343" s="9"/>
      <c r="D343" s="9"/>
    </row>
    <row r="344" spans="2:4" ht="12.75">
      <c r="B344" s="10"/>
      <c r="C344" s="9"/>
      <c r="D344" s="9"/>
    </row>
    <row r="345" spans="2:4" ht="12.75">
      <c r="B345" s="10"/>
      <c r="C345" s="9"/>
      <c r="D345" s="9"/>
    </row>
    <row r="346" spans="2:4" ht="12.75">
      <c r="B346" s="10"/>
      <c r="C346" s="9"/>
      <c r="D346" s="9"/>
    </row>
    <row r="347" spans="2:4" ht="12.75">
      <c r="B347" s="10"/>
      <c r="C347" s="9"/>
      <c r="D347" s="9"/>
    </row>
    <row r="348" spans="2:4" ht="12.75">
      <c r="B348" s="10"/>
      <c r="C348" s="9"/>
      <c r="D348" s="9"/>
    </row>
    <row r="349" spans="2:4" ht="12.75">
      <c r="B349" s="10"/>
      <c r="C349" s="9"/>
      <c r="D349" s="9"/>
    </row>
    <row r="350" spans="2:4" ht="12.75">
      <c r="B350" s="10"/>
      <c r="C350" s="9"/>
      <c r="D350" s="9"/>
    </row>
    <row r="351" spans="2:4" ht="12.75">
      <c r="B351" s="10"/>
      <c r="C351" s="9"/>
      <c r="D351" s="9"/>
    </row>
    <row r="352" spans="2:4" ht="12.75">
      <c r="B352" s="10"/>
      <c r="C352" s="9"/>
      <c r="D352" s="9"/>
    </row>
    <row r="353" spans="2:4" ht="12.75">
      <c r="B353" s="10"/>
      <c r="C353" s="9"/>
      <c r="D353" s="9"/>
    </row>
    <row r="354" spans="2:4" ht="12.75">
      <c r="B354" s="10"/>
      <c r="C354" s="9"/>
      <c r="D354" s="9"/>
    </row>
    <row r="355" spans="2:4" ht="12.75">
      <c r="B355" s="10"/>
      <c r="C355" s="9"/>
      <c r="D355" s="9"/>
    </row>
    <row r="356" spans="2:4" ht="12.75">
      <c r="B356" s="10"/>
      <c r="C356" s="9"/>
      <c r="D356" s="9"/>
    </row>
    <row r="357" spans="2:4" ht="12.75">
      <c r="B357" s="10"/>
      <c r="C357" s="9"/>
      <c r="D357" s="9"/>
    </row>
    <row r="358" spans="2:4" ht="12.75">
      <c r="B358" s="10"/>
      <c r="C358" s="9"/>
      <c r="D358" s="9"/>
    </row>
    <row r="359" spans="2:4" ht="12.75">
      <c r="B359" s="10"/>
      <c r="C359" s="9"/>
      <c r="D359" s="9"/>
    </row>
    <row r="360" spans="2:4" ht="12.75">
      <c r="B360" s="10"/>
      <c r="C360" s="9"/>
      <c r="D360" s="9"/>
    </row>
    <row r="361" spans="2:4" ht="12.75">
      <c r="B361" s="10"/>
      <c r="C361" s="9"/>
      <c r="D361" s="9"/>
    </row>
    <row r="362" spans="2:4" ht="12.75">
      <c r="B362" s="10"/>
      <c r="C362" s="9"/>
      <c r="D362" s="9"/>
    </row>
    <row r="363" spans="2:4" ht="12.75">
      <c r="B363" s="10"/>
      <c r="C363" s="9"/>
      <c r="D363" s="9"/>
    </row>
    <row r="364" spans="2:4" ht="12.75">
      <c r="B364" s="10"/>
      <c r="C364" s="9"/>
      <c r="D364" s="9"/>
    </row>
    <row r="365" spans="2:4" ht="12.75">
      <c r="B365" s="10"/>
      <c r="C365" s="9"/>
      <c r="D365" s="9"/>
    </row>
    <row r="366" spans="2:4" ht="12.75">
      <c r="B366" s="10"/>
      <c r="C366" s="9"/>
      <c r="D366" s="9"/>
    </row>
    <row r="367" spans="2:4" ht="12.75">
      <c r="B367" s="10"/>
      <c r="C367" s="9"/>
      <c r="D367" s="9"/>
    </row>
    <row r="368" spans="2:4" ht="12.75">
      <c r="B368" s="10"/>
      <c r="C368" s="9"/>
      <c r="D368" s="9"/>
    </row>
    <row r="369" spans="2:4" ht="12.75">
      <c r="B369" s="10"/>
      <c r="C369" s="9"/>
      <c r="D369" s="9"/>
    </row>
    <row r="370" spans="2:4" ht="12.75">
      <c r="B370" s="10"/>
      <c r="C370" s="9"/>
      <c r="D370" s="9"/>
    </row>
    <row r="371" spans="2:4" ht="12.75">
      <c r="B371" s="10"/>
      <c r="C371" s="9"/>
      <c r="D371" s="9"/>
    </row>
    <row r="372" spans="2:4" ht="12.75">
      <c r="B372" s="10"/>
      <c r="C372" s="9"/>
      <c r="D372" s="9"/>
    </row>
    <row r="373" spans="2:4" ht="12.75">
      <c r="B373" s="10"/>
      <c r="C373" s="9"/>
      <c r="D373" s="9"/>
    </row>
    <row r="374" spans="2:4" ht="12.75">
      <c r="B374" s="10"/>
      <c r="C374" s="9"/>
      <c r="D374" s="9"/>
    </row>
    <row r="375" spans="2:4" ht="12.75">
      <c r="B375" s="10"/>
      <c r="C375" s="9"/>
      <c r="D375" s="9"/>
    </row>
    <row r="376" spans="2:4" ht="12.75">
      <c r="B376" s="10"/>
      <c r="C376" s="9"/>
      <c r="D376" s="9"/>
    </row>
    <row r="377" spans="2:4" ht="12.75">
      <c r="B377" s="10"/>
      <c r="C377" s="9"/>
      <c r="D377" s="9"/>
    </row>
    <row r="378" spans="2:4" ht="12.75">
      <c r="B378" s="10"/>
      <c r="C378" s="9"/>
      <c r="D378" s="9"/>
    </row>
    <row r="379" spans="2:4" ht="12.75">
      <c r="B379" s="10"/>
      <c r="C379" s="9"/>
      <c r="D379" s="9"/>
    </row>
    <row r="380" spans="2:4" ht="12.75">
      <c r="B380" s="10"/>
      <c r="C380" s="9"/>
      <c r="D380" s="9"/>
    </row>
    <row r="381" spans="2:4" ht="12.75">
      <c r="B381" s="10"/>
      <c r="C381" s="9"/>
      <c r="D381" s="9"/>
    </row>
    <row r="382" spans="2:4" ht="12.75">
      <c r="B382" s="10"/>
      <c r="C382" s="9"/>
      <c r="D382" s="9"/>
    </row>
    <row r="383" spans="2:4" ht="12.75">
      <c r="B383" s="10"/>
      <c r="C383" s="9"/>
      <c r="D383" s="9"/>
    </row>
    <row r="384" spans="2:4" ht="12.75">
      <c r="B384" s="10"/>
      <c r="C384" s="9"/>
      <c r="D384" s="9"/>
    </row>
    <row r="385" spans="2:4" ht="12.75">
      <c r="B385" s="10"/>
      <c r="C385" s="9"/>
      <c r="D385" s="9"/>
    </row>
    <row r="386" spans="2:4" ht="12.75">
      <c r="B386" s="10"/>
      <c r="C386" s="9"/>
      <c r="D386" s="9"/>
    </row>
    <row r="387" spans="2:4" ht="12.75">
      <c r="B387" s="10"/>
      <c r="C387" s="9"/>
      <c r="D387" s="9"/>
    </row>
    <row r="388" spans="2:4" ht="12.75">
      <c r="B388" s="10"/>
      <c r="C388" s="9"/>
      <c r="D388" s="9"/>
    </row>
    <row r="389" spans="2:4" ht="12.75">
      <c r="B389" s="10"/>
      <c r="C389" s="9"/>
      <c r="D389" s="9"/>
    </row>
    <row r="390" spans="2:4" ht="12.75">
      <c r="B390" s="10"/>
      <c r="C390" s="9"/>
      <c r="D390" s="9"/>
    </row>
    <row r="391" spans="2:4" ht="12.75">
      <c r="B391" s="10"/>
      <c r="C391" s="9"/>
      <c r="D391" s="9"/>
    </row>
    <row r="392" spans="2:4" ht="12.75">
      <c r="B392" s="10"/>
      <c r="C392" s="9"/>
      <c r="D392" s="9"/>
    </row>
    <row r="393" spans="2:4" ht="12.75">
      <c r="B393" s="10"/>
      <c r="C393" s="9"/>
      <c r="D393" s="9"/>
    </row>
    <row r="394" spans="2:4" ht="12.75">
      <c r="B394" s="10"/>
      <c r="C394" s="9"/>
      <c r="D394" s="9"/>
    </row>
    <row r="395" spans="2:4" ht="12.75">
      <c r="B395" s="10"/>
      <c r="C395" s="9"/>
      <c r="D395" s="9"/>
    </row>
    <row r="396" spans="2:4" ht="12.75">
      <c r="B396" s="10"/>
      <c r="C396" s="9"/>
      <c r="D396" s="9"/>
    </row>
    <row r="397" spans="2:4" ht="12.75">
      <c r="B397" s="10"/>
      <c r="C397" s="9"/>
      <c r="D397" s="9"/>
    </row>
    <row r="398" spans="2:4" ht="12.75">
      <c r="B398" s="10"/>
      <c r="C398" s="9"/>
      <c r="D398" s="9"/>
    </row>
    <row r="399" spans="2:4" ht="12.75">
      <c r="B399" s="10"/>
      <c r="C399" s="9"/>
      <c r="D399" s="9"/>
    </row>
    <row r="400" spans="2:4" ht="12.75">
      <c r="B400" s="10"/>
      <c r="C400" s="9"/>
      <c r="D400" s="9"/>
    </row>
    <row r="401" spans="2:4" ht="12.75">
      <c r="B401" s="10"/>
      <c r="C401" s="9"/>
      <c r="D401" s="9"/>
    </row>
    <row r="402" spans="2:4" ht="12.75">
      <c r="B402" s="10"/>
      <c r="C402" s="9"/>
      <c r="D402" s="9"/>
    </row>
    <row r="403" spans="2:4" ht="12.75">
      <c r="B403" s="10"/>
      <c r="C403" s="9"/>
      <c r="D403" s="9"/>
    </row>
    <row r="404" spans="2:4" ht="12.75">
      <c r="B404" s="10"/>
      <c r="C404" s="9"/>
      <c r="D404" s="9"/>
    </row>
  </sheetData>
  <sheetProtection/>
  <mergeCells count="2">
    <mergeCell ref="A1:D1"/>
    <mergeCell ref="A2:D2"/>
  </mergeCells>
  <hyperlinks>
    <hyperlink ref="B114" r:id="rId1" display="http://www.duquesnelight.com/"/>
    <hyperlink ref="B144" r:id="rId2" display="http://www.midamericanenergy.com/"/>
    <hyperlink ref="B138" r:id="rId3" display="http://www.nantucketelectric.com/"/>
    <hyperlink ref="B221" r:id="rId4" display="http://www.narragansett.com/"/>
    <hyperlink ref="B9" r:id="rId5" display="http://www.niagaramohawk.com/"/>
    <hyperlink ref="B225" r:id="rId6" display="http://www.utahpower.net/"/>
    <hyperlink ref="B62" r:id="rId7" display="http://www.aelp.com/"/>
    <hyperlink ref="B185" r:id="rId8" display="http://www.aepohio.com/"/>
    <hyperlink ref="B69" r:id="rId9" display="http://www.apcocustomer.com/"/>
    <hyperlink ref="B70" r:id="rId10" display="http://www.empiredistrict.com/"/>
    <hyperlink ref="B11" r:id="rId11" display="http://www.cl-p.com/"/>
    <hyperlink ref="B218" r:id="rId12" display="http://www.pnm.com/"/>
    <hyperlink ref="B71" r:id="rId13" display="http://www.sierrapacific.com/"/>
    <hyperlink ref="B189" r:id="rId14" display="http://www.avistautilities.com/default.asp?q=1"/>
    <hyperlink ref="B174" r:id="rId15" display="http://www.alleghenypower.com/"/>
    <hyperlink ref="B66" r:id="rId16" display="http://www.midamericanenergy.com/"/>
    <hyperlink ref="B67" r:id="rId17" display="http://www.midamericanenergy.com/"/>
    <hyperlink ref="B171" r:id="rId18" display="http://www.midamericanenergy.com/"/>
    <hyperlink ref="B116" r:id="rId19" display="http://www.midamericanenergy.com/"/>
    <hyperlink ref="B124" r:id="rId20" display="http://www.indianamichiganpower.com/"/>
    <hyperlink ref="B206" r:id="rId21" display="http://www.swepco.com/"/>
    <hyperlink ref="B212" r:id="rId22" display="http://www.oru.com/"/>
    <hyperlink ref="B107" r:id="rId23" display="http://www.apcocustomer.com/"/>
    <hyperlink ref="B72" r:id="rId24" display="http://www.swepco.com/"/>
    <hyperlink ref="B54" r:id="rId25" display="http://www.alliantenergy.com/"/>
    <hyperlink ref="B109" r:id="rId26" display="http://www.aquila.com/"/>
    <hyperlink ref="B45" r:id="rId27" display="http://www.empiredistrict.com/"/>
    <hyperlink ref="B60" r:id="rId28" display="http://www.empiredistrict.com/"/>
    <hyperlink ref="B184" r:id="rId29" display="http://www.entergy-louisiana.com/"/>
    <hyperlink ref="B197" r:id="rId30" display="http://www.entergy-louisiana.com/"/>
    <hyperlink ref="B169" r:id="rId31" display="http://www.idahopower.com/"/>
    <hyperlink ref="B131" r:id="rId32" display="http://www.oge.com/es"/>
    <hyperlink ref="B216" r:id="rId33" display="http://www.pepco.com/"/>
    <hyperlink ref="B219" r:id="rId34" display="http://www.pepco.com/"/>
    <hyperlink ref="B210" r:id="rId35" display="Texas-New Mexico Power Company"/>
    <hyperlink ref="B132" r:id="rId36" display="http://www.progress-energy.com/"/>
    <hyperlink ref="B50" r:id="rId37" display="http://www.we-energies.com/"/>
    <hyperlink ref="B29" r:id="rId38" display="http://www.ipalco.com/"/>
    <hyperlink ref="B173" r:id="rId39" display="http://www.alleghenypower.com/"/>
    <hyperlink ref="B175" r:id="rId40" display="http://www.mnpower.com/"/>
    <hyperlink ref="B111" r:id="rId41" display="http://www.swlp.com/"/>
    <hyperlink ref="B128" r:id="rId42" display="http://www.alliantenergy.com/"/>
    <hyperlink ref="B95" r:id="rId43" display="http://www.alliantenergy.com/"/>
    <hyperlink ref="B155" r:id="rId44" display="http://www.ameren.com/"/>
    <hyperlink ref="B133" r:id="rId45" display="http://www.ameren.com/"/>
    <hyperlink ref="B98" r:id="rId46" display="http://www.ameren.com/"/>
    <hyperlink ref="B108" r:id="rId47" display="http://www.ameren.com/"/>
    <hyperlink ref="B122" r:id="rId48" display="http://www.aeptexas.com/"/>
    <hyperlink ref="B204" r:id="rId49" display="http://www.apcocustomer.com/"/>
    <hyperlink ref="B157" r:id="rId50" display="http://www.indianamichiganpower.com/"/>
    <hyperlink ref="B151" r:id="rId51" display="http://www.kentuckypower.com/"/>
    <hyperlink ref="B55" r:id="rId52" display="http://www.psoklahoma.com/"/>
    <hyperlink ref="B112" r:id="rId53" display="http://www.swepco.com/"/>
    <hyperlink ref="B153" r:id="rId54" display="http://www.avistautilities.com/default.asp?q=1"/>
    <hyperlink ref="B19" r:id="rId55" display="http://www.blackhillspower.com/"/>
    <hyperlink ref="B24" r:id="rId56" display="http://www.cheyennelight.com/"/>
    <hyperlink ref="B10" r:id="rId57" display="http://www.cenhud.com/"/>
    <hyperlink ref="B44" r:id="rId58" display="http://www.cleco.com/"/>
    <hyperlink ref="B142" r:id="rId59" display="http://www.consumersenergy.com/"/>
    <hyperlink ref="B23" r:id="rId60" display="http://www.coned.com/"/>
    <hyperlink ref="B57" r:id="rId61" display="http://www.oru.com/"/>
    <hyperlink ref="B167" r:id="rId62" display="http://www.oru.com/"/>
    <hyperlink ref="B99" r:id="rId63" display="http://www.bge.com/"/>
    <hyperlink ref="B199" r:id="rId64" display="http://www.waytogo.com/"/>
    <hyperlink ref="B6" r:id="rId65" display="http://www.detroitedison.com/"/>
    <hyperlink ref="B226" r:id="rId66" display="http://www.sce.com/"/>
    <hyperlink ref="B92" r:id="rId67" display="http://www.cmpco.com/"/>
    <hyperlink ref="B20" r:id="rId68" display="http://www.nyseg.com/"/>
    <hyperlink ref="B8" r:id="rId69" display="http://www.rge.com/"/>
    <hyperlink ref="B182" r:id="rId70" display="http://www.txu.com/Cultures/en-US/default.htm"/>
    <hyperlink ref="B120" r:id="rId71" display="http://www.entergy-arkansas.com/"/>
    <hyperlink ref="B110" r:id="rId72" display="http://www.entergy-louisiana.com/"/>
    <hyperlink ref="B190" r:id="rId73" display="http://www.entergy-mississippi.com/"/>
    <hyperlink ref="B75" r:id="rId74" display="http://www.entergy-neworleans.com/"/>
    <hyperlink ref="B191" r:id="rId75" display="http://www.entergy-texas.com/"/>
    <hyperlink ref="B177" r:id="rId76" display="http://www.kuenergy.com/"/>
    <hyperlink ref="B178" r:id="rId77" display="http://www.lgeenergy.com/lge/about_lge.asp"/>
    <hyperlink ref="B96" r:id="rId78" display="http://www.exeloncorp.com/"/>
    <hyperlink ref="B170" r:id="rId79" display="http://www.exeloncorp.com/"/>
    <hyperlink ref="B224" r:id="rId80" display="http://www.firstenergycorp.com/"/>
    <hyperlink ref="B186" r:id="rId81" display="http://www.firstenergycorp.com/"/>
    <hyperlink ref="B208" r:id="rId82" display="http://www.firstenergycorp.com/"/>
    <hyperlink ref="B73" r:id="rId83" display="http://www.firstenergycorp.com/"/>
    <hyperlink ref="B90" r:id="rId84" display="http://www.firstenergycorp.com/"/>
    <hyperlink ref="B61" r:id="rId85" display="http://www.firstenergycorp.com/"/>
    <hyperlink ref="B166" r:id="rId86" display="http://www.fpl.com/"/>
    <hyperlink ref="B105" r:id="rId87" display="http://www.kcpl.com/"/>
    <hyperlink ref="B27" r:id="rId88" display="http://www.heco.com/"/>
    <hyperlink ref="B76" r:id="rId89" display="http://mauielectric.com/MECO/page/"/>
    <hyperlink ref="B209" r:id="rId90" display="http://www.idahopower.com/"/>
    <hyperlink ref="B81" r:id="rId91" display="http://www.uppco.com/"/>
    <hyperlink ref="B154" r:id="rId92" display="http://www.wisconsinpublicservice.com/"/>
    <hyperlink ref="B179" r:id="rId93" display="http://www.montana-dakota.com/"/>
    <hyperlink ref="B63" r:id="rId94" display="http://www.mge.com/"/>
    <hyperlink ref="B150" r:id="rId95" display="http://www.nipsco.com/"/>
    <hyperlink ref="B7" r:id="rId96" display="http://www.cl-p.com/"/>
    <hyperlink ref="B59" r:id="rId97" display="http://www.psnh.com/"/>
    <hyperlink ref="B65" r:id="rId98" display="http://www.wmeco.com/"/>
    <hyperlink ref="B130" r:id="rId99" display="http://www.oge.com/es"/>
    <hyperlink ref="B222" r:id="rId100" display="http://www.atlanticcityelectric.com/ace/index.cfm"/>
    <hyperlink ref="B106" r:id="rId101" display="http://www.delmarva.com/dp/index.cfm"/>
    <hyperlink ref="B125" r:id="rId102" display="http://www.pepco.com/"/>
    <hyperlink ref="B196" r:id="rId103" display="http://www.pge.com/"/>
    <hyperlink ref="B94" r:id="rId104" display="http://www.apsc.com/"/>
    <hyperlink ref="B74" r:id="rId105" display="http://www.pplelectric.com/"/>
    <hyperlink ref="B121" r:id="rId106" display="http://www.progress-energy.com/"/>
    <hyperlink ref="B78" r:id="rId107" display="http://www.progress-energy.com/"/>
    <hyperlink ref="B223" r:id="rId108" display="http://www.pseg.com/companies/pseandg/overview.jsp"/>
    <hyperlink ref="B117" r:id="rId109" display="http://www.pse.com/"/>
    <hyperlink ref="B17" r:id="rId110" display="http://www.alabamapower.com/"/>
    <hyperlink ref="B47" r:id="rId111" display="http://www.gulfpower.com/"/>
    <hyperlink ref="B5" r:id="rId112" display="http://www.mspower.com/"/>
    <hyperlink ref="B68" r:id="rId113" display="http://www.tampaelectric.com/"/>
    <hyperlink ref="B162" r:id="rId114" display="http://www.ugi.com/"/>
    <hyperlink ref="B13" r:id="rId115" display="http://www.uinet.com/"/>
    <hyperlink ref="B118" r:id="rId116" display="http://www.tucsonelectric.com/"/>
    <hyperlink ref="B102" r:id="rId117" display="http://www.uesaz.com/"/>
    <hyperlink ref="B163" r:id="rId118" display="https://www.vectrenenergy.com/web/eenablement/frameset.jsp"/>
    <hyperlink ref="B214" r:id="rId119" display="http://www.edisonsault.com/"/>
    <hyperlink ref="B97" r:id="rId120" display="http://www.we-energies.com/"/>
    <hyperlink ref="B41" r:id="rId121" display="http://www.greenmountainpower.biz/"/>
    <hyperlink ref="B64" r:id="rId122" display="http://www.heco.com/"/>
    <hyperlink ref="B46" r:id="rId123" display="http://www.portlandgeneral.com/"/>
    <hyperlink ref="B103" r:id="rId124" display="http://www.wr.com/"/>
    <hyperlink ref="B134" r:id="rId125" display="http://www.nstar.com/"/>
    <hyperlink ref="B187" r:id="rId126" display="http://www.northwesternenergy.com/"/>
    <hyperlink ref="B84" r:id="rId127" display="http://www.nvenergy.com/"/>
    <hyperlink ref="B137" r:id="rId128" display="http://www.nationalgridus.com/"/>
    <hyperlink ref="B82" r:id="rId129" display="http://www.mtcpu.com/"/>
    <hyperlink ref="B28" r:id="rId130" display="http://www.empiredistrict.com/"/>
    <hyperlink ref="B194" r:id="rId131" display="http://www.epelectric.com/"/>
    <hyperlink ref="B26" r:id="rId132" display="http://www.cvps.com/"/>
    <hyperlink ref="B211" r:id="rId133" display="http://www.centerpointenergy.com/"/>
    <hyperlink ref="B123" r:id="rId134" display="http://www.ipalco.com/"/>
    <hyperlink ref="B165" r:id="rId135" display="http://www.alleghenypower.com/"/>
    <hyperlink ref="B203" r:id="rId136" display="http://www.alleghenypower.com/"/>
    <hyperlink ref="B119" r:id="rId137" display="http://www.swepco.com/"/>
    <hyperlink ref="B140" r:id="rId138" display="http://www.swepco.com/"/>
    <hyperlink ref="B91" r:id="rId139" display="http://www.kcpl.com/"/>
    <hyperlink ref="B56" r:id="rId140" display="http://www.kcpl.com/"/>
    <hyperlink ref="B79" r:id="rId141" display="http://www.blackhillspower.com/"/>
    <hyperlink ref="B38" r:id="rId142" display="http://www.blackhillspower.com/"/>
    <hyperlink ref="B30" r:id="rId143" display="http://www.blackhillspower.com/"/>
    <hyperlink ref="B39" r:id="rId144" display="http://www.blackhillspower.com/"/>
    <hyperlink ref="B80" r:id="rId145" display="http://www.blackhillspower.com/"/>
    <hyperlink ref="B113" r:id="rId146" display="http://www.dom.com/"/>
    <hyperlink ref="B51" r:id="rId147" display="http://www.dom.com/"/>
    <hyperlink ref="B22" r:id="rId148" display="http://www.dom.com/"/>
    <hyperlink ref="B195" r:id="rId149" display="http://www.epelectric.com/"/>
    <hyperlink ref="B149" r:id="rId150" display="http://www.txu.com/Cultures/en-US/default.htm"/>
    <hyperlink ref="B168" r:id="rId151" display="http://www.txu.com/Cultures/en-US/default.htm"/>
    <hyperlink ref="B183" r:id="rId152" display="http://www.txu.com/Cultures/en-US/default.htm"/>
    <hyperlink ref="B207" r:id="rId153" display="http://www.firstenergycorp.com/"/>
    <hyperlink ref="B135" r:id="rId154" display="http://www.firstenergycorp.com/"/>
    <hyperlink ref="B89" r:id="rId155" display="http://mauielectric.com/MECO/page/"/>
    <hyperlink ref="B77" r:id="rId156" display="http://mauielectric.com/MECO/page/"/>
    <hyperlink ref="B58" r:id="rId157" display="http://www.wisconsinpublicservice.com/"/>
    <hyperlink ref="B115" r:id="rId158" display="http://www.wisconsinpublicservice.com/"/>
    <hyperlink ref="B33" r:id="rId159" display="http://www.wisconsinpublicservice.com/"/>
    <hyperlink ref="B160" r:id="rId160" display="http://www.montana-dakota.com/"/>
    <hyperlink ref="B143" r:id="rId161" display="http://www.montana-dakota.com/"/>
    <hyperlink ref="B129" r:id="rId162" display="http://www.montana-dakota.com/"/>
    <hyperlink ref="B198" r:id="rId163" display="National Grid - Granit State Electric Co"/>
    <hyperlink ref="B180" r:id="rId164" display="http://www.northwesternenergy.com/"/>
    <hyperlink ref="B83" r:id="rId165" display="http://www.northwesternenergy.com/"/>
    <hyperlink ref="B145" r:id="rId166" display="http://www.sierrapacific.com/"/>
    <hyperlink ref="B85" r:id="rId167" display="http://www.otpco.com/"/>
    <hyperlink ref="B188" r:id="rId168" display="http://www.otpco.com/"/>
    <hyperlink ref="B156" r:id="rId169" display="http://www.otpco.com/"/>
    <hyperlink ref="B152" r:id="rId170" display="http://www.otpco.com/"/>
    <hyperlink ref="B126" r:id="rId171" display="http://www.otpco.com/"/>
    <hyperlink ref="B215" r:id="rId172" display="http://www.pepco.com/"/>
    <hyperlink ref="B217" r:id="rId173" display="http://www.pepco.com/"/>
    <hyperlink ref="B147" r:id="rId174" display="http://www.delmarva.com/dp/index.cfm"/>
    <hyperlink ref="B213" r:id="rId175" display="ANEC (Formally - Delmarva Power_"/>
    <hyperlink ref="B201" r:id="rId176" display="http://www.pnm.com/"/>
    <hyperlink ref="B104" r:id="rId177" display="http://www.wr.com/"/>
    <hyperlink ref="B127" r:id="rId178" display="Northern States Power Company"/>
    <hyperlink ref="B88" r:id="rId179" display="Northern States Power Company"/>
    <hyperlink ref="B172" r:id="rId180" display="Southwestern Public Service Company"/>
    <hyperlink ref="B181" r:id="rId181" display="Southwestern Public Service Company"/>
    <hyperlink ref="B164" r:id="rId182" display="Northern States Power Company"/>
    <hyperlink ref="B148" r:id="rId183" display="Northern States Power Company"/>
    <hyperlink ref="B87" r:id="rId184" display="Northern States Power Company"/>
    <hyperlink ref="B86" r:id="rId185" display="Northern States Power Company"/>
    <hyperlink ref="B49" r:id="rId186" display="Northern States Power Company"/>
    <hyperlink ref="B200" r:id="rId187" display="Northern States Power Company"/>
    <hyperlink ref="B136" r:id="rId188" display="Public Service Company of Colorado"/>
  </hyperlinks>
  <printOptions horizontalCentered="1"/>
  <pageMargins left="0.75" right="0.75" top="1" bottom="1" header="0.5" footer="0.5"/>
  <pageSetup fitToHeight="5" horizontalDpi="600" verticalDpi="600" orientation="portrait" scale="85" r:id="rId190"/>
  <drawing r:id="rId1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4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2.28125" style="6" customWidth="1"/>
    <col min="2" max="2" width="57.8515625" style="16" customWidth="1"/>
    <col min="3" max="3" width="10.28125" style="1" customWidth="1"/>
    <col min="4" max="4" width="17.140625" style="1" customWidth="1"/>
    <col min="5" max="16384" width="9.140625" style="1" customWidth="1"/>
  </cols>
  <sheetData>
    <row r="1" spans="1:4" ht="36.75" customHeight="1">
      <c r="A1" s="20" t="s">
        <v>0</v>
      </c>
      <c r="B1" s="20"/>
      <c r="C1" s="20"/>
      <c r="D1" s="20"/>
    </row>
    <row r="2" spans="1:4" ht="36" customHeight="1">
      <c r="A2" s="22" t="s">
        <v>227</v>
      </c>
      <c r="B2" s="22"/>
      <c r="C2" s="22"/>
      <c r="D2" s="22"/>
    </row>
    <row r="3" spans="1:4" ht="39" thickBot="1">
      <c r="A3" s="17" t="s">
        <v>2</v>
      </c>
      <c r="B3" s="18" t="s">
        <v>3</v>
      </c>
      <c r="C3" s="17" t="s">
        <v>4</v>
      </c>
      <c r="D3" s="19" t="s">
        <v>5</v>
      </c>
    </row>
    <row r="4" spans="1:4" ht="12.75">
      <c r="A4" s="6">
        <v>1</v>
      </c>
      <c r="B4" s="10" t="s">
        <v>6</v>
      </c>
      <c r="C4" s="9" t="s">
        <v>7</v>
      </c>
      <c r="D4" s="9">
        <v>25.5</v>
      </c>
    </row>
    <row r="5" spans="1:4" ht="12.75">
      <c r="A5" s="6">
        <f aca="true" t="shared" si="0" ref="A5:A29">A4+1</f>
        <v>2</v>
      </c>
      <c r="B5" s="10" t="s">
        <v>17</v>
      </c>
      <c r="C5" s="9" t="s">
        <v>7</v>
      </c>
      <c r="D5" s="9">
        <v>15.95</v>
      </c>
    </row>
    <row r="6" spans="1:4" ht="12.75">
      <c r="A6" s="6">
        <f t="shared" si="0"/>
        <v>3</v>
      </c>
      <c r="B6" s="10" t="s">
        <v>19</v>
      </c>
      <c r="C6" s="9" t="s">
        <v>7</v>
      </c>
      <c r="D6" s="9">
        <f>0.5*30.42</f>
        <v>15.21</v>
      </c>
    </row>
    <row r="7" spans="1:4" ht="12.75">
      <c r="A7" s="6">
        <f t="shared" si="0"/>
        <v>4</v>
      </c>
      <c r="B7" s="10" t="s">
        <v>20</v>
      </c>
      <c r="C7" s="9" t="s">
        <v>7</v>
      </c>
      <c r="D7" s="9">
        <f>0.5*30.42</f>
        <v>15.21</v>
      </c>
    </row>
    <row r="8" spans="1:4" ht="12.75">
      <c r="A8" s="6">
        <f t="shared" si="0"/>
        <v>5</v>
      </c>
      <c r="B8" s="10" t="s">
        <v>21</v>
      </c>
      <c r="C8" s="9" t="s">
        <v>7</v>
      </c>
      <c r="D8" s="9">
        <v>15</v>
      </c>
    </row>
    <row r="9" spans="1:4" ht="12.75">
      <c r="A9" s="6">
        <f t="shared" si="0"/>
        <v>6</v>
      </c>
      <c r="B9" s="10" t="s">
        <v>24</v>
      </c>
      <c r="C9" s="9" t="s">
        <v>7</v>
      </c>
      <c r="D9" s="9">
        <v>14.28</v>
      </c>
    </row>
    <row r="10" spans="1:4" ht="12.75">
      <c r="A10" s="6">
        <f t="shared" si="0"/>
        <v>7</v>
      </c>
      <c r="B10" s="10" t="s">
        <v>28</v>
      </c>
      <c r="C10" s="9" t="s">
        <v>7</v>
      </c>
      <c r="D10" s="9">
        <f>30.42*0.43</f>
        <v>13.0806</v>
      </c>
    </row>
    <row r="11" spans="1:4" ht="12.75">
      <c r="A11" s="6">
        <f t="shared" si="0"/>
        <v>8</v>
      </c>
      <c r="B11" s="10" t="s">
        <v>34</v>
      </c>
      <c r="C11" s="9" t="s">
        <v>7</v>
      </c>
      <c r="D11" s="9">
        <v>12</v>
      </c>
    </row>
    <row r="12" spans="1:4" ht="12.75">
      <c r="A12" s="6">
        <f t="shared" si="0"/>
        <v>9</v>
      </c>
      <c r="B12" s="10" t="s">
        <v>43</v>
      </c>
      <c r="C12" s="9" t="s">
        <v>7</v>
      </c>
      <c r="D12" s="9">
        <v>11</v>
      </c>
    </row>
    <row r="13" spans="1:4" ht="12.75">
      <c r="A13" s="6">
        <f t="shared" si="0"/>
        <v>10</v>
      </c>
      <c r="B13" s="10" t="s">
        <v>44</v>
      </c>
      <c r="C13" s="9" t="s">
        <v>7</v>
      </c>
      <c r="D13" s="9">
        <v>11</v>
      </c>
    </row>
    <row r="14" spans="1:4" ht="12.75">
      <c r="A14" s="6">
        <f t="shared" si="0"/>
        <v>11</v>
      </c>
      <c r="B14" s="10" t="s">
        <v>46</v>
      </c>
      <c r="C14" s="9" t="s">
        <v>7</v>
      </c>
      <c r="D14" s="9">
        <v>11</v>
      </c>
    </row>
    <row r="15" spans="1:4" ht="12.75">
      <c r="A15" s="6">
        <f t="shared" si="0"/>
        <v>12</v>
      </c>
      <c r="B15" s="10" t="s">
        <v>49</v>
      </c>
      <c r="C15" s="9" t="s">
        <v>7</v>
      </c>
      <c r="D15" s="9">
        <v>10.64</v>
      </c>
    </row>
    <row r="16" spans="1:4" ht="12.75">
      <c r="A16" s="6">
        <f t="shared" si="0"/>
        <v>13</v>
      </c>
      <c r="B16" s="10" t="s">
        <v>52</v>
      </c>
      <c r="C16" s="9" t="s">
        <v>7</v>
      </c>
      <c r="D16" s="9">
        <v>10.19</v>
      </c>
    </row>
    <row r="17" spans="1:4" ht="12.75">
      <c r="A17" s="6">
        <f t="shared" si="0"/>
        <v>14</v>
      </c>
      <c r="B17" s="10" t="s">
        <v>49</v>
      </c>
      <c r="C17" s="9" t="s">
        <v>7</v>
      </c>
      <c r="D17" s="9">
        <v>10</v>
      </c>
    </row>
    <row r="18" spans="1:4" ht="12.75">
      <c r="A18" s="6">
        <f t="shared" si="0"/>
        <v>15</v>
      </c>
      <c r="B18" s="10" t="s">
        <v>54</v>
      </c>
      <c r="C18" s="9" t="s">
        <v>7</v>
      </c>
      <c r="D18" s="9">
        <v>10</v>
      </c>
    </row>
    <row r="19" spans="1:4" ht="12.75">
      <c r="A19" s="6">
        <f t="shared" si="0"/>
        <v>16</v>
      </c>
      <c r="B19" s="10" t="s">
        <v>62</v>
      </c>
      <c r="C19" s="9" t="s">
        <v>7</v>
      </c>
      <c r="D19" s="9">
        <v>10</v>
      </c>
    </row>
    <row r="20" spans="1:4" ht="12.75">
      <c r="A20" s="6">
        <f t="shared" si="0"/>
        <v>17</v>
      </c>
      <c r="B20" s="10" t="s">
        <v>68</v>
      </c>
      <c r="C20" s="9" t="s">
        <v>7</v>
      </c>
      <c r="D20" s="9">
        <f>0.31*30.42</f>
        <v>9.430200000000001</v>
      </c>
    </row>
    <row r="21" spans="1:4" ht="12.75">
      <c r="A21" s="6">
        <f t="shared" si="0"/>
        <v>18</v>
      </c>
      <c r="B21" s="10" t="s">
        <v>139</v>
      </c>
      <c r="C21" s="9" t="s">
        <v>7</v>
      </c>
      <c r="D21" s="9">
        <v>7</v>
      </c>
    </row>
    <row r="22" spans="1:4" ht="12.75">
      <c r="A22" s="6">
        <f t="shared" si="0"/>
        <v>19</v>
      </c>
      <c r="B22" s="10" t="s">
        <v>159</v>
      </c>
      <c r="C22" s="9" t="s">
        <v>7</v>
      </c>
      <c r="D22" s="9">
        <v>6</v>
      </c>
    </row>
    <row r="23" spans="1:4" ht="12.75">
      <c r="A23" s="6">
        <f t="shared" si="0"/>
        <v>20</v>
      </c>
      <c r="B23" s="10" t="s">
        <v>163</v>
      </c>
      <c r="C23" s="9" t="s">
        <v>7</v>
      </c>
      <c r="D23" s="9">
        <v>6</v>
      </c>
    </row>
    <row r="24" spans="1:4" ht="12.75">
      <c r="A24" s="6">
        <f t="shared" si="0"/>
        <v>21</v>
      </c>
      <c r="B24" s="10" t="s">
        <v>168</v>
      </c>
      <c r="C24" s="9" t="s">
        <v>7</v>
      </c>
      <c r="D24" s="9">
        <v>5.75</v>
      </c>
    </row>
    <row r="25" spans="1:4" ht="12.75">
      <c r="A25" s="6">
        <f t="shared" si="0"/>
        <v>22</v>
      </c>
      <c r="B25" s="10" t="s">
        <v>171</v>
      </c>
      <c r="C25" s="9" t="s">
        <v>7</v>
      </c>
      <c r="D25" s="9">
        <v>5.5</v>
      </c>
    </row>
    <row r="26" spans="1:4" ht="12.75">
      <c r="A26" s="6">
        <f t="shared" si="0"/>
        <v>23</v>
      </c>
      <c r="B26" s="10" t="s">
        <v>172</v>
      </c>
      <c r="C26" s="9" t="s">
        <v>7</v>
      </c>
      <c r="D26" s="9">
        <v>5.5</v>
      </c>
    </row>
    <row r="27" spans="1:4" ht="12.75">
      <c r="A27" s="6">
        <f t="shared" si="0"/>
        <v>24</v>
      </c>
      <c r="B27" s="10" t="s">
        <v>173</v>
      </c>
      <c r="C27" s="9" t="s">
        <v>7</v>
      </c>
      <c r="D27" s="9">
        <v>5.5</v>
      </c>
    </row>
    <row r="28" spans="1:4" ht="12.75">
      <c r="A28" s="6">
        <f t="shared" si="0"/>
        <v>25</v>
      </c>
      <c r="B28" s="10" t="s">
        <v>185</v>
      </c>
      <c r="C28" s="9" t="s">
        <v>7</v>
      </c>
      <c r="D28" s="9">
        <v>5</v>
      </c>
    </row>
    <row r="29" spans="1:4" ht="12.75">
      <c r="A29" s="6">
        <f t="shared" si="0"/>
        <v>26</v>
      </c>
      <c r="B29" s="10" t="s">
        <v>217</v>
      </c>
      <c r="C29" s="9" t="s">
        <v>7</v>
      </c>
      <c r="D29" s="9">
        <f>30.42*0.0973</f>
        <v>2.959866</v>
      </c>
    </row>
    <row r="30" spans="2:4" ht="12.75">
      <c r="B30" s="10"/>
      <c r="C30" s="9"/>
      <c r="D30" s="9"/>
    </row>
    <row r="31" spans="2:4" ht="12.75">
      <c r="B31" s="14" t="s">
        <v>226</v>
      </c>
      <c r="C31" s="15"/>
      <c r="D31" s="15">
        <f>AVERAGE(D4:D29)</f>
        <v>10.334641000000001</v>
      </c>
    </row>
    <row r="32" spans="2:4" ht="12.75">
      <c r="B32" s="10"/>
      <c r="C32" s="9"/>
      <c r="D32" s="9"/>
    </row>
    <row r="33" spans="2:4" ht="12.75">
      <c r="B33" s="10"/>
      <c r="C33" s="9"/>
      <c r="D33" s="9"/>
    </row>
    <row r="34" spans="2:4" ht="12.75">
      <c r="B34" s="10"/>
      <c r="C34" s="9"/>
      <c r="D34" s="9"/>
    </row>
    <row r="35" spans="2:4" ht="12.75">
      <c r="B35" s="10"/>
      <c r="C35" s="9"/>
      <c r="D35" s="9"/>
    </row>
    <row r="36" spans="2:4" ht="12.75">
      <c r="B36" s="10"/>
      <c r="C36" s="9"/>
      <c r="D36" s="9"/>
    </row>
    <row r="37" spans="2:4" ht="12.75">
      <c r="B37" s="10"/>
      <c r="C37" s="9"/>
      <c r="D37" s="9"/>
    </row>
    <row r="38" spans="2:4" ht="12.75">
      <c r="B38" s="10"/>
      <c r="C38" s="9"/>
      <c r="D38" s="9"/>
    </row>
    <row r="39" spans="2:4" ht="12.75">
      <c r="B39" s="10"/>
      <c r="C39" s="9"/>
      <c r="D39" s="9"/>
    </row>
    <row r="40" spans="2:4" ht="12.75">
      <c r="B40" s="10"/>
      <c r="C40" s="9"/>
      <c r="D40" s="9"/>
    </row>
    <row r="41" spans="2:4" ht="12.75">
      <c r="B41" s="10"/>
      <c r="C41" s="9"/>
      <c r="D41" s="9"/>
    </row>
    <row r="42" spans="2:4" ht="12.75">
      <c r="B42" s="10"/>
      <c r="C42" s="9"/>
      <c r="D42" s="9"/>
    </row>
    <row r="43" spans="2:4" ht="12.75">
      <c r="B43" s="10"/>
      <c r="C43" s="9"/>
      <c r="D43" s="9"/>
    </row>
    <row r="44" spans="2:4" ht="12.75">
      <c r="B44" s="10"/>
      <c r="C44" s="9"/>
      <c r="D44" s="9"/>
    </row>
    <row r="45" spans="2:4" ht="12.75">
      <c r="B45" s="10"/>
      <c r="C45" s="9"/>
      <c r="D45" s="9"/>
    </row>
    <row r="46" spans="2:4" ht="12.75">
      <c r="B46" s="10"/>
      <c r="C46" s="9"/>
      <c r="D46" s="9"/>
    </row>
    <row r="47" spans="2:4" ht="12.75">
      <c r="B47" s="10"/>
      <c r="C47" s="9"/>
      <c r="D47" s="9"/>
    </row>
    <row r="48" spans="2:4" ht="12.75">
      <c r="B48" s="10"/>
      <c r="C48" s="9"/>
      <c r="D48" s="9"/>
    </row>
    <row r="49" spans="2:4" ht="12.75">
      <c r="B49" s="10"/>
      <c r="C49" s="9"/>
      <c r="D49" s="9"/>
    </row>
    <row r="50" spans="2:4" ht="12.75">
      <c r="B50" s="10"/>
      <c r="C50" s="9"/>
      <c r="D50" s="9"/>
    </row>
    <row r="51" spans="2:4" ht="12.75">
      <c r="B51" s="10"/>
      <c r="C51" s="9"/>
      <c r="D51" s="9"/>
    </row>
    <row r="52" spans="2:4" ht="12.75">
      <c r="B52" s="10"/>
      <c r="C52" s="9"/>
      <c r="D52" s="9"/>
    </row>
    <row r="53" spans="2:4" ht="12.75">
      <c r="B53" s="10"/>
      <c r="C53" s="9"/>
      <c r="D53" s="9"/>
    </row>
    <row r="54" spans="2:4" ht="12.75">
      <c r="B54" s="10"/>
      <c r="C54" s="9"/>
      <c r="D54" s="9"/>
    </row>
    <row r="55" spans="2:4" ht="12.75">
      <c r="B55" s="10"/>
      <c r="C55" s="9"/>
      <c r="D55" s="9"/>
    </row>
    <row r="56" spans="2:4" ht="12.75">
      <c r="B56" s="10"/>
      <c r="C56" s="9"/>
      <c r="D56" s="9"/>
    </row>
    <row r="57" spans="2:4" ht="12.75">
      <c r="B57" s="10"/>
      <c r="C57" s="9"/>
      <c r="D57" s="9"/>
    </row>
    <row r="58" spans="2:4" ht="12.75">
      <c r="B58" s="10"/>
      <c r="C58" s="9"/>
      <c r="D58" s="9"/>
    </row>
    <row r="59" spans="2:4" ht="12.75">
      <c r="B59" s="10"/>
      <c r="C59" s="9"/>
      <c r="D59" s="9"/>
    </row>
    <row r="60" spans="2:4" ht="12.75">
      <c r="B60" s="10"/>
      <c r="C60" s="9"/>
      <c r="D60" s="9"/>
    </row>
    <row r="61" spans="2:4" ht="12.75">
      <c r="B61" s="10"/>
      <c r="C61" s="9"/>
      <c r="D61" s="9"/>
    </row>
    <row r="62" spans="2:4" ht="12.75">
      <c r="B62" s="10"/>
      <c r="C62" s="9"/>
      <c r="D62" s="9"/>
    </row>
    <row r="63" spans="2:4" ht="12.75">
      <c r="B63" s="10"/>
      <c r="C63" s="9"/>
      <c r="D63" s="9"/>
    </row>
    <row r="64" spans="2:4" ht="12.75">
      <c r="B64" s="10"/>
      <c r="C64" s="9"/>
      <c r="D64" s="9"/>
    </row>
    <row r="65" spans="2:4" ht="12.75">
      <c r="B65" s="10"/>
      <c r="C65" s="9"/>
      <c r="D65" s="9"/>
    </row>
    <row r="66" spans="2:4" ht="12.75">
      <c r="B66" s="10"/>
      <c r="C66" s="9"/>
      <c r="D66" s="9"/>
    </row>
    <row r="67" spans="2:4" ht="12.75">
      <c r="B67" s="10"/>
      <c r="C67" s="9"/>
      <c r="D67" s="9"/>
    </row>
    <row r="68" spans="2:4" ht="12.75">
      <c r="B68" s="10"/>
      <c r="C68" s="9"/>
      <c r="D68" s="9"/>
    </row>
    <row r="69" spans="2:4" ht="12.75">
      <c r="B69" s="10"/>
      <c r="C69" s="9"/>
      <c r="D69" s="9"/>
    </row>
    <row r="70" spans="2:4" ht="12.75">
      <c r="B70" s="10"/>
      <c r="C70" s="9"/>
      <c r="D70" s="9"/>
    </row>
    <row r="71" spans="2:4" ht="12.75">
      <c r="B71" s="10"/>
      <c r="C71" s="9"/>
      <c r="D71" s="9"/>
    </row>
    <row r="72" spans="2:4" ht="12.75">
      <c r="B72" s="10"/>
      <c r="C72" s="9"/>
      <c r="D72" s="9"/>
    </row>
    <row r="73" spans="2:4" ht="12.75">
      <c r="B73" s="10"/>
      <c r="C73" s="9"/>
      <c r="D73" s="9"/>
    </row>
    <row r="74" spans="2:4" ht="12.75">
      <c r="B74" s="10"/>
      <c r="C74" s="9"/>
      <c r="D74" s="9"/>
    </row>
    <row r="75" spans="2:4" ht="12.75">
      <c r="B75" s="10"/>
      <c r="C75" s="9"/>
      <c r="D75" s="9"/>
    </row>
    <row r="76" spans="2:4" ht="12.75">
      <c r="B76" s="10"/>
      <c r="C76" s="9"/>
      <c r="D76" s="9"/>
    </row>
    <row r="77" spans="2:4" ht="12.75">
      <c r="B77" s="10"/>
      <c r="C77" s="9"/>
      <c r="D77" s="9"/>
    </row>
    <row r="78" spans="2:4" ht="12.75">
      <c r="B78" s="10"/>
      <c r="C78" s="9"/>
      <c r="D78" s="9"/>
    </row>
    <row r="79" spans="2:4" ht="12.75">
      <c r="B79" s="10"/>
      <c r="C79" s="9"/>
      <c r="D79" s="9"/>
    </row>
    <row r="80" spans="2:4" ht="12.75">
      <c r="B80" s="10"/>
      <c r="C80" s="9"/>
      <c r="D80" s="9"/>
    </row>
    <row r="81" spans="2:4" ht="12.75">
      <c r="B81" s="10"/>
      <c r="C81" s="9"/>
      <c r="D81" s="9"/>
    </row>
    <row r="82" spans="2:4" ht="12.75">
      <c r="B82" s="10"/>
      <c r="C82" s="9"/>
      <c r="D82" s="9"/>
    </row>
    <row r="83" spans="2:4" ht="12.75">
      <c r="B83" s="10"/>
      <c r="C83" s="9"/>
      <c r="D83" s="9"/>
    </row>
    <row r="84" spans="2:4" ht="12.75">
      <c r="B84" s="10"/>
      <c r="C84" s="9"/>
      <c r="D84" s="9"/>
    </row>
    <row r="85" spans="2:4" ht="12.75">
      <c r="B85" s="10"/>
      <c r="C85" s="9"/>
      <c r="D85" s="9"/>
    </row>
    <row r="86" spans="2:4" ht="12.75">
      <c r="B86" s="10"/>
      <c r="C86" s="9"/>
      <c r="D86" s="9"/>
    </row>
    <row r="87" spans="2:4" ht="12.75">
      <c r="B87" s="10"/>
      <c r="C87" s="9"/>
      <c r="D87" s="9"/>
    </row>
    <row r="88" spans="2:4" ht="12.75">
      <c r="B88" s="10"/>
      <c r="C88" s="9"/>
      <c r="D88" s="9"/>
    </row>
    <row r="89" spans="2:4" ht="12.75">
      <c r="B89" s="10"/>
      <c r="C89" s="9"/>
      <c r="D89" s="9"/>
    </row>
    <row r="90" spans="2:4" ht="12.75">
      <c r="B90" s="10"/>
      <c r="C90" s="9"/>
      <c r="D90" s="9"/>
    </row>
    <row r="91" spans="2:4" ht="12.75">
      <c r="B91" s="10"/>
      <c r="C91" s="9"/>
      <c r="D91" s="9"/>
    </row>
    <row r="92" spans="2:4" ht="12.75">
      <c r="B92" s="10"/>
      <c r="C92" s="9"/>
      <c r="D92" s="9"/>
    </row>
    <row r="93" spans="2:4" ht="12.75">
      <c r="B93" s="10"/>
      <c r="C93" s="9"/>
      <c r="D93" s="9"/>
    </row>
    <row r="94" spans="2:4" ht="12.75">
      <c r="B94" s="10"/>
      <c r="C94" s="9"/>
      <c r="D94" s="9"/>
    </row>
    <row r="95" spans="2:4" ht="12.75">
      <c r="B95" s="10"/>
      <c r="C95" s="9"/>
      <c r="D95" s="9"/>
    </row>
    <row r="96" spans="2:4" ht="12.75">
      <c r="B96" s="10"/>
      <c r="C96" s="9"/>
      <c r="D96" s="9"/>
    </row>
    <row r="97" spans="2:4" ht="12.75">
      <c r="B97" s="10"/>
      <c r="C97" s="9"/>
      <c r="D97" s="9"/>
    </row>
    <row r="98" spans="2:4" ht="12.75">
      <c r="B98" s="10"/>
      <c r="C98" s="9"/>
      <c r="D98" s="9"/>
    </row>
    <row r="99" spans="2:4" ht="12.75">
      <c r="B99" s="10"/>
      <c r="C99" s="9"/>
      <c r="D99" s="9"/>
    </row>
    <row r="100" spans="2:4" ht="12.75">
      <c r="B100" s="10"/>
      <c r="C100" s="9"/>
      <c r="D100" s="9"/>
    </row>
    <row r="101" spans="2:4" ht="12.75">
      <c r="B101" s="10"/>
      <c r="C101" s="9"/>
      <c r="D101" s="9"/>
    </row>
    <row r="102" spans="2:4" ht="12.75">
      <c r="B102" s="10"/>
      <c r="C102" s="9"/>
      <c r="D102" s="9"/>
    </row>
    <row r="103" spans="2:4" ht="12.75">
      <c r="B103" s="10"/>
      <c r="C103" s="9"/>
      <c r="D103" s="9"/>
    </row>
    <row r="104" spans="2:4" ht="12.75">
      <c r="B104" s="10"/>
      <c r="C104" s="9"/>
      <c r="D104" s="9"/>
    </row>
    <row r="105" spans="2:4" ht="12.75">
      <c r="B105" s="10"/>
      <c r="C105" s="9"/>
      <c r="D105" s="9"/>
    </row>
    <row r="106" spans="2:4" ht="12.75">
      <c r="B106" s="10"/>
      <c r="C106" s="9"/>
      <c r="D106" s="9"/>
    </row>
    <row r="107" spans="2:4" ht="12.75">
      <c r="B107" s="10"/>
      <c r="C107" s="9"/>
      <c r="D107" s="9"/>
    </row>
    <row r="108" spans="2:4" ht="12.75">
      <c r="B108" s="10"/>
      <c r="C108" s="9"/>
      <c r="D108" s="9"/>
    </row>
    <row r="109" spans="2:4" ht="12.75">
      <c r="B109" s="10"/>
      <c r="C109" s="9"/>
      <c r="D109" s="9"/>
    </row>
    <row r="110" spans="2:4" ht="12.75">
      <c r="B110" s="10"/>
      <c r="C110" s="9"/>
      <c r="D110" s="9"/>
    </row>
    <row r="111" spans="2:4" ht="12.75">
      <c r="B111" s="10"/>
      <c r="C111" s="9"/>
      <c r="D111" s="9"/>
    </row>
    <row r="112" spans="2:4" ht="12.75">
      <c r="B112" s="10"/>
      <c r="C112" s="9"/>
      <c r="D112" s="9"/>
    </row>
    <row r="113" spans="2:4" ht="12.75">
      <c r="B113" s="10"/>
      <c r="C113" s="9"/>
      <c r="D113" s="9"/>
    </row>
    <row r="114" spans="2:4" ht="12.75">
      <c r="B114" s="10"/>
      <c r="C114" s="9"/>
      <c r="D114" s="9"/>
    </row>
    <row r="115" spans="2:4" ht="12.75">
      <c r="B115" s="10"/>
      <c r="C115" s="9"/>
      <c r="D115" s="9"/>
    </row>
    <row r="116" spans="2:4" ht="12.75">
      <c r="B116" s="10"/>
      <c r="C116" s="9"/>
      <c r="D116" s="9"/>
    </row>
    <row r="117" spans="2:4" ht="12.75">
      <c r="B117" s="10"/>
      <c r="C117" s="9"/>
      <c r="D117" s="9"/>
    </row>
    <row r="118" spans="2:4" ht="12.75">
      <c r="B118" s="10"/>
      <c r="C118" s="9"/>
      <c r="D118" s="9"/>
    </row>
    <row r="119" spans="2:4" ht="12.75">
      <c r="B119" s="10"/>
      <c r="C119" s="9"/>
      <c r="D119" s="9"/>
    </row>
    <row r="120" spans="2:4" ht="12.75">
      <c r="B120" s="10"/>
      <c r="C120" s="9"/>
      <c r="D120" s="9"/>
    </row>
    <row r="121" spans="2:4" ht="12.75">
      <c r="B121" s="10"/>
      <c r="C121" s="9"/>
      <c r="D121" s="9"/>
    </row>
    <row r="122" spans="2:4" ht="12.75">
      <c r="B122" s="10"/>
      <c r="C122" s="9"/>
      <c r="D122" s="9"/>
    </row>
    <row r="123" spans="2:4" ht="12.75">
      <c r="B123" s="10"/>
      <c r="C123" s="9"/>
      <c r="D123" s="9"/>
    </row>
    <row r="124" spans="2:4" ht="12.75">
      <c r="B124" s="10"/>
      <c r="C124" s="9"/>
      <c r="D124" s="9"/>
    </row>
    <row r="125" spans="2:4" ht="12.75">
      <c r="B125" s="10"/>
      <c r="C125" s="9"/>
      <c r="D125" s="9"/>
    </row>
    <row r="126" spans="2:4" ht="12.75">
      <c r="B126" s="10"/>
      <c r="C126" s="9"/>
      <c r="D126" s="9"/>
    </row>
    <row r="127" spans="2:4" ht="12.75">
      <c r="B127" s="10"/>
      <c r="C127" s="9"/>
      <c r="D127" s="9"/>
    </row>
    <row r="128" spans="2:4" ht="12.75">
      <c r="B128" s="10"/>
      <c r="C128" s="9"/>
      <c r="D128" s="9"/>
    </row>
    <row r="129" spans="2:4" ht="12.75">
      <c r="B129" s="10"/>
      <c r="C129" s="9"/>
      <c r="D129" s="9"/>
    </row>
    <row r="130" spans="2:4" ht="12.75">
      <c r="B130" s="10"/>
      <c r="C130" s="9"/>
      <c r="D130" s="9"/>
    </row>
    <row r="131" spans="2:4" ht="12.75">
      <c r="B131" s="10"/>
      <c r="C131" s="9"/>
      <c r="D131" s="9"/>
    </row>
    <row r="132" spans="2:4" ht="12.75">
      <c r="B132" s="10"/>
      <c r="C132" s="9"/>
      <c r="D132" s="9"/>
    </row>
    <row r="133" spans="2:4" ht="12.75">
      <c r="B133" s="10"/>
      <c r="C133" s="9"/>
      <c r="D133" s="9"/>
    </row>
    <row r="134" spans="2:4" ht="12.75">
      <c r="B134" s="10"/>
      <c r="C134" s="9"/>
      <c r="D134" s="9"/>
    </row>
    <row r="135" spans="2:4" ht="12.75">
      <c r="B135" s="10"/>
      <c r="C135" s="9"/>
      <c r="D135" s="9"/>
    </row>
    <row r="136" spans="2:4" ht="12.75">
      <c r="B136" s="10"/>
      <c r="C136" s="9"/>
      <c r="D136" s="9"/>
    </row>
    <row r="137" spans="2:4" ht="12.75">
      <c r="B137" s="10"/>
      <c r="C137" s="9"/>
      <c r="D137" s="9"/>
    </row>
    <row r="138" spans="2:4" ht="12.75">
      <c r="B138" s="10"/>
      <c r="C138" s="9"/>
      <c r="D138" s="9"/>
    </row>
    <row r="139" spans="2:4" ht="12.75">
      <c r="B139" s="10"/>
      <c r="C139" s="9"/>
      <c r="D139" s="9"/>
    </row>
    <row r="140" spans="2:4" ht="12.75">
      <c r="B140" s="10"/>
      <c r="C140" s="9"/>
      <c r="D140" s="9"/>
    </row>
    <row r="141" spans="2:4" ht="12.75">
      <c r="B141" s="10"/>
      <c r="C141" s="9"/>
      <c r="D141" s="9"/>
    </row>
    <row r="142" spans="2:4" ht="12.75">
      <c r="B142" s="10"/>
      <c r="C142" s="9"/>
      <c r="D142" s="9"/>
    </row>
    <row r="143" spans="2:4" ht="12.75">
      <c r="B143" s="10"/>
      <c r="C143" s="9"/>
      <c r="D143" s="9"/>
    </row>
    <row r="144" spans="2:4" ht="12.75">
      <c r="B144" s="10"/>
      <c r="C144" s="9"/>
      <c r="D144" s="9"/>
    </row>
    <row r="145" spans="2:4" ht="12.75">
      <c r="B145" s="10"/>
      <c r="C145" s="9"/>
      <c r="D145" s="9"/>
    </row>
    <row r="146" spans="2:4" ht="12.75">
      <c r="B146" s="10"/>
      <c r="C146" s="9"/>
      <c r="D146" s="9"/>
    </row>
    <row r="147" spans="2:4" ht="12.75">
      <c r="B147" s="10"/>
      <c r="C147" s="9"/>
      <c r="D147" s="9"/>
    </row>
    <row r="148" spans="2:4" ht="12.75">
      <c r="B148" s="10"/>
      <c r="C148" s="9"/>
      <c r="D148" s="9"/>
    </row>
    <row r="149" spans="2:4" ht="12.75">
      <c r="B149" s="10"/>
      <c r="C149" s="9"/>
      <c r="D149" s="9"/>
    </row>
    <row r="150" spans="2:4" ht="12.75">
      <c r="B150" s="10"/>
      <c r="C150" s="9"/>
      <c r="D150" s="9"/>
    </row>
    <row r="151" spans="2:4" ht="12.75">
      <c r="B151" s="10"/>
      <c r="C151" s="9"/>
      <c r="D151" s="9"/>
    </row>
    <row r="152" spans="2:4" ht="12.75">
      <c r="B152" s="10"/>
      <c r="C152" s="9"/>
      <c r="D152" s="9"/>
    </row>
    <row r="153" spans="2:4" ht="12.75">
      <c r="B153" s="10"/>
      <c r="C153" s="9"/>
      <c r="D153" s="9"/>
    </row>
    <row r="154" spans="2:4" ht="12.75">
      <c r="B154" s="10"/>
      <c r="C154" s="9"/>
      <c r="D154" s="9"/>
    </row>
    <row r="155" spans="2:4" ht="12.75">
      <c r="B155" s="10"/>
      <c r="C155" s="9"/>
      <c r="D155" s="9"/>
    </row>
    <row r="156" spans="2:4" ht="12.75">
      <c r="B156" s="10"/>
      <c r="C156" s="9"/>
      <c r="D156" s="9"/>
    </row>
    <row r="157" spans="2:4" ht="12.75">
      <c r="B157" s="10"/>
      <c r="C157" s="9"/>
      <c r="D157" s="9"/>
    </row>
    <row r="158" spans="2:4" ht="12.75">
      <c r="B158" s="10"/>
      <c r="C158" s="9"/>
      <c r="D158" s="9"/>
    </row>
    <row r="159" spans="2:4" ht="12.75">
      <c r="B159" s="10"/>
      <c r="C159" s="9"/>
      <c r="D159" s="9"/>
    </row>
    <row r="160" spans="2:4" ht="12.75">
      <c r="B160" s="10"/>
      <c r="C160" s="9"/>
      <c r="D160" s="9"/>
    </row>
    <row r="161" spans="2:4" ht="12.75">
      <c r="B161" s="10"/>
      <c r="C161" s="9"/>
      <c r="D161" s="9"/>
    </row>
    <row r="162" spans="2:4" ht="12.75">
      <c r="B162" s="10"/>
      <c r="C162" s="9"/>
      <c r="D162" s="9"/>
    </row>
    <row r="163" spans="2:4" ht="12.75">
      <c r="B163" s="10"/>
      <c r="C163" s="9"/>
      <c r="D163" s="9"/>
    </row>
    <row r="164" spans="2:4" ht="12.75">
      <c r="B164" s="10"/>
      <c r="C164" s="9"/>
      <c r="D164" s="9"/>
    </row>
    <row r="165" spans="2:4" ht="12.75">
      <c r="B165" s="10"/>
      <c r="C165" s="9"/>
      <c r="D165" s="9"/>
    </row>
    <row r="166" spans="2:4" ht="12.75">
      <c r="B166" s="10"/>
      <c r="C166" s="9"/>
      <c r="D166" s="9"/>
    </row>
    <row r="167" spans="2:4" ht="12.75">
      <c r="B167" s="10"/>
      <c r="C167" s="9"/>
      <c r="D167" s="9"/>
    </row>
    <row r="168" spans="2:4" ht="12.75">
      <c r="B168" s="10"/>
      <c r="C168" s="9"/>
      <c r="D168" s="9"/>
    </row>
    <row r="169" spans="2:4" ht="12.75">
      <c r="B169" s="10"/>
      <c r="C169" s="9"/>
      <c r="D169" s="9"/>
    </row>
    <row r="170" spans="2:4" ht="12.75">
      <c r="B170" s="10"/>
      <c r="C170" s="9"/>
      <c r="D170" s="9"/>
    </row>
    <row r="171" spans="2:4" ht="12.75">
      <c r="B171" s="10"/>
      <c r="C171" s="9"/>
      <c r="D171" s="9"/>
    </row>
    <row r="172" spans="2:4" ht="12.75">
      <c r="B172" s="10"/>
      <c r="C172" s="9"/>
      <c r="D172" s="9"/>
    </row>
    <row r="173" spans="2:4" ht="12.75">
      <c r="B173" s="10"/>
      <c r="C173" s="9"/>
      <c r="D173" s="9"/>
    </row>
    <row r="174" spans="2:4" ht="12.75">
      <c r="B174" s="10"/>
      <c r="C174" s="9"/>
      <c r="D174" s="9"/>
    </row>
    <row r="175" spans="2:4" ht="12.75">
      <c r="B175" s="10"/>
      <c r="C175" s="9"/>
      <c r="D175" s="9"/>
    </row>
    <row r="176" spans="2:4" ht="12.75">
      <c r="B176" s="10"/>
      <c r="C176" s="9"/>
      <c r="D176" s="9"/>
    </row>
    <row r="177" spans="2:4" ht="12.75">
      <c r="B177" s="10"/>
      <c r="C177" s="9"/>
      <c r="D177" s="9"/>
    </row>
    <row r="178" spans="2:4" ht="12.75">
      <c r="B178" s="10"/>
      <c r="C178" s="9"/>
      <c r="D178" s="9"/>
    </row>
    <row r="179" spans="2:4" ht="12.75">
      <c r="B179" s="10"/>
      <c r="C179" s="9"/>
      <c r="D179" s="9"/>
    </row>
    <row r="180" spans="2:4" ht="12.75">
      <c r="B180" s="10"/>
      <c r="C180" s="9"/>
      <c r="D180" s="9"/>
    </row>
    <row r="181" spans="2:4" ht="12.75">
      <c r="B181" s="10"/>
      <c r="C181" s="9"/>
      <c r="D181" s="9"/>
    </row>
    <row r="182" spans="2:4" ht="12.75">
      <c r="B182" s="10"/>
      <c r="C182" s="9"/>
      <c r="D182" s="9"/>
    </row>
    <row r="183" spans="2:4" ht="12.75">
      <c r="B183" s="10"/>
      <c r="C183" s="9"/>
      <c r="D183" s="9"/>
    </row>
    <row r="184" spans="2:4" ht="12.75">
      <c r="B184" s="10"/>
      <c r="C184" s="9"/>
      <c r="D184" s="9"/>
    </row>
    <row r="185" spans="2:4" ht="12.75">
      <c r="B185" s="10"/>
      <c r="C185" s="9"/>
      <c r="D185" s="9"/>
    </row>
    <row r="186" spans="2:4" ht="12.75">
      <c r="B186" s="10"/>
      <c r="C186" s="9"/>
      <c r="D186" s="9"/>
    </row>
    <row r="187" spans="2:4" ht="12.75">
      <c r="B187" s="10"/>
      <c r="C187" s="9"/>
      <c r="D187" s="9"/>
    </row>
    <row r="188" spans="2:4" ht="12.75">
      <c r="B188" s="10"/>
      <c r="C188" s="9"/>
      <c r="D188" s="9"/>
    </row>
    <row r="189" spans="2:4" ht="12.75">
      <c r="B189" s="10"/>
      <c r="C189" s="9"/>
      <c r="D189" s="9"/>
    </row>
    <row r="190" spans="2:4" ht="12.75">
      <c r="B190" s="10"/>
      <c r="C190" s="9"/>
      <c r="D190" s="9"/>
    </row>
    <row r="191" spans="2:4" ht="12.75">
      <c r="B191" s="10"/>
      <c r="C191" s="9"/>
      <c r="D191" s="9"/>
    </row>
    <row r="192" spans="2:4" ht="12.75">
      <c r="B192" s="10"/>
      <c r="C192" s="9"/>
      <c r="D192" s="9"/>
    </row>
    <row r="193" spans="2:4" ht="12.75">
      <c r="B193" s="10"/>
      <c r="C193" s="9"/>
      <c r="D193" s="9"/>
    </row>
    <row r="194" spans="2:4" ht="12.75">
      <c r="B194" s="10"/>
      <c r="C194" s="9"/>
      <c r="D194" s="9"/>
    </row>
    <row r="195" spans="2:4" ht="12.75">
      <c r="B195" s="10"/>
      <c r="C195" s="9"/>
      <c r="D195" s="9"/>
    </row>
    <row r="196" spans="2:4" ht="12.75">
      <c r="B196" s="10"/>
      <c r="C196" s="9"/>
      <c r="D196" s="9"/>
    </row>
    <row r="197" spans="2:4" ht="12.75">
      <c r="B197" s="10"/>
      <c r="C197" s="9"/>
      <c r="D197" s="9"/>
    </row>
    <row r="198" spans="2:4" ht="12.75">
      <c r="B198" s="10"/>
      <c r="C198" s="9"/>
      <c r="D198" s="9"/>
    </row>
    <row r="199" spans="2:4" ht="12.75">
      <c r="B199" s="10"/>
      <c r="C199" s="9"/>
      <c r="D199" s="9"/>
    </row>
    <row r="200" spans="2:4" ht="12.75">
      <c r="B200" s="10"/>
      <c r="C200" s="9"/>
      <c r="D200" s="9"/>
    </row>
    <row r="201" spans="2:4" ht="12.75">
      <c r="B201" s="10"/>
      <c r="C201" s="9"/>
      <c r="D201" s="9"/>
    </row>
    <row r="202" spans="2:4" ht="12.75">
      <c r="B202" s="10"/>
      <c r="C202" s="9"/>
      <c r="D202" s="9"/>
    </row>
    <row r="203" spans="2:4" ht="12.75">
      <c r="B203" s="10"/>
      <c r="C203" s="9"/>
      <c r="D203" s="9"/>
    </row>
    <row r="204" spans="2:4" ht="12.75">
      <c r="B204" s="10"/>
      <c r="C204" s="9"/>
      <c r="D204" s="9"/>
    </row>
  </sheetData>
  <sheetProtection/>
  <mergeCells count="2">
    <mergeCell ref="A1:D1"/>
    <mergeCell ref="A2:D2"/>
  </mergeCells>
  <hyperlinks>
    <hyperlink ref="B24" r:id="rId1" display="http://www.avistautilities.com/default.asp?q=1"/>
    <hyperlink ref="B21" r:id="rId2" display="http://www.pse.com/"/>
  </hyperlinks>
  <printOptions horizontalCentered="1"/>
  <pageMargins left="0.75" right="0.75" top="1" bottom="1" header="0.5" footer="0.5"/>
  <pageSetup fitToHeight="5" horizontalDpi="600" verticalDpi="600" orientation="portrait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No Name</cp:lastModifiedBy>
  <cp:lastPrinted>2009-04-23T23:43:02Z</cp:lastPrinted>
  <dcterms:created xsi:type="dcterms:W3CDTF">2009-03-13T16:00:03Z</dcterms:created>
  <dcterms:modified xsi:type="dcterms:W3CDTF">2009-04-23T23:43:14Z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090705</vt:lpwstr>
  </property>
  <property fmtid="{D5CDD505-2E9C-101B-9397-08002B2CF9AE}" pid="5" name="IsConfidential">
    <vt:lpwstr>0</vt:lpwstr>
  </property>
  <property fmtid="{D5CDD505-2E9C-101B-9397-08002B2CF9AE}" pid="6" name="Date1">
    <vt:lpwstr>2009-05-08T00:00:00Z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2009-05-08T00:00:00Z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